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L13" i="1" l="1"/>
  <c r="L47" i="1" s="1"/>
  <c r="K47" i="1"/>
  <c r="B588" i="1"/>
  <c r="A588" i="1"/>
  <c r="J587" i="1"/>
  <c r="I587" i="1"/>
  <c r="H587" i="1"/>
  <c r="G587" i="1"/>
  <c r="F587" i="1"/>
  <c r="B581" i="1"/>
  <c r="A581" i="1"/>
  <c r="J580" i="1"/>
  <c r="I580" i="1"/>
  <c r="H580" i="1"/>
  <c r="G580" i="1"/>
  <c r="F580" i="1"/>
  <c r="B574" i="1"/>
  <c r="A574" i="1"/>
  <c r="J573" i="1"/>
  <c r="I573" i="1"/>
  <c r="H573" i="1"/>
  <c r="G573" i="1"/>
  <c r="F573" i="1"/>
  <c r="B569" i="1"/>
  <c r="A569" i="1"/>
  <c r="J568" i="1"/>
  <c r="I568" i="1"/>
  <c r="H568" i="1"/>
  <c r="G568" i="1"/>
  <c r="F568" i="1"/>
  <c r="B559" i="1"/>
  <c r="A559" i="1"/>
  <c r="J558" i="1"/>
  <c r="I558" i="1"/>
  <c r="H558" i="1"/>
  <c r="G558" i="1"/>
  <c r="F558" i="1"/>
  <c r="B555" i="1"/>
  <c r="A555" i="1"/>
  <c r="L554" i="1"/>
  <c r="J554" i="1"/>
  <c r="I554" i="1"/>
  <c r="H554" i="1"/>
  <c r="G554" i="1"/>
  <c r="F554" i="1"/>
  <c r="B546" i="1"/>
  <c r="A546" i="1"/>
  <c r="J545" i="1"/>
  <c r="I545" i="1"/>
  <c r="H545" i="1"/>
  <c r="G545" i="1"/>
  <c r="F545" i="1"/>
  <c r="B539" i="1"/>
  <c r="A539" i="1"/>
  <c r="J538" i="1"/>
  <c r="I538" i="1"/>
  <c r="H538" i="1"/>
  <c r="G538" i="1"/>
  <c r="F538" i="1"/>
  <c r="B532" i="1"/>
  <c r="A532" i="1"/>
  <c r="J531" i="1"/>
  <c r="I531" i="1"/>
  <c r="H531" i="1"/>
  <c r="G531" i="1"/>
  <c r="F531" i="1"/>
  <c r="B527" i="1"/>
  <c r="A527" i="1"/>
  <c r="J526" i="1"/>
  <c r="I526" i="1"/>
  <c r="H526" i="1"/>
  <c r="G526" i="1"/>
  <c r="F526" i="1"/>
  <c r="B517" i="1"/>
  <c r="A517" i="1"/>
  <c r="J516" i="1"/>
  <c r="I516" i="1"/>
  <c r="H516" i="1"/>
  <c r="G516" i="1"/>
  <c r="F516" i="1"/>
  <c r="B513" i="1"/>
  <c r="A513" i="1"/>
  <c r="L512" i="1"/>
  <c r="L546" i="1" s="1"/>
  <c r="J512" i="1"/>
  <c r="I512" i="1"/>
  <c r="H512" i="1"/>
  <c r="G512" i="1"/>
  <c r="F512" i="1"/>
  <c r="B504" i="1"/>
  <c r="A504" i="1"/>
  <c r="J503" i="1"/>
  <c r="I503" i="1"/>
  <c r="H503" i="1"/>
  <c r="G503" i="1"/>
  <c r="F503" i="1"/>
  <c r="B497" i="1"/>
  <c r="A497" i="1"/>
  <c r="J496" i="1"/>
  <c r="I496" i="1"/>
  <c r="H496" i="1"/>
  <c r="G496" i="1"/>
  <c r="F496" i="1"/>
  <c r="B490" i="1"/>
  <c r="A490" i="1"/>
  <c r="J489" i="1"/>
  <c r="I489" i="1"/>
  <c r="H489" i="1"/>
  <c r="G489" i="1"/>
  <c r="F489" i="1"/>
  <c r="B485" i="1"/>
  <c r="A485" i="1"/>
  <c r="J484" i="1"/>
  <c r="I484" i="1"/>
  <c r="H484" i="1"/>
  <c r="G484" i="1"/>
  <c r="F484" i="1"/>
  <c r="B475" i="1"/>
  <c r="A475" i="1"/>
  <c r="J474" i="1"/>
  <c r="I474" i="1"/>
  <c r="H474" i="1"/>
  <c r="G474" i="1"/>
  <c r="F474" i="1"/>
  <c r="B471" i="1"/>
  <c r="A471" i="1"/>
  <c r="L470" i="1"/>
  <c r="L504" i="1" s="1"/>
  <c r="J470" i="1"/>
  <c r="I470" i="1"/>
  <c r="H470" i="1"/>
  <c r="G470" i="1"/>
  <c r="F470" i="1"/>
  <c r="B463" i="1"/>
  <c r="A463" i="1"/>
  <c r="J462" i="1"/>
  <c r="I462" i="1"/>
  <c r="H462" i="1"/>
  <c r="G462" i="1"/>
  <c r="F462" i="1"/>
  <c r="B456" i="1"/>
  <c r="A456" i="1"/>
  <c r="J455" i="1"/>
  <c r="I455" i="1"/>
  <c r="H455" i="1"/>
  <c r="G455" i="1"/>
  <c r="F455" i="1"/>
  <c r="B449" i="1"/>
  <c r="A449" i="1"/>
  <c r="J448" i="1"/>
  <c r="I448" i="1"/>
  <c r="H448" i="1"/>
  <c r="G448" i="1"/>
  <c r="F448" i="1"/>
  <c r="B444" i="1"/>
  <c r="A444" i="1"/>
  <c r="J443" i="1"/>
  <c r="I443" i="1"/>
  <c r="H443" i="1"/>
  <c r="G443" i="1"/>
  <c r="F443" i="1"/>
  <c r="B434" i="1"/>
  <c r="A434" i="1"/>
  <c r="J433" i="1"/>
  <c r="I433" i="1"/>
  <c r="H433" i="1"/>
  <c r="G433" i="1"/>
  <c r="F433" i="1"/>
  <c r="B430" i="1"/>
  <c r="A430" i="1"/>
  <c r="L429" i="1"/>
  <c r="L463" i="1" s="1"/>
  <c r="J429" i="1"/>
  <c r="I429" i="1"/>
  <c r="H429" i="1"/>
  <c r="G429" i="1"/>
  <c r="F429" i="1"/>
  <c r="B421" i="1"/>
  <c r="A421" i="1"/>
  <c r="J420" i="1"/>
  <c r="I420" i="1"/>
  <c r="H420" i="1"/>
  <c r="G420" i="1"/>
  <c r="F420" i="1"/>
  <c r="B414" i="1"/>
  <c r="A414" i="1"/>
  <c r="J413" i="1"/>
  <c r="I413" i="1"/>
  <c r="H413" i="1"/>
  <c r="G413" i="1"/>
  <c r="F413" i="1"/>
  <c r="B407" i="1"/>
  <c r="A407" i="1"/>
  <c r="J406" i="1"/>
  <c r="I406" i="1"/>
  <c r="H406" i="1"/>
  <c r="G406" i="1"/>
  <c r="F406" i="1"/>
  <c r="B402" i="1"/>
  <c r="A402" i="1"/>
  <c r="J401" i="1"/>
  <c r="I401" i="1"/>
  <c r="H401" i="1"/>
  <c r="G401" i="1"/>
  <c r="F401" i="1"/>
  <c r="B392" i="1"/>
  <c r="A392" i="1"/>
  <c r="J391" i="1"/>
  <c r="I391" i="1"/>
  <c r="H391" i="1"/>
  <c r="G391" i="1"/>
  <c r="F391" i="1"/>
  <c r="B388" i="1"/>
  <c r="A388" i="1"/>
  <c r="L387" i="1"/>
  <c r="L421" i="1" s="1"/>
  <c r="J387" i="1"/>
  <c r="I387" i="1"/>
  <c r="H387" i="1"/>
  <c r="G387" i="1"/>
  <c r="F387" i="1"/>
  <c r="B380" i="1"/>
  <c r="A380" i="1"/>
  <c r="J379" i="1"/>
  <c r="I379" i="1"/>
  <c r="H379" i="1"/>
  <c r="G379" i="1"/>
  <c r="F379" i="1"/>
  <c r="B373" i="1"/>
  <c r="A373" i="1"/>
  <c r="J372" i="1"/>
  <c r="I372" i="1"/>
  <c r="H372" i="1"/>
  <c r="G372" i="1"/>
  <c r="F372" i="1"/>
  <c r="B366" i="1"/>
  <c r="A366" i="1"/>
  <c r="J365" i="1"/>
  <c r="I365" i="1"/>
  <c r="H365" i="1"/>
  <c r="G365" i="1"/>
  <c r="F365" i="1"/>
  <c r="B361" i="1"/>
  <c r="A361" i="1"/>
  <c r="J360" i="1"/>
  <c r="I360" i="1"/>
  <c r="H360" i="1"/>
  <c r="G360" i="1"/>
  <c r="F360" i="1"/>
  <c r="B351" i="1"/>
  <c r="A351" i="1"/>
  <c r="J350" i="1"/>
  <c r="I350" i="1"/>
  <c r="H350" i="1"/>
  <c r="G350" i="1"/>
  <c r="F350" i="1"/>
  <c r="B347" i="1"/>
  <c r="A347" i="1"/>
  <c r="L346" i="1"/>
  <c r="L380" i="1" s="1"/>
  <c r="J346" i="1"/>
  <c r="I346" i="1"/>
  <c r="H346" i="1"/>
  <c r="G346" i="1"/>
  <c r="F346" i="1"/>
  <c r="B339" i="1"/>
  <c r="A339" i="1"/>
  <c r="J338" i="1"/>
  <c r="I338" i="1"/>
  <c r="H338" i="1"/>
  <c r="G338" i="1"/>
  <c r="F338" i="1"/>
  <c r="B332" i="1"/>
  <c r="A332" i="1"/>
  <c r="J331" i="1"/>
  <c r="I331" i="1"/>
  <c r="H331" i="1"/>
  <c r="G331" i="1"/>
  <c r="F331" i="1"/>
  <c r="B325" i="1"/>
  <c r="A325" i="1"/>
  <c r="J324" i="1"/>
  <c r="I324" i="1"/>
  <c r="H324" i="1"/>
  <c r="G324" i="1"/>
  <c r="F324" i="1"/>
  <c r="B320" i="1"/>
  <c r="A320" i="1"/>
  <c r="J319" i="1"/>
  <c r="I319" i="1"/>
  <c r="H319" i="1"/>
  <c r="G319" i="1"/>
  <c r="F319" i="1"/>
  <c r="B310" i="1"/>
  <c r="A310" i="1"/>
  <c r="J309" i="1"/>
  <c r="I309" i="1"/>
  <c r="H309" i="1"/>
  <c r="G309" i="1"/>
  <c r="F309" i="1"/>
  <c r="B306" i="1"/>
  <c r="A306" i="1"/>
  <c r="L305" i="1"/>
  <c r="L339" i="1" s="1"/>
  <c r="J305" i="1"/>
  <c r="I305" i="1"/>
  <c r="H305" i="1"/>
  <c r="G305" i="1"/>
  <c r="F305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L299" i="1" s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L257" i="1" s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L215" i="1" s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L173" i="1" s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L131" i="1" s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L89" i="1" s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J13" i="1"/>
  <c r="I13" i="1"/>
  <c r="H13" i="1"/>
  <c r="G13" i="1"/>
  <c r="F13" i="1"/>
  <c r="I421" i="1" l="1"/>
  <c r="F463" i="1"/>
  <c r="H546" i="1"/>
  <c r="J299" i="1"/>
  <c r="G339" i="1"/>
  <c r="F47" i="1"/>
  <c r="I131" i="1"/>
  <c r="F173" i="1"/>
  <c r="H257" i="1"/>
  <c r="G380" i="1"/>
  <c r="I463" i="1"/>
  <c r="F504" i="1"/>
  <c r="H588" i="1"/>
  <c r="J339" i="1"/>
  <c r="I257" i="1"/>
  <c r="H380" i="1"/>
  <c r="F89" i="1"/>
  <c r="G299" i="1"/>
  <c r="I47" i="1"/>
  <c r="G89" i="1"/>
  <c r="I173" i="1"/>
  <c r="F215" i="1"/>
  <c r="H299" i="1"/>
  <c r="J380" i="1"/>
  <c r="G421" i="1"/>
  <c r="I504" i="1"/>
  <c r="F546" i="1"/>
  <c r="H89" i="1"/>
  <c r="J173" i="1"/>
  <c r="G215" i="1"/>
  <c r="I299" i="1"/>
  <c r="F339" i="1"/>
  <c r="H421" i="1"/>
  <c r="J504" i="1"/>
  <c r="G546" i="1"/>
  <c r="F131" i="1"/>
  <c r="I89" i="1"/>
  <c r="H339" i="1"/>
  <c r="J421" i="1"/>
  <c r="G463" i="1"/>
  <c r="I546" i="1"/>
  <c r="F588" i="1"/>
  <c r="J47" i="1"/>
  <c r="H215" i="1"/>
  <c r="G131" i="1"/>
  <c r="I215" i="1"/>
  <c r="F257" i="1"/>
  <c r="H131" i="1"/>
  <c r="J215" i="1"/>
  <c r="G257" i="1"/>
  <c r="I339" i="1"/>
  <c r="F380" i="1"/>
  <c r="H463" i="1"/>
  <c r="J546" i="1"/>
  <c r="G588" i="1"/>
  <c r="G47" i="1"/>
  <c r="J463" i="1"/>
  <c r="G504" i="1"/>
  <c r="I588" i="1"/>
  <c r="J131" i="1"/>
  <c r="G173" i="1"/>
  <c r="F299" i="1"/>
  <c r="H47" i="1"/>
  <c r="H173" i="1"/>
  <c r="J257" i="1"/>
  <c r="I380" i="1"/>
  <c r="F421" i="1"/>
  <c r="H504" i="1"/>
  <c r="J588" i="1"/>
  <c r="L589" i="1"/>
  <c r="J89" i="1"/>
  <c r="F589" i="1" l="1"/>
  <c r="G589" i="1"/>
  <c r="H589" i="1"/>
  <c r="I589" i="1"/>
  <c r="J589" i="1"/>
  <c r="L489" i="1" l="1"/>
  <c r="L484" i="1"/>
  <c r="L207" i="1"/>
  <c r="L413" i="1"/>
  <c r="L455" i="1"/>
  <c r="L526" i="1"/>
  <c r="L531" i="1"/>
  <c r="L558" i="1"/>
  <c r="L588" i="1"/>
  <c r="L324" i="1"/>
  <c r="L319" i="1"/>
  <c r="L462" i="1"/>
  <c r="L338" i="1"/>
  <c r="L143" i="1"/>
  <c r="L269" i="1"/>
  <c r="L153" i="1"/>
  <c r="L158" i="1"/>
  <c r="L573" i="1"/>
  <c r="L568" i="1"/>
  <c r="L237" i="1"/>
  <c r="L242" i="1"/>
  <c r="L165" i="1"/>
  <c r="L249" i="1"/>
  <c r="L88" i="1"/>
  <c r="L291" i="1"/>
  <c r="L365" i="1"/>
  <c r="L360" i="1"/>
  <c r="L195" i="1"/>
  <c r="L200" i="1"/>
  <c r="L81" i="1"/>
  <c r="L420" i="1"/>
  <c r="L279" i="1"/>
  <c r="L284" i="1"/>
  <c r="L256" i="1"/>
  <c r="L214" i="1"/>
  <c r="L46" i="1"/>
  <c r="L391" i="1"/>
  <c r="L379" i="1"/>
  <c r="L433" i="1"/>
  <c r="L406" i="1"/>
  <c r="L401" i="1"/>
  <c r="L580" i="1"/>
  <c r="L474" i="1"/>
  <c r="L172" i="1"/>
  <c r="L545" i="1"/>
  <c r="L496" i="1"/>
  <c r="L123" i="1"/>
  <c r="L516" i="1"/>
  <c r="L116" i="1"/>
  <c r="L111" i="1"/>
  <c r="L448" i="1"/>
  <c r="L443" i="1"/>
  <c r="L331" i="1"/>
  <c r="L309" i="1"/>
  <c r="L350" i="1"/>
  <c r="L587" i="1"/>
  <c r="L74" i="1"/>
  <c r="L69" i="1"/>
  <c r="L298" i="1"/>
  <c r="L59" i="1"/>
  <c r="L101" i="1"/>
  <c r="L185" i="1"/>
  <c r="L503" i="1"/>
  <c r="L538" i="1"/>
  <c r="L227" i="1"/>
  <c r="L130" i="1"/>
  <c r="L372" i="1"/>
</calcChain>
</file>

<file path=xl/sharedStrings.xml><?xml version="1.0" encoding="utf-8"?>
<sst xmlns="http://schemas.openxmlformats.org/spreadsheetml/2006/main" count="605" uniqueCount="87">
  <si>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</si>
  <si>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</si>
  <si>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</si>
  <si>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</si>
  <si>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</si>
  <si>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</si>
  <si>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</si>
  <si>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</si>
  <si>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</si>
  <si>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</si>
  <si>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</si>
  <si>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</si>
  <si>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</si>
  <si>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</si>
  <si>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</si>
  <si>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</si>
  <si>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</si>
  <si>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</si>
  <si>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</si>
  <si>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</si>
  <si>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</si>
  <si>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</si>
  <si>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</si>
  <si>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</si>
  <si>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</si>
  <si>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</si>
  <si>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</si>
  <si>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</si>
  <si>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</si>
  <si>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</si>
  <si>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</si>
  <si>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</si>
  <si>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</si>
  <si>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</si>
  <si>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</si>
  <si>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</si>
  <si>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</si>
  <si>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</si>
  <si>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</si>
  <si>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</si>
  <si>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</si>
  <si>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</si>
  <si>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</si>
  <si>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</si>
  <si>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</si>
  <si>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ГБОУ "Васильевская КШИ им. Героя Советского Союза Н. Волостнова"</t>
  </si>
  <si>
    <t>директор</t>
  </si>
  <si>
    <t>Савельев И.В.</t>
  </si>
  <si>
    <t>Сыр порциями</t>
  </si>
  <si>
    <t>Котлеты рубленные из бройлер-цыплят с соусом</t>
  </si>
  <si>
    <t>Каша гречневая рассыпчатая</t>
  </si>
  <si>
    <t>Чай черный с сахаром с лимоном</t>
  </si>
  <si>
    <t>Салат из белокачанной капусты с яблоком</t>
  </si>
  <si>
    <t>Хлеб пшеничный</t>
  </si>
  <si>
    <t>Рагу из курицы</t>
  </si>
  <si>
    <t xml:space="preserve">Какао с молоком </t>
  </si>
  <si>
    <t>Икра свекольная</t>
  </si>
  <si>
    <t>Хлеб сельский</t>
  </si>
  <si>
    <t>Фрукты</t>
  </si>
  <si>
    <t>Тефтели 2-й вариант из говядины с соусом</t>
  </si>
  <si>
    <t>Макаронные изделия отварные</t>
  </si>
  <si>
    <t>Салат из моркови с изюмом</t>
  </si>
  <si>
    <t>Биточки рыбные с соусом</t>
  </si>
  <si>
    <t>Пюре картофельное</t>
  </si>
  <si>
    <t>Салат из белокачанной капусты</t>
  </si>
  <si>
    <t>Плов с говядиной</t>
  </si>
  <si>
    <t>Чай черный с сахаром и лимоном</t>
  </si>
  <si>
    <t>Салат из моркови с яблоками</t>
  </si>
  <si>
    <t>Картофель тушеный с луком</t>
  </si>
  <si>
    <t>Чай с молоком</t>
  </si>
  <si>
    <t>Котлеты рубленные из бройлер-циплят  с соусом</t>
  </si>
  <si>
    <t>Салат из белокочанной капусты с яблоками</t>
  </si>
  <si>
    <t>Запеканка из творога с морковью с соусом</t>
  </si>
  <si>
    <t>Кофейный напиток с молоком</t>
  </si>
  <si>
    <t>Какао с молоком</t>
  </si>
  <si>
    <t>Салат из моркови</t>
  </si>
  <si>
    <t>Котлеты  рубленные из бройлер-циплят с соусом</t>
  </si>
  <si>
    <t>Чай черный с сахаром</t>
  </si>
  <si>
    <t>Плов из курицы</t>
  </si>
  <si>
    <t>Чай черный с сахаром с курагой</t>
  </si>
  <si>
    <t>Салат из белокачанной капусты с яблоками</t>
  </si>
  <si>
    <t>Яйцо отварное</t>
  </si>
  <si>
    <t>Салат из свеклы</t>
  </si>
  <si>
    <t>Котлеты  из говядины с соусом</t>
  </si>
  <si>
    <t>Биточки рыбные  с соусом</t>
  </si>
  <si>
    <t>Макаронные изделия отварные с маслом</t>
  </si>
  <si>
    <t>Чай черный с сахаром c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</si>
</sst>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E9FFB0"/>
        <bgColor rgb="FFFFFFCC"/>
      </patternFill>
    </fill>
    <fill>
      <patternFill patternType="solid">
        <fgColor rgb="FFE9FFB0"/>
        <bgColor rgb="FF000000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2" fontId="13" fillId="0" borderId="2" xfId="0" applyNumberFormat="1" applyFont="1" applyBorder="1" applyAlignment="1">
      <alignment horizontal="center" vertical="center"/>
    </xf>
    <xf numFmtId="0" fontId="3" fillId="0" borderId="19" xfId="0" applyFont="1" applyFill="1" applyBorder="1" applyAlignment="1" applyProtection="1">
      <alignment horizontal="center" vertical="top" wrapText="1"/>
      <protection locked="0"/>
    </xf>
    <xf numFmtId="0" fontId="3" fillId="0" borderId="27" xfId="0" applyFont="1" applyFill="1" applyBorder="1" applyAlignment="1" applyProtection="1">
      <alignment horizontal="center" vertical="top" wrapText="1"/>
      <protection locked="0"/>
    </xf>
    <xf numFmtId="0" fontId="3" fillId="0" borderId="28" xfId="0" applyFont="1" applyFill="1" applyBorder="1" applyAlignment="1" applyProtection="1">
      <alignment horizontal="center" vertical="top" wrapText="1"/>
      <protection locked="0"/>
    </xf>
    <xf numFmtId="0" fontId="0" fillId="5" borderId="1" xfId="0" applyFont="1" applyFill="1" applyBorder="1"/>
    <xf numFmtId="0" fontId="0" fillId="5" borderId="2" xfId="0" applyFont="1" applyFill="1" applyBorder="1"/>
    <xf numFmtId="0" fontId="0" fillId="5" borderId="3" xfId="0" applyFont="1" applyFill="1" applyBorder="1"/>
    <xf numFmtId="0" fontId="14" fillId="5" borderId="3" xfId="0" applyFont="1" applyFill="1" applyBorder="1"/>
    <xf numFmtId="0" fontId="0" fillId="5" borderId="17" xfId="0" applyFill="1" applyBorder="1"/>
    <xf numFmtId="0" fontId="0" fillId="5" borderId="19" xfId="0" applyFill="1" applyBorder="1"/>
    <xf numFmtId="0" fontId="0" fillId="5" borderId="25" xfId="0" applyFill="1" applyBorder="1"/>
    <xf numFmtId="0" fontId="14" fillId="5" borderId="2" xfId="0" applyFont="1" applyFill="1" applyBorder="1"/>
    <xf numFmtId="0" fontId="0" fillId="5" borderId="3" xfId="0" applyFill="1" applyBorder="1"/>
    <xf numFmtId="0" fontId="14" fillId="5" borderId="1" xfId="0" applyFont="1" applyFill="1" applyBorder="1"/>
    <xf numFmtId="0" fontId="0" fillId="5" borderId="1" xfId="0" applyFill="1" applyBorder="1"/>
    <xf numFmtId="0" fontId="14" fillId="6" borderId="29" xfId="0" applyFont="1" applyFill="1" applyBorder="1"/>
    <xf numFmtId="0" fontId="0" fillId="6" borderId="30" xfId="0" applyFill="1" applyBorder="1"/>
    <xf numFmtId="0" fontId="14" fillId="6" borderId="30" xfId="0" applyFont="1" applyFill="1" applyBorder="1"/>
    <xf numFmtId="0" fontId="0" fillId="6" borderId="31" xfId="0" applyFill="1" applyBorder="1"/>
    <xf numFmtId="0" fontId="0" fillId="6" borderId="29" xfId="0" applyFill="1" applyBorder="1"/>
    <xf numFmtId="0" fontId="0" fillId="6" borderId="32" xfId="0" applyFill="1" applyBorder="1"/>
    <xf numFmtId="0" fontId="0" fillId="6" borderId="33" xfId="0" applyFill="1" applyBorder="1"/>
    <xf numFmtId="0" fontId="0" fillId="6" borderId="34" xfId="0" applyFill="1" applyBorder="1"/>
    <xf numFmtId="1" fontId="0" fillId="5" borderId="2" xfId="0" applyNumberFormat="1" applyFill="1" applyBorder="1"/>
    <xf numFmtId="1" fontId="0" fillId="5" borderId="19" xfId="0" applyNumberFormat="1" applyFill="1" applyBorder="1"/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" fillId="5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9"/>
  <sheetViews>
    <sheetView tabSelected="1" workbookViewId="0">
      <pane xSplit="4" ySplit="5" topLeftCell="E369" activePane="bottomRight" state="frozen"/>
      <selection pane="topRight" activeCell="E1" sqref="E1"/>
      <selection pane="bottomLeft" activeCell="A6" sqref="A6"/>
      <selection pane="bottomRight" activeCell="E98" sqref="E9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4" t="s">
        <v>45</v>
      </c>
      <c r="D1" s="95"/>
      <c r="E1" s="95"/>
      <c r="F1" s="13" t="s">
        <v>16</v>
      </c>
      <c r="G1" s="2" t="s">
        <v>17</v>
      </c>
      <c r="H1" s="96" t="s">
        <v>46</v>
      </c>
      <c r="I1" s="96"/>
      <c r="J1" s="96"/>
      <c r="K1" s="96"/>
    </row>
    <row r="2" spans="1:12" ht="18" x14ac:dyDescent="0.2">
      <c r="A2" s="43" t="s">
        <v>6</v>
      </c>
      <c r="C2" s="2"/>
      <c r="G2" s="2" t="s">
        <v>18</v>
      </c>
      <c r="H2" s="96" t="s">
        <v>47</v>
      </c>
      <c r="I2" s="96"/>
      <c r="J2" s="96"/>
      <c r="K2" s="9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68" t="s">
        <v>27</v>
      </c>
      <c r="E6" s="77" t="s">
        <v>48</v>
      </c>
      <c r="F6" s="68">
        <v>60</v>
      </c>
      <c r="G6" s="68">
        <v>5</v>
      </c>
      <c r="H6" s="68">
        <v>6</v>
      </c>
      <c r="I6" s="72">
        <v>0</v>
      </c>
      <c r="J6" s="68">
        <v>67</v>
      </c>
      <c r="K6" s="68">
        <v>15</v>
      </c>
      <c r="L6" s="62"/>
    </row>
    <row r="7" spans="1:12" ht="15" x14ac:dyDescent="0.25">
      <c r="A7" s="25"/>
      <c r="B7" s="16"/>
      <c r="C7" s="11"/>
      <c r="D7" s="69" t="s">
        <v>21</v>
      </c>
      <c r="E7" s="69" t="s">
        <v>49</v>
      </c>
      <c r="F7" s="69">
        <v>90</v>
      </c>
      <c r="G7" s="69">
        <v>8</v>
      </c>
      <c r="H7" s="69">
        <v>9</v>
      </c>
      <c r="I7" s="73">
        <v>10</v>
      </c>
      <c r="J7" s="69">
        <v>138</v>
      </c>
      <c r="K7" s="69">
        <v>295</v>
      </c>
      <c r="L7" s="63"/>
    </row>
    <row r="8" spans="1:12" ht="15" x14ac:dyDescent="0.25">
      <c r="A8" s="25"/>
      <c r="B8" s="16"/>
      <c r="C8" s="11"/>
      <c r="D8" s="69" t="s">
        <v>21</v>
      </c>
      <c r="E8" s="69" t="s">
        <v>50</v>
      </c>
      <c r="F8" s="69">
        <v>150</v>
      </c>
      <c r="G8" s="69">
        <v>6</v>
      </c>
      <c r="H8" s="69">
        <v>4</v>
      </c>
      <c r="I8" s="73">
        <v>40</v>
      </c>
      <c r="J8" s="69">
        <v>198</v>
      </c>
      <c r="K8" s="69">
        <v>171</v>
      </c>
      <c r="L8" s="63"/>
    </row>
    <row r="9" spans="1:12" ht="15" x14ac:dyDescent="0.25">
      <c r="A9" s="25"/>
      <c r="B9" s="16"/>
      <c r="C9" s="11"/>
      <c r="D9" s="69" t="s">
        <v>22</v>
      </c>
      <c r="E9" s="69" t="s">
        <v>51</v>
      </c>
      <c r="F9" s="69">
        <v>222</v>
      </c>
      <c r="G9" s="69">
        <v>0</v>
      </c>
      <c r="H9" s="69">
        <v>0</v>
      </c>
      <c r="I9" s="73">
        <v>10</v>
      </c>
      <c r="J9" s="69">
        <v>36</v>
      </c>
      <c r="K9" s="69">
        <v>377</v>
      </c>
      <c r="L9" s="63"/>
    </row>
    <row r="10" spans="1:12" ht="15" x14ac:dyDescent="0.25">
      <c r="A10" s="25"/>
      <c r="B10" s="16"/>
      <c r="C10" s="11"/>
      <c r="D10" s="75" t="s">
        <v>27</v>
      </c>
      <c r="E10" s="69" t="s">
        <v>52</v>
      </c>
      <c r="F10" s="69">
        <v>40</v>
      </c>
      <c r="G10" s="69">
        <v>0</v>
      </c>
      <c r="H10" s="69">
        <v>3</v>
      </c>
      <c r="I10" s="73">
        <v>7</v>
      </c>
      <c r="J10" s="69">
        <v>50</v>
      </c>
      <c r="K10" s="69">
        <v>46</v>
      </c>
      <c r="L10" s="63"/>
    </row>
    <row r="11" spans="1:12" ht="15" x14ac:dyDescent="0.25">
      <c r="A11" s="25"/>
      <c r="B11" s="16"/>
      <c r="C11" s="11"/>
      <c r="D11" s="69" t="s">
        <v>23</v>
      </c>
      <c r="E11" s="69" t="s">
        <v>53</v>
      </c>
      <c r="F11" s="69">
        <v>30</v>
      </c>
      <c r="G11" s="87">
        <v>2.2799999999999998</v>
      </c>
      <c r="H11" s="87">
        <v>0.24</v>
      </c>
      <c r="I11" s="88">
        <v>14.76</v>
      </c>
      <c r="J11" s="69">
        <v>62</v>
      </c>
      <c r="K11" s="69"/>
      <c r="L11" s="63">
        <v>66.760000000000005</v>
      </c>
    </row>
    <row r="12" spans="1:12" ht="15.75" thickBot="1" x14ac:dyDescent="0.3">
      <c r="A12" s="25"/>
      <c r="B12" s="16"/>
      <c r="C12" s="11"/>
      <c r="D12" s="70" t="s">
        <v>23</v>
      </c>
      <c r="E12" s="70" t="s">
        <v>57</v>
      </c>
      <c r="F12" s="70">
        <v>20</v>
      </c>
      <c r="G12" s="70">
        <v>1</v>
      </c>
      <c r="H12" s="70">
        <v>0.2</v>
      </c>
      <c r="I12" s="74">
        <v>9</v>
      </c>
      <c r="J12" s="70">
        <v>36</v>
      </c>
      <c r="K12" s="70"/>
      <c r="L12" s="63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612</v>
      </c>
      <c r="G13" s="21">
        <f t="shared" ref="G13:J13" si="0">SUM(G6:G12)</f>
        <v>22.28</v>
      </c>
      <c r="H13" s="21">
        <f t="shared" si="0"/>
        <v>22.439999999999998</v>
      </c>
      <c r="I13" s="21">
        <f t="shared" si="0"/>
        <v>90.76</v>
      </c>
      <c r="J13" s="21">
        <f t="shared" si="0"/>
        <v>587</v>
      </c>
      <c r="K13" s="27"/>
      <c r="L13" s="21">
        <f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2">SUM(G18:G26)</f>
        <v>0</v>
      </c>
      <c r="H27" s="21">
        <f t="shared" si="2"/>
        <v>0</v>
      </c>
      <c r="I27" s="21">
        <f t="shared" si="2"/>
        <v>0</v>
      </c>
      <c r="J27" s="21">
        <f t="shared" si="2"/>
        <v>0</v>
      </c>
      <c r="K27" s="27"/>
      <c r="L27" s="21"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3">SUM(G28:G31)</f>
        <v>0</v>
      </c>
      <c r="H32" s="21">
        <f t="shared" si="3"/>
        <v>0</v>
      </c>
      <c r="I32" s="21">
        <f t="shared" si="3"/>
        <v>0</v>
      </c>
      <c r="J32" s="21">
        <f t="shared" si="3"/>
        <v>0</v>
      </c>
      <c r="K32" s="27"/>
      <c r="L32" s="21"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92" t="s">
        <v>4</v>
      </c>
      <c r="D47" s="93"/>
      <c r="E47" s="33"/>
      <c r="F47" s="34">
        <f>F13+F17+F27+F32+F39+F46</f>
        <v>612</v>
      </c>
      <c r="G47" s="34">
        <f t="shared" ref="G47:K47" si="6">G13+G17+G27+G32+G39+G46</f>
        <v>22.28</v>
      </c>
      <c r="H47" s="34">
        <f t="shared" si="6"/>
        <v>22.439999999999998</v>
      </c>
      <c r="I47" s="34">
        <f t="shared" si="6"/>
        <v>90.76</v>
      </c>
      <c r="J47" s="34">
        <f t="shared" si="6"/>
        <v>587</v>
      </c>
      <c r="K47" s="34">
        <f t="shared" si="6"/>
        <v>0</v>
      </c>
      <c r="L47" s="34">
        <f>L13</f>
        <v>66.760000000000005</v>
      </c>
    </row>
    <row r="48" spans="1:12" ht="15" x14ac:dyDescent="0.25">
      <c r="A48" s="15">
        <v>1</v>
      </c>
      <c r="B48" s="16">
        <v>2</v>
      </c>
      <c r="C48" s="24" t="s">
        <v>20</v>
      </c>
      <c r="D48" s="68" t="s">
        <v>21</v>
      </c>
      <c r="E48" s="68" t="s">
        <v>54</v>
      </c>
      <c r="F48" s="68">
        <v>200</v>
      </c>
      <c r="G48" s="68">
        <v>13</v>
      </c>
      <c r="H48" s="68">
        <v>12</v>
      </c>
      <c r="I48" s="72">
        <v>17</v>
      </c>
      <c r="J48" s="68">
        <v>206</v>
      </c>
      <c r="K48" s="68">
        <v>289</v>
      </c>
      <c r="L48" s="62"/>
    </row>
    <row r="49" spans="1:12" ht="15" x14ac:dyDescent="0.25">
      <c r="A49" s="15"/>
      <c r="B49" s="16"/>
      <c r="C49" s="11"/>
      <c r="D49" s="69" t="s">
        <v>22</v>
      </c>
      <c r="E49" s="69" t="s">
        <v>55</v>
      </c>
      <c r="F49" s="69">
        <v>200</v>
      </c>
      <c r="G49" s="69">
        <v>4</v>
      </c>
      <c r="H49" s="69">
        <v>2</v>
      </c>
      <c r="I49" s="73">
        <v>25</v>
      </c>
      <c r="J49" s="69">
        <v>130</v>
      </c>
      <c r="K49" s="69">
        <v>382</v>
      </c>
      <c r="L49" s="63"/>
    </row>
    <row r="50" spans="1:12" ht="15" x14ac:dyDescent="0.25">
      <c r="A50" s="15"/>
      <c r="B50" s="16"/>
      <c r="C50" s="11"/>
      <c r="D50" s="75" t="s">
        <v>27</v>
      </c>
      <c r="E50" s="69" t="s">
        <v>56</v>
      </c>
      <c r="F50" s="69">
        <v>60</v>
      </c>
      <c r="G50" s="69">
        <v>1</v>
      </c>
      <c r="H50" s="69">
        <v>7</v>
      </c>
      <c r="I50" s="73">
        <v>14</v>
      </c>
      <c r="J50" s="69">
        <v>111</v>
      </c>
      <c r="K50" s="69">
        <v>75</v>
      </c>
      <c r="L50" s="63"/>
    </row>
    <row r="51" spans="1:12" ht="15" x14ac:dyDescent="0.25">
      <c r="A51" s="15"/>
      <c r="B51" s="16"/>
      <c r="C51" s="11"/>
      <c r="D51" s="69" t="s">
        <v>23</v>
      </c>
      <c r="E51" s="69" t="s">
        <v>53</v>
      </c>
      <c r="F51" s="69">
        <v>30</v>
      </c>
      <c r="G51" s="69">
        <v>2</v>
      </c>
      <c r="H51" s="69">
        <v>0</v>
      </c>
      <c r="I51" s="73">
        <v>15</v>
      </c>
      <c r="J51" s="69">
        <v>62</v>
      </c>
      <c r="K51" s="69"/>
      <c r="L51" s="63"/>
    </row>
    <row r="52" spans="1:12" ht="15" x14ac:dyDescent="0.25">
      <c r="A52" s="15"/>
      <c r="B52" s="16"/>
      <c r="C52" s="11"/>
      <c r="D52" s="69" t="s">
        <v>23</v>
      </c>
      <c r="E52" s="69" t="s">
        <v>57</v>
      </c>
      <c r="F52" s="69">
        <v>20</v>
      </c>
      <c r="G52" s="69">
        <v>1</v>
      </c>
      <c r="H52" s="69">
        <v>0</v>
      </c>
      <c r="I52" s="73">
        <v>9</v>
      </c>
      <c r="J52" s="69">
        <v>40</v>
      </c>
      <c r="K52" s="69"/>
      <c r="L52" s="63"/>
    </row>
    <row r="53" spans="1:12" ht="15.75" thickBot="1" x14ac:dyDescent="0.3">
      <c r="A53" s="15"/>
      <c r="B53" s="16"/>
      <c r="C53" s="11"/>
      <c r="D53" s="70" t="s">
        <v>24</v>
      </c>
      <c r="E53" s="71" t="s">
        <v>58</v>
      </c>
      <c r="F53" s="70">
        <v>100</v>
      </c>
      <c r="G53" s="70">
        <v>0</v>
      </c>
      <c r="H53" s="70">
        <v>0</v>
      </c>
      <c r="I53" s="74">
        <v>10</v>
      </c>
      <c r="J53" s="70">
        <v>36</v>
      </c>
      <c r="K53" s="70">
        <v>338</v>
      </c>
      <c r="L53" s="63">
        <v>66.67</v>
      </c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610</v>
      </c>
      <c r="G55" s="21">
        <f t="shared" ref="G55" si="7">SUM(G48:G54)</f>
        <v>21</v>
      </c>
      <c r="H55" s="21">
        <f t="shared" ref="H55" si="8">SUM(H48:H54)</f>
        <v>21</v>
      </c>
      <c r="I55" s="21">
        <f t="shared" ref="I55" si="9">SUM(I48:I54)</f>
        <v>90</v>
      </c>
      <c r="J55" s="21">
        <f t="shared" ref="J55" si="10">SUM(J48:J54)</f>
        <v>585</v>
      </c>
      <c r="K55" s="27"/>
      <c r="L55" s="21">
        <f t="shared" ref="L55:L97" si="11">SUM(L48:L54)</f>
        <v>66.67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2">SUM(G56:G58)</f>
        <v>0</v>
      </c>
      <c r="H59" s="21">
        <f t="shared" ref="H59" si="13">SUM(H56:H58)</f>
        <v>0</v>
      </c>
      <c r="I59" s="21">
        <f t="shared" ref="I59" si="14">SUM(I56:I58)</f>
        <v>0</v>
      </c>
      <c r="J59" s="21">
        <f t="shared" ref="J59" si="15">SUM(J56:J58)</f>
        <v>0</v>
      </c>
      <c r="K59" s="27"/>
      <c r="L59" s="21">
        <f t="shared" ref="L59" ca="1" si="16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 t="shared" ref="L69" ca="1" si="21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2">SUM(G70:G73)</f>
        <v>0</v>
      </c>
      <c r="H74" s="21">
        <f t="shared" ref="H74" si="23">SUM(H70:H73)</f>
        <v>0</v>
      </c>
      <c r="I74" s="21">
        <f t="shared" ref="I74" si="24">SUM(I70:I73)</f>
        <v>0</v>
      </c>
      <c r="J74" s="21">
        <f t="shared" ref="J74" si="25">SUM(J70:J73)</f>
        <v>0</v>
      </c>
      <c r="K74" s="27"/>
      <c r="L74" s="21">
        <f t="shared" ref="L74" ca="1" si="26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7">SUM(G75:G80)</f>
        <v>0</v>
      </c>
      <c r="H81" s="21">
        <f t="shared" ref="H81" si="28">SUM(H75:H80)</f>
        <v>0</v>
      </c>
      <c r="I81" s="21">
        <f t="shared" ref="I81" si="29">SUM(I75:I80)</f>
        <v>0</v>
      </c>
      <c r="J81" s="21">
        <f t="shared" ref="J81" si="30">SUM(J75:J80)</f>
        <v>0</v>
      </c>
      <c r="K81" s="27"/>
      <c r="L81" s="21">
        <f t="shared" ref="L81" ca="1" si="31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2">SUM(G82:G87)</f>
        <v>0</v>
      </c>
      <c r="H88" s="21">
        <f t="shared" ref="H88" si="33">SUM(H82:H87)</f>
        <v>0</v>
      </c>
      <c r="I88" s="21">
        <f t="shared" ref="I88" si="34">SUM(I82:I87)</f>
        <v>0</v>
      </c>
      <c r="J88" s="21">
        <f t="shared" ref="J88" si="35">SUM(J82:J87)</f>
        <v>0</v>
      </c>
      <c r="K88" s="27"/>
      <c r="L88" s="21">
        <f t="shared" ref="L88" ca="1" si="36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92" t="s">
        <v>4</v>
      </c>
      <c r="D89" s="93"/>
      <c r="E89" s="33"/>
      <c r="F89" s="34">
        <f>F55+F59+F69+F74+F81+F88</f>
        <v>610</v>
      </c>
      <c r="G89" s="34">
        <f t="shared" ref="G89" si="37">G55+G59+G69+G74+G81+G88</f>
        <v>21</v>
      </c>
      <c r="H89" s="34">
        <f t="shared" ref="H89" si="38">H55+H59+H69+H74+H81+H88</f>
        <v>21</v>
      </c>
      <c r="I89" s="34">
        <f t="shared" ref="I89" si="39">I55+I59+I69+I74+I81+I88</f>
        <v>90</v>
      </c>
      <c r="J89" s="34">
        <f t="shared" ref="J89" si="40">J55+J59+J69+J74+J81+J88</f>
        <v>585</v>
      </c>
      <c r="K89" s="35"/>
      <c r="L89" s="34">
        <f>L55</f>
        <v>66.67</v>
      </c>
    </row>
    <row r="90" spans="1:12" ht="15.75" thickBot="1" x14ac:dyDescent="0.3">
      <c r="A90" s="22">
        <v>1</v>
      </c>
      <c r="B90" s="23">
        <v>3</v>
      </c>
      <c r="C90" s="24" t="s">
        <v>20</v>
      </c>
      <c r="D90" s="68" t="s">
        <v>21</v>
      </c>
      <c r="E90" s="68" t="s">
        <v>59</v>
      </c>
      <c r="F90" s="68">
        <v>100</v>
      </c>
      <c r="G90" s="68">
        <v>13</v>
      </c>
      <c r="H90" s="68">
        <v>17</v>
      </c>
      <c r="I90" s="72">
        <v>9</v>
      </c>
      <c r="J90" s="68">
        <v>217</v>
      </c>
      <c r="K90" s="68">
        <v>279</v>
      </c>
      <c r="L90" s="62"/>
    </row>
    <row r="91" spans="1:12" ht="15" x14ac:dyDescent="0.25">
      <c r="A91" s="25"/>
      <c r="B91" s="16"/>
      <c r="C91" s="11"/>
      <c r="D91" s="68" t="s">
        <v>21</v>
      </c>
      <c r="E91" s="69" t="s">
        <v>60</v>
      </c>
      <c r="F91" s="69">
        <v>150</v>
      </c>
      <c r="G91" s="69">
        <v>5</v>
      </c>
      <c r="H91" s="69">
        <v>4</v>
      </c>
      <c r="I91" s="73">
        <v>29</v>
      </c>
      <c r="J91" s="69">
        <v>155</v>
      </c>
      <c r="K91" s="69">
        <v>202</v>
      </c>
      <c r="L91" s="63"/>
    </row>
    <row r="92" spans="1:12" ht="15" x14ac:dyDescent="0.25">
      <c r="A92" s="25"/>
      <c r="B92" s="16"/>
      <c r="C92" s="11"/>
      <c r="D92" s="69" t="s">
        <v>22</v>
      </c>
      <c r="E92" s="97" t="s">
        <v>86</v>
      </c>
      <c r="F92" s="69">
        <v>200</v>
      </c>
      <c r="G92" s="69">
        <v>1</v>
      </c>
      <c r="H92" s="69">
        <v>0</v>
      </c>
      <c r="I92" s="73">
        <v>22</v>
      </c>
      <c r="J92" s="69">
        <v>83</v>
      </c>
      <c r="K92" s="69">
        <v>377</v>
      </c>
      <c r="L92" s="63"/>
    </row>
    <row r="93" spans="1:12" ht="15" x14ac:dyDescent="0.25">
      <c r="A93" s="25"/>
      <c r="B93" s="16"/>
      <c r="C93" s="11"/>
      <c r="D93" s="75" t="s">
        <v>27</v>
      </c>
      <c r="E93" s="69" t="s">
        <v>61</v>
      </c>
      <c r="F93" s="69">
        <v>60</v>
      </c>
      <c r="G93" s="69">
        <v>1</v>
      </c>
      <c r="H93" s="69">
        <v>1</v>
      </c>
      <c r="I93" s="73">
        <v>10</v>
      </c>
      <c r="J93" s="69">
        <v>48</v>
      </c>
      <c r="K93" s="69">
        <v>66</v>
      </c>
      <c r="L93" s="63"/>
    </row>
    <row r="94" spans="1:12" ht="15.75" thickBot="1" x14ac:dyDescent="0.3">
      <c r="A94" s="25"/>
      <c r="B94" s="16"/>
      <c r="C94" s="11"/>
      <c r="D94" s="70" t="s">
        <v>23</v>
      </c>
      <c r="E94" s="70" t="s">
        <v>53</v>
      </c>
      <c r="F94" s="70">
        <v>30</v>
      </c>
      <c r="G94" s="70">
        <v>2</v>
      </c>
      <c r="H94" s="70">
        <v>0</v>
      </c>
      <c r="I94" s="74">
        <v>15</v>
      </c>
      <c r="J94" s="70">
        <v>62</v>
      </c>
      <c r="K94" s="70"/>
      <c r="L94" s="63">
        <v>66.67</v>
      </c>
    </row>
    <row r="95" spans="1:12" ht="15.75" x14ac:dyDescent="0.25">
      <c r="A95" s="25"/>
      <c r="B95" s="16"/>
      <c r="C95" s="11"/>
      <c r="D95" s="58"/>
      <c r="E95" s="59"/>
      <c r="F95" s="60"/>
      <c r="G95" s="64"/>
      <c r="H95" s="64"/>
      <c r="I95" s="64"/>
      <c r="J95" s="61"/>
      <c r="K95" s="65"/>
      <c r="L95" s="63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540</v>
      </c>
      <c r="G97" s="21">
        <f t="shared" ref="G97" si="41">SUM(G90:G96)</f>
        <v>22</v>
      </c>
      <c r="H97" s="21">
        <f t="shared" ref="H97" si="42">SUM(H90:H96)</f>
        <v>22</v>
      </c>
      <c r="I97" s="21">
        <f t="shared" ref="I97" si="43">SUM(I90:I96)</f>
        <v>85</v>
      </c>
      <c r="J97" s="21">
        <f t="shared" ref="J97" si="44">SUM(J90:J96)</f>
        <v>565</v>
      </c>
      <c r="K97" s="27"/>
      <c r="L97" s="21">
        <f t="shared" si="11"/>
        <v>66.67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5">SUM(G98:G100)</f>
        <v>0</v>
      </c>
      <c r="H101" s="21">
        <f t="shared" ref="H101" si="46">SUM(H98:H100)</f>
        <v>0</v>
      </c>
      <c r="I101" s="21">
        <f t="shared" ref="I101" si="47">SUM(I98:I100)</f>
        <v>0</v>
      </c>
      <c r="J101" s="21">
        <f t="shared" ref="J101" si="48">SUM(J98:J100)</f>
        <v>0</v>
      </c>
      <c r="K101" s="27"/>
      <c r="L101" s="21">
        <f t="shared" ref="L101" ca="1" si="49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0">SUM(G102:G110)</f>
        <v>0</v>
      </c>
      <c r="H111" s="21">
        <f t="shared" ref="H111" si="51">SUM(H102:H110)</f>
        <v>0</v>
      </c>
      <c r="I111" s="21">
        <f t="shared" ref="I111" si="52">SUM(I102:I110)</f>
        <v>0</v>
      </c>
      <c r="J111" s="21">
        <f t="shared" ref="J111" si="53">SUM(J102:J110)</f>
        <v>0</v>
      </c>
      <c r="K111" s="27"/>
      <c r="L111" s="21">
        <f t="shared" ref="L111" ca="1" si="54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5">SUM(G112:G115)</f>
        <v>0</v>
      </c>
      <c r="H116" s="21">
        <f t="shared" ref="H116" si="56">SUM(H112:H115)</f>
        <v>0</v>
      </c>
      <c r="I116" s="21">
        <f t="shared" ref="I116" si="57">SUM(I112:I115)</f>
        <v>0</v>
      </c>
      <c r="J116" s="21">
        <f t="shared" ref="J116" si="58">SUM(J112:J115)</f>
        <v>0</v>
      </c>
      <c r="K116" s="27"/>
      <c r="L116" s="21">
        <f t="shared" ref="L116" ca="1" si="59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0">SUM(G117:G122)</f>
        <v>0</v>
      </c>
      <c r="H123" s="21">
        <f t="shared" ref="H123" si="61">SUM(H117:H122)</f>
        <v>0</v>
      </c>
      <c r="I123" s="21">
        <f t="shared" ref="I123" si="62">SUM(I117:I122)</f>
        <v>0</v>
      </c>
      <c r="J123" s="21">
        <f t="shared" ref="J123" si="63">SUM(J117:J122)</f>
        <v>0</v>
      </c>
      <c r="K123" s="27"/>
      <c r="L123" s="21">
        <f t="shared" ref="L123" ca="1" si="64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5">SUM(G124:G129)</f>
        <v>0</v>
      </c>
      <c r="H130" s="21">
        <f t="shared" ref="H130" si="66">SUM(H124:H129)</f>
        <v>0</v>
      </c>
      <c r="I130" s="21">
        <f t="shared" ref="I130" si="67">SUM(I124:I129)</f>
        <v>0</v>
      </c>
      <c r="J130" s="21">
        <f t="shared" ref="J130" si="68">SUM(J124:J129)</f>
        <v>0</v>
      </c>
      <c r="K130" s="27"/>
      <c r="L130" s="21">
        <f t="shared" ref="L130" ca="1" si="69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92" t="s">
        <v>4</v>
      </c>
      <c r="D131" s="93"/>
      <c r="E131" s="33"/>
      <c r="F131" s="34">
        <f>F97+F101+F111+F116+F123+F130</f>
        <v>540</v>
      </c>
      <c r="G131" s="34">
        <f t="shared" ref="G131" si="70">G97+G101+G111+G116+G123+G130</f>
        <v>22</v>
      </c>
      <c r="H131" s="34">
        <f t="shared" ref="H131" si="71">H97+H101+H111+H116+H123+H130</f>
        <v>22</v>
      </c>
      <c r="I131" s="34">
        <f t="shared" ref="I131" si="72">I97+I101+I111+I116+I123+I130</f>
        <v>85</v>
      </c>
      <c r="J131" s="34">
        <f t="shared" ref="J131" si="73">J97+J101+J111+J116+J123+J130</f>
        <v>565</v>
      </c>
      <c r="K131" s="35"/>
      <c r="L131" s="34">
        <f>L97</f>
        <v>66.67</v>
      </c>
    </row>
    <row r="132" spans="1:12" ht="15" x14ac:dyDescent="0.25">
      <c r="A132" s="22">
        <v>1</v>
      </c>
      <c r="B132" s="23">
        <v>4</v>
      </c>
      <c r="C132" s="24" t="s">
        <v>20</v>
      </c>
      <c r="D132" s="68" t="s">
        <v>21</v>
      </c>
      <c r="E132" s="68" t="s">
        <v>62</v>
      </c>
      <c r="F132" s="68">
        <v>80</v>
      </c>
      <c r="G132" s="68">
        <v>7</v>
      </c>
      <c r="H132" s="68">
        <v>6</v>
      </c>
      <c r="I132" s="72">
        <v>10</v>
      </c>
      <c r="J132" s="68">
        <v>134</v>
      </c>
      <c r="K132" s="68">
        <v>234</v>
      </c>
      <c r="L132" s="62"/>
    </row>
    <row r="133" spans="1:12" ht="15" x14ac:dyDescent="0.25">
      <c r="A133" s="25"/>
      <c r="B133" s="16"/>
      <c r="C133" s="11"/>
      <c r="D133" s="69" t="s">
        <v>21</v>
      </c>
      <c r="E133" s="69" t="s">
        <v>63</v>
      </c>
      <c r="F133" s="69">
        <v>150</v>
      </c>
      <c r="G133" s="69">
        <v>5</v>
      </c>
      <c r="H133" s="69">
        <v>9</v>
      </c>
      <c r="I133" s="73">
        <v>20</v>
      </c>
      <c r="J133" s="69">
        <v>170</v>
      </c>
      <c r="K133" s="69">
        <v>312</v>
      </c>
      <c r="L133" s="63"/>
    </row>
    <row r="134" spans="1:12" ht="15" x14ac:dyDescent="0.25">
      <c r="A134" s="25"/>
      <c r="B134" s="16"/>
      <c r="C134" s="11"/>
      <c r="D134" s="69" t="s">
        <v>22</v>
      </c>
      <c r="E134" s="69" t="s">
        <v>51</v>
      </c>
      <c r="F134" s="69">
        <v>222</v>
      </c>
      <c r="G134" s="69">
        <v>0</v>
      </c>
      <c r="H134" s="69">
        <v>0</v>
      </c>
      <c r="I134" s="73">
        <v>10</v>
      </c>
      <c r="J134" s="69">
        <v>36</v>
      </c>
      <c r="K134" s="69">
        <v>377</v>
      </c>
      <c r="L134" s="63"/>
    </row>
    <row r="135" spans="1:12" ht="15" x14ac:dyDescent="0.25">
      <c r="A135" s="25"/>
      <c r="B135" s="16"/>
      <c r="C135" s="11"/>
      <c r="D135" s="69" t="s">
        <v>27</v>
      </c>
      <c r="E135" s="69" t="s">
        <v>64</v>
      </c>
      <c r="F135" s="69">
        <v>60</v>
      </c>
      <c r="G135" s="69">
        <v>1</v>
      </c>
      <c r="H135" s="69">
        <v>2</v>
      </c>
      <c r="I135" s="73">
        <v>4</v>
      </c>
      <c r="J135" s="69">
        <v>36</v>
      </c>
      <c r="K135" s="69">
        <v>45</v>
      </c>
      <c r="L135" s="63"/>
    </row>
    <row r="136" spans="1:12" ht="15" x14ac:dyDescent="0.25">
      <c r="A136" s="25"/>
      <c r="B136" s="16"/>
      <c r="C136" s="11"/>
      <c r="D136" s="75" t="s">
        <v>23</v>
      </c>
      <c r="E136" s="69" t="s">
        <v>53</v>
      </c>
      <c r="F136" s="69">
        <v>30</v>
      </c>
      <c r="G136" s="69">
        <v>2</v>
      </c>
      <c r="H136" s="69">
        <v>0</v>
      </c>
      <c r="I136" s="73">
        <v>15</v>
      </c>
      <c r="J136" s="69">
        <v>62</v>
      </c>
      <c r="K136" s="69"/>
      <c r="L136" s="63"/>
    </row>
    <row r="137" spans="1:12" ht="15.75" thickBot="1" x14ac:dyDescent="0.3">
      <c r="A137" s="25"/>
      <c r="B137" s="16"/>
      <c r="C137" s="11"/>
      <c r="D137" s="71" t="s">
        <v>23</v>
      </c>
      <c r="E137" s="76" t="s">
        <v>57</v>
      </c>
      <c r="F137" s="76">
        <v>20</v>
      </c>
      <c r="G137" s="76">
        <v>1</v>
      </c>
      <c r="H137" s="76">
        <v>0</v>
      </c>
      <c r="I137" s="74">
        <v>9</v>
      </c>
      <c r="J137" s="76">
        <v>36</v>
      </c>
      <c r="K137" s="76"/>
      <c r="L137" s="63">
        <v>66.67</v>
      </c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562</v>
      </c>
      <c r="G139" s="21">
        <f t="shared" ref="G139" si="74">SUM(G132:G138)</f>
        <v>16</v>
      </c>
      <c r="H139" s="21">
        <f t="shared" ref="H139" si="75">SUM(H132:H138)</f>
        <v>17</v>
      </c>
      <c r="I139" s="21">
        <f t="shared" ref="I139" si="76">SUM(I132:I138)</f>
        <v>68</v>
      </c>
      <c r="J139" s="21">
        <f t="shared" ref="J139" si="77">SUM(J132:J138)</f>
        <v>474</v>
      </c>
      <c r="K139" s="27"/>
      <c r="L139" s="21">
        <f t="shared" ref="L139:L181" si="78">SUM(L132:L138)</f>
        <v>66.67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9">SUM(G140:G142)</f>
        <v>0</v>
      </c>
      <c r="H143" s="21">
        <f t="shared" ref="H143" si="80">SUM(H140:H142)</f>
        <v>0</v>
      </c>
      <c r="I143" s="21">
        <f t="shared" ref="I143" si="81">SUM(I140:I142)</f>
        <v>0</v>
      </c>
      <c r="J143" s="21">
        <f t="shared" ref="J143" si="82">SUM(J140:J142)</f>
        <v>0</v>
      </c>
      <c r="K143" s="27"/>
      <c r="L143" s="21">
        <f t="shared" ref="L143" ca="1" si="83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4">SUM(G144:G152)</f>
        <v>0</v>
      </c>
      <c r="H153" s="21">
        <f t="shared" ref="H153" si="85">SUM(H144:H152)</f>
        <v>0</v>
      </c>
      <c r="I153" s="21">
        <f t="shared" ref="I153" si="86">SUM(I144:I152)</f>
        <v>0</v>
      </c>
      <c r="J153" s="21">
        <f t="shared" ref="J153" si="87">SUM(J144:J152)</f>
        <v>0</v>
      </c>
      <c r="K153" s="27"/>
      <c r="L153" s="21">
        <f t="shared" ref="L153" ca="1" si="88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9">SUM(G154:G157)</f>
        <v>0</v>
      </c>
      <c r="H158" s="21">
        <f t="shared" ref="H158" si="90">SUM(H154:H157)</f>
        <v>0</v>
      </c>
      <c r="I158" s="21">
        <f t="shared" ref="I158" si="91">SUM(I154:I157)</f>
        <v>0</v>
      </c>
      <c r="J158" s="21">
        <f t="shared" ref="J158" si="92">SUM(J154:J157)</f>
        <v>0</v>
      </c>
      <c r="K158" s="27"/>
      <c r="L158" s="21">
        <f t="shared" ref="L158" ca="1" si="93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4">SUM(G159:G164)</f>
        <v>0</v>
      </c>
      <c r="H165" s="21">
        <f t="shared" ref="H165" si="95">SUM(H159:H164)</f>
        <v>0</v>
      </c>
      <c r="I165" s="21">
        <f t="shared" ref="I165" si="96">SUM(I159:I164)</f>
        <v>0</v>
      </c>
      <c r="J165" s="21">
        <f t="shared" ref="J165" si="97">SUM(J159:J164)</f>
        <v>0</v>
      </c>
      <c r="K165" s="27"/>
      <c r="L165" s="21">
        <f t="shared" ref="L165" ca="1" si="98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9">SUM(G166:G171)</f>
        <v>0</v>
      </c>
      <c r="H172" s="21">
        <f t="shared" ref="H172" si="100">SUM(H166:H171)</f>
        <v>0</v>
      </c>
      <c r="I172" s="21">
        <f t="shared" ref="I172" si="101">SUM(I166:I171)</f>
        <v>0</v>
      </c>
      <c r="J172" s="21">
        <f t="shared" ref="J172" si="102">SUM(J166:J171)</f>
        <v>0</v>
      </c>
      <c r="K172" s="27"/>
      <c r="L172" s="21">
        <f t="shared" ref="L172" ca="1" si="103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92" t="s">
        <v>4</v>
      </c>
      <c r="D173" s="93"/>
      <c r="E173" s="33"/>
      <c r="F173" s="34">
        <f>F139+F143+F153+F158+F165+F172</f>
        <v>562</v>
      </c>
      <c r="G173" s="34">
        <f t="shared" ref="G173" si="104">G139+G143+G153+G158+G165+G172</f>
        <v>16</v>
      </c>
      <c r="H173" s="34">
        <f t="shared" ref="H173" si="105">H139+H143+H153+H158+H165+H172</f>
        <v>17</v>
      </c>
      <c r="I173" s="34">
        <f t="shared" ref="I173" si="106">I139+I143+I153+I158+I165+I172</f>
        <v>68</v>
      </c>
      <c r="J173" s="34">
        <f t="shared" ref="J173" si="107">J139+J143+J153+J158+J165+J172</f>
        <v>474</v>
      </c>
      <c r="K173" s="35"/>
      <c r="L173" s="34">
        <f>L139</f>
        <v>66.67</v>
      </c>
    </row>
    <row r="174" spans="1:12" ht="15" x14ac:dyDescent="0.25">
      <c r="A174" s="22">
        <v>1</v>
      </c>
      <c r="B174" s="23">
        <v>5</v>
      </c>
      <c r="C174" s="24" t="s">
        <v>20</v>
      </c>
      <c r="D174" s="68" t="s">
        <v>21</v>
      </c>
      <c r="E174" s="68" t="s">
        <v>65</v>
      </c>
      <c r="F174" s="68">
        <v>200</v>
      </c>
      <c r="G174" s="68">
        <v>16</v>
      </c>
      <c r="H174" s="68">
        <v>19</v>
      </c>
      <c r="I174" s="72">
        <v>40</v>
      </c>
      <c r="J174" s="68">
        <v>402</v>
      </c>
      <c r="K174" s="68">
        <v>265</v>
      </c>
      <c r="L174" s="62"/>
    </row>
    <row r="175" spans="1:12" ht="15" x14ac:dyDescent="0.25">
      <c r="A175" s="25"/>
      <c r="B175" s="16"/>
      <c r="C175" s="11"/>
      <c r="D175" s="69" t="s">
        <v>22</v>
      </c>
      <c r="E175" s="69" t="s">
        <v>66</v>
      </c>
      <c r="F175" s="69">
        <v>222</v>
      </c>
      <c r="G175" s="69">
        <v>0</v>
      </c>
      <c r="H175" s="69">
        <v>0</v>
      </c>
      <c r="I175" s="73">
        <v>15</v>
      </c>
      <c r="J175" s="69">
        <v>62</v>
      </c>
      <c r="K175" s="69">
        <v>377</v>
      </c>
      <c r="L175" s="63"/>
    </row>
    <row r="176" spans="1:12" ht="15" x14ac:dyDescent="0.25">
      <c r="A176" s="25"/>
      <c r="B176" s="16"/>
      <c r="C176" s="11"/>
      <c r="D176" s="69" t="s">
        <v>27</v>
      </c>
      <c r="E176" s="69" t="s">
        <v>67</v>
      </c>
      <c r="F176" s="69">
        <v>60</v>
      </c>
      <c r="G176" s="69">
        <v>1</v>
      </c>
      <c r="H176" s="69">
        <v>0</v>
      </c>
      <c r="I176" s="73">
        <v>5</v>
      </c>
      <c r="J176" s="69">
        <v>22</v>
      </c>
      <c r="K176" s="69">
        <v>59</v>
      </c>
      <c r="L176" s="63"/>
    </row>
    <row r="177" spans="1:12" ht="15" x14ac:dyDescent="0.25">
      <c r="A177" s="25"/>
      <c r="B177" s="16"/>
      <c r="C177" s="11"/>
      <c r="D177" s="69" t="s">
        <v>23</v>
      </c>
      <c r="E177" s="69" t="s">
        <v>53</v>
      </c>
      <c r="F177" s="69">
        <v>30</v>
      </c>
      <c r="G177" s="69">
        <v>2</v>
      </c>
      <c r="H177" s="69">
        <v>0</v>
      </c>
      <c r="I177" s="73">
        <v>15</v>
      </c>
      <c r="J177" s="69">
        <v>62</v>
      </c>
      <c r="K177" s="69"/>
      <c r="L177" s="63"/>
    </row>
    <row r="178" spans="1:12" ht="15.75" thickBot="1" x14ac:dyDescent="0.3">
      <c r="A178" s="25"/>
      <c r="B178" s="16"/>
      <c r="C178" s="11"/>
      <c r="D178" s="70" t="s">
        <v>23</v>
      </c>
      <c r="E178" s="70" t="s">
        <v>57</v>
      </c>
      <c r="F178" s="70">
        <v>20</v>
      </c>
      <c r="G178" s="70">
        <v>1</v>
      </c>
      <c r="H178" s="70">
        <v>0</v>
      </c>
      <c r="I178" s="74">
        <v>9</v>
      </c>
      <c r="J178" s="70">
        <v>36</v>
      </c>
      <c r="K178" s="70"/>
      <c r="L178" s="63">
        <v>66.67</v>
      </c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532</v>
      </c>
      <c r="G181" s="21">
        <f t="shared" ref="G181" si="108">SUM(G174:G180)</f>
        <v>20</v>
      </c>
      <c r="H181" s="21">
        <f t="shared" ref="H181" si="109">SUM(H174:H180)</f>
        <v>19</v>
      </c>
      <c r="I181" s="21">
        <f t="shared" ref="I181" si="110">SUM(I174:I180)</f>
        <v>84</v>
      </c>
      <c r="J181" s="21">
        <f t="shared" ref="J181" si="111">SUM(J174:J180)</f>
        <v>584</v>
      </c>
      <c r="K181" s="27"/>
      <c r="L181" s="21">
        <f t="shared" si="78"/>
        <v>66.67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2">SUM(G182:G184)</f>
        <v>0</v>
      </c>
      <c r="H185" s="21">
        <f t="shared" ref="H185" si="113">SUM(H182:H184)</f>
        <v>0</v>
      </c>
      <c r="I185" s="21">
        <f t="shared" ref="I185" si="114">SUM(I182:I184)</f>
        <v>0</v>
      </c>
      <c r="J185" s="21">
        <f t="shared" ref="J185" si="115">SUM(J182:J184)</f>
        <v>0</v>
      </c>
      <c r="K185" s="27"/>
      <c r="L185" s="21">
        <f t="shared" ref="L185" ca="1" si="116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7">SUM(G186:G194)</f>
        <v>0</v>
      </c>
      <c r="H195" s="21">
        <f t="shared" ref="H195" si="118">SUM(H186:H194)</f>
        <v>0</v>
      </c>
      <c r="I195" s="21">
        <f t="shared" ref="I195" si="119">SUM(I186:I194)</f>
        <v>0</v>
      </c>
      <c r="J195" s="21">
        <f t="shared" ref="J195" si="120">SUM(J186:J194)</f>
        <v>0</v>
      </c>
      <c r="K195" s="27"/>
      <c r="L195" s="21">
        <f t="shared" ref="L195" ca="1" si="121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2">SUM(G196:G199)</f>
        <v>0</v>
      </c>
      <c r="H200" s="21">
        <f t="shared" ref="H200" si="123">SUM(H196:H199)</f>
        <v>0</v>
      </c>
      <c r="I200" s="21">
        <f t="shared" ref="I200" si="124">SUM(I196:I199)</f>
        <v>0</v>
      </c>
      <c r="J200" s="21">
        <f t="shared" ref="J200" si="125">SUM(J196:J199)</f>
        <v>0</v>
      </c>
      <c r="K200" s="27"/>
      <c r="L200" s="21">
        <f t="shared" ref="L200" ca="1" si="126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7">SUM(G201:G206)</f>
        <v>0</v>
      </c>
      <c r="H207" s="21">
        <f t="shared" ref="H207" si="128">SUM(H201:H206)</f>
        <v>0</v>
      </c>
      <c r="I207" s="21">
        <f t="shared" ref="I207" si="129">SUM(I201:I206)</f>
        <v>0</v>
      </c>
      <c r="J207" s="21">
        <f t="shared" ref="J207" si="130">SUM(J201:J206)</f>
        <v>0</v>
      </c>
      <c r="K207" s="27"/>
      <c r="L207" s="21">
        <f t="shared" ref="L207" ca="1" si="131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2">SUM(G208:G213)</f>
        <v>0</v>
      </c>
      <c r="H214" s="21">
        <f t="shared" ref="H214" si="133">SUM(H208:H213)</f>
        <v>0</v>
      </c>
      <c r="I214" s="21">
        <f t="shared" ref="I214" si="134">SUM(I208:I213)</f>
        <v>0</v>
      </c>
      <c r="J214" s="21">
        <f t="shared" ref="J214" si="135">SUM(J208:J213)</f>
        <v>0</v>
      </c>
      <c r="K214" s="27"/>
      <c r="L214" s="21">
        <f t="shared" ref="L214" ca="1" si="136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92" t="s">
        <v>4</v>
      </c>
      <c r="D215" s="93"/>
      <c r="E215" s="33"/>
      <c r="F215" s="34">
        <f>F181+F185+F195+F200+F207+F214</f>
        <v>532</v>
      </c>
      <c r="G215" s="34">
        <f t="shared" ref="G215" si="137">G181+G185+G195+G200+G207+G214</f>
        <v>20</v>
      </c>
      <c r="H215" s="34">
        <f t="shared" ref="H215" si="138">H181+H185+H195+H200+H207+H214</f>
        <v>19</v>
      </c>
      <c r="I215" s="34">
        <f t="shared" ref="I215" si="139">I181+I185+I195+I200+I207+I214</f>
        <v>84</v>
      </c>
      <c r="J215" s="34">
        <f t="shared" ref="J215" si="140">J181+J185+J195+J200+J207+J214</f>
        <v>584</v>
      </c>
      <c r="K215" s="35"/>
      <c r="L215" s="34">
        <f>L181</f>
        <v>66.67</v>
      </c>
    </row>
    <row r="216" spans="1:12" ht="15" x14ac:dyDescent="0.25">
      <c r="A216" s="22">
        <v>1</v>
      </c>
      <c r="B216" s="23">
        <v>6</v>
      </c>
      <c r="C216" s="24" t="s">
        <v>20</v>
      </c>
      <c r="D216" s="68" t="s">
        <v>21</v>
      </c>
      <c r="E216" s="68" t="s">
        <v>68</v>
      </c>
      <c r="F216" s="68">
        <v>150</v>
      </c>
      <c r="G216" s="68">
        <v>6</v>
      </c>
      <c r="H216" s="68">
        <v>5</v>
      </c>
      <c r="I216" s="72">
        <v>21</v>
      </c>
      <c r="J216" s="68">
        <v>150</v>
      </c>
      <c r="K216" s="68">
        <v>145</v>
      </c>
      <c r="L216" s="62"/>
    </row>
    <row r="217" spans="1:12" ht="15" x14ac:dyDescent="0.25">
      <c r="A217" s="25"/>
      <c r="B217" s="16"/>
      <c r="C217" s="11"/>
      <c r="D217" s="69" t="s">
        <v>22</v>
      </c>
      <c r="E217" s="69" t="s">
        <v>69</v>
      </c>
      <c r="F217" s="69">
        <v>200</v>
      </c>
      <c r="G217" s="69">
        <v>1</v>
      </c>
      <c r="H217" s="69">
        <v>1</v>
      </c>
      <c r="I217" s="73">
        <v>15</v>
      </c>
      <c r="J217" s="69">
        <v>66</v>
      </c>
      <c r="K217" s="69">
        <v>378</v>
      </c>
      <c r="L217" s="63"/>
    </row>
    <row r="218" spans="1:12" ht="15" x14ac:dyDescent="0.25">
      <c r="A218" s="25"/>
      <c r="B218" s="16"/>
      <c r="C218" s="11"/>
      <c r="D218" s="75" t="s">
        <v>23</v>
      </c>
      <c r="E218" s="69" t="s">
        <v>53</v>
      </c>
      <c r="F218" s="69">
        <v>30</v>
      </c>
      <c r="G218" s="69">
        <v>2</v>
      </c>
      <c r="H218" s="69">
        <v>0</v>
      </c>
      <c r="I218" s="73">
        <v>15</v>
      </c>
      <c r="J218" s="69">
        <v>62</v>
      </c>
      <c r="K218" s="69"/>
      <c r="L218" s="63"/>
    </row>
    <row r="219" spans="1:12" ht="15" x14ac:dyDescent="0.25">
      <c r="A219" s="25"/>
      <c r="B219" s="16"/>
      <c r="C219" s="11"/>
      <c r="D219" s="75" t="s">
        <v>23</v>
      </c>
      <c r="E219" s="69" t="s">
        <v>57</v>
      </c>
      <c r="F219" s="69">
        <v>20</v>
      </c>
      <c r="G219" s="69">
        <v>1</v>
      </c>
      <c r="H219" s="69">
        <v>0</v>
      </c>
      <c r="I219" s="73">
        <v>9</v>
      </c>
      <c r="J219" s="69">
        <v>36</v>
      </c>
      <c r="K219" s="69"/>
      <c r="L219" s="63"/>
    </row>
    <row r="220" spans="1:12" ht="15" x14ac:dyDescent="0.25">
      <c r="A220" s="25"/>
      <c r="B220" s="16"/>
      <c r="C220" s="11"/>
      <c r="D220" s="69" t="s">
        <v>21</v>
      </c>
      <c r="E220" s="69" t="s">
        <v>70</v>
      </c>
      <c r="F220" s="69">
        <v>152</v>
      </c>
      <c r="G220" s="69">
        <v>8</v>
      </c>
      <c r="H220" s="69">
        <v>9</v>
      </c>
      <c r="I220" s="73">
        <v>10</v>
      </c>
      <c r="J220" s="69">
        <v>152</v>
      </c>
      <c r="K220" s="69">
        <v>295</v>
      </c>
      <c r="L220" s="63"/>
    </row>
    <row r="221" spans="1:12" ht="15.75" thickBot="1" x14ac:dyDescent="0.3">
      <c r="A221" s="25"/>
      <c r="B221" s="16"/>
      <c r="C221" s="11"/>
      <c r="D221" s="71" t="s">
        <v>27</v>
      </c>
      <c r="E221" s="76" t="s">
        <v>71</v>
      </c>
      <c r="F221" s="76">
        <v>60</v>
      </c>
      <c r="G221" s="76">
        <v>0</v>
      </c>
      <c r="H221" s="76">
        <v>3</v>
      </c>
      <c r="I221" s="74">
        <v>7</v>
      </c>
      <c r="J221" s="76">
        <v>50</v>
      </c>
      <c r="K221" s="76">
        <v>46</v>
      </c>
      <c r="L221" s="63">
        <v>66.67</v>
      </c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612</v>
      </c>
      <c r="G223" s="21">
        <f t="shared" ref="G223" si="141">SUM(G216:G222)</f>
        <v>18</v>
      </c>
      <c r="H223" s="21">
        <f t="shared" ref="H223" si="142">SUM(H216:H222)</f>
        <v>18</v>
      </c>
      <c r="I223" s="21">
        <f t="shared" ref="I223" si="143">SUM(I216:I222)</f>
        <v>77</v>
      </c>
      <c r="J223" s="21">
        <f t="shared" ref="J223" si="144">SUM(J216:J222)</f>
        <v>516</v>
      </c>
      <c r="K223" s="27"/>
      <c r="L223" s="21">
        <f t="shared" ref="L223:L265" si="145">SUM(L216:L222)</f>
        <v>66.67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6">SUM(G224:G226)</f>
        <v>0</v>
      </c>
      <c r="H227" s="21">
        <f t="shared" ref="H227" si="147">SUM(H224:H226)</f>
        <v>0</v>
      </c>
      <c r="I227" s="21">
        <f t="shared" ref="I227" si="148">SUM(I224:I226)</f>
        <v>0</v>
      </c>
      <c r="J227" s="21">
        <f t="shared" ref="J227" si="149">SUM(J224:J226)</f>
        <v>0</v>
      </c>
      <c r="K227" s="27"/>
      <c r="L227" s="21">
        <f t="shared" ref="L227" ca="1" si="150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1">SUM(G228:G236)</f>
        <v>0</v>
      </c>
      <c r="H237" s="21">
        <f t="shared" ref="H237" si="152">SUM(H228:H236)</f>
        <v>0</v>
      </c>
      <c r="I237" s="21">
        <f t="shared" ref="I237" si="153">SUM(I228:I236)</f>
        <v>0</v>
      </c>
      <c r="J237" s="21">
        <f t="shared" ref="J237" si="154">SUM(J228:J236)</f>
        <v>0</v>
      </c>
      <c r="K237" s="27"/>
      <c r="L237" s="21">
        <f t="shared" ref="L237" ca="1" si="155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6">SUM(G238:G241)</f>
        <v>0</v>
      </c>
      <c r="H242" s="21">
        <f t="shared" ref="H242" si="157">SUM(H238:H241)</f>
        <v>0</v>
      </c>
      <c r="I242" s="21">
        <f t="shared" ref="I242" si="158">SUM(I238:I241)</f>
        <v>0</v>
      </c>
      <c r="J242" s="21">
        <f t="shared" ref="J242" si="159">SUM(J238:J241)</f>
        <v>0</v>
      </c>
      <c r="K242" s="27"/>
      <c r="L242" s="21">
        <f t="shared" ref="L242" ca="1" si="160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1">SUM(G243:G248)</f>
        <v>0</v>
      </c>
      <c r="H249" s="21">
        <f t="shared" ref="H249" si="162">SUM(H243:H248)</f>
        <v>0</v>
      </c>
      <c r="I249" s="21">
        <f t="shared" ref="I249" si="163">SUM(I243:I248)</f>
        <v>0</v>
      </c>
      <c r="J249" s="21">
        <f t="shared" ref="J249" si="164">SUM(J243:J248)</f>
        <v>0</v>
      </c>
      <c r="K249" s="27"/>
      <c r="L249" s="21">
        <f t="shared" ref="L249" ca="1" si="165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6">SUM(G250:G255)</f>
        <v>0</v>
      </c>
      <c r="H256" s="21">
        <f t="shared" ref="H256" si="167">SUM(H250:H255)</f>
        <v>0</v>
      </c>
      <c r="I256" s="21">
        <f t="shared" ref="I256" si="168">SUM(I250:I255)</f>
        <v>0</v>
      </c>
      <c r="J256" s="21">
        <f t="shared" ref="J256" si="169">SUM(J250:J255)</f>
        <v>0</v>
      </c>
      <c r="K256" s="27"/>
      <c r="L256" s="21">
        <f t="shared" ref="L256" ca="1" si="170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92" t="s">
        <v>4</v>
      </c>
      <c r="D257" s="93"/>
      <c r="E257" s="33"/>
      <c r="F257" s="34">
        <f>F223+F227+F237+F242+F249+F256</f>
        <v>612</v>
      </c>
      <c r="G257" s="34">
        <f t="shared" ref="G257" si="171">G223+G227+G237+G242+G249+G256</f>
        <v>18</v>
      </c>
      <c r="H257" s="34">
        <f t="shared" ref="H257" si="172">H223+H227+H237+H242+H249+H256</f>
        <v>18</v>
      </c>
      <c r="I257" s="34">
        <f t="shared" ref="I257" si="173">I223+I227+I237+I242+I249+I256</f>
        <v>77</v>
      </c>
      <c r="J257" s="34">
        <f t="shared" ref="J257" si="174">J223+J227+J237+J242+J249+J256</f>
        <v>516</v>
      </c>
      <c r="K257" s="35"/>
      <c r="L257" s="34">
        <f>L223</f>
        <v>66.67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5">SUM(G258:G264)</f>
        <v>0</v>
      </c>
      <c r="H265" s="21">
        <f t="shared" ref="H265" si="176">SUM(H258:H264)</f>
        <v>0</v>
      </c>
      <c r="I265" s="21">
        <f t="shared" ref="I265" si="177">SUM(I258:I264)</f>
        <v>0</v>
      </c>
      <c r="J265" s="21">
        <f t="shared" ref="J265" si="178">SUM(J258:J264)</f>
        <v>0</v>
      </c>
      <c r="K265" s="27"/>
      <c r="L265" s="21">
        <f t="shared" si="145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79">SUM(G266:G268)</f>
        <v>0</v>
      </c>
      <c r="H269" s="21">
        <f t="shared" ref="H269" si="180">SUM(H266:H268)</f>
        <v>0</v>
      </c>
      <c r="I269" s="21">
        <f t="shared" ref="I269" si="181">SUM(I266:I268)</f>
        <v>0</v>
      </c>
      <c r="J269" s="21">
        <f t="shared" ref="J269" si="182">SUM(J266:J268)</f>
        <v>0</v>
      </c>
      <c r="K269" s="27"/>
      <c r="L269" s="21">
        <f t="shared" ref="L269" ca="1" si="183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4">SUM(G270:G278)</f>
        <v>0</v>
      </c>
      <c r="H279" s="21">
        <f t="shared" ref="H279" si="185">SUM(H270:H278)</f>
        <v>0</v>
      </c>
      <c r="I279" s="21">
        <f t="shared" ref="I279" si="186">SUM(I270:I278)</f>
        <v>0</v>
      </c>
      <c r="J279" s="21">
        <f t="shared" ref="J279" si="187">SUM(J270:J278)</f>
        <v>0</v>
      </c>
      <c r="K279" s="27"/>
      <c r="L279" s="21">
        <f t="shared" ref="L279" ca="1" si="188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89">SUM(G280:G283)</f>
        <v>0</v>
      </c>
      <c r="H284" s="21">
        <f t="shared" ref="H284" si="190">SUM(H280:H283)</f>
        <v>0</v>
      </c>
      <c r="I284" s="21">
        <f t="shared" ref="I284" si="191">SUM(I280:I283)</f>
        <v>0</v>
      </c>
      <c r="J284" s="21">
        <f t="shared" ref="J284" si="192">SUM(J280:J283)</f>
        <v>0</v>
      </c>
      <c r="K284" s="27"/>
      <c r="L284" s="21">
        <f t="shared" ref="L284" ca="1" si="193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4">SUM(G285:G290)</f>
        <v>0</v>
      </c>
      <c r="H291" s="21">
        <f t="shared" ref="H291" si="195">SUM(H285:H290)</f>
        <v>0</v>
      </c>
      <c r="I291" s="21">
        <f t="shared" ref="I291" si="196">SUM(I285:I290)</f>
        <v>0</v>
      </c>
      <c r="J291" s="21">
        <f t="shared" ref="J291" si="197">SUM(J285:J290)</f>
        <v>0</v>
      </c>
      <c r="K291" s="27"/>
      <c r="L291" s="21">
        <f t="shared" ref="L291" ca="1" si="198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99">SUM(G292:G297)</f>
        <v>0</v>
      </c>
      <c r="H298" s="21">
        <f t="shared" ref="H298" si="200">SUM(H292:H297)</f>
        <v>0</v>
      </c>
      <c r="I298" s="21">
        <f t="shared" ref="I298" si="201">SUM(I292:I297)</f>
        <v>0</v>
      </c>
      <c r="J298" s="21">
        <f t="shared" ref="J298" si="202">SUM(J292:J297)</f>
        <v>0</v>
      </c>
      <c r="K298" s="27"/>
      <c r="L298" s="21">
        <f t="shared" ref="L298" ca="1" si="203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92" t="s">
        <v>4</v>
      </c>
      <c r="D299" s="93"/>
      <c r="E299" s="33"/>
      <c r="F299" s="34">
        <f>F265+F269+F279+F284+F291+F298</f>
        <v>0</v>
      </c>
      <c r="G299" s="34">
        <f t="shared" ref="G299" si="204">G265+G269+G279+G284+G291+G298</f>
        <v>0</v>
      </c>
      <c r="H299" s="34">
        <f t="shared" ref="H299" si="205">H265+H269+H279+H284+H291+H298</f>
        <v>0</v>
      </c>
      <c r="I299" s="34">
        <f t="shared" ref="I299" si="206">I265+I269+I279+I284+I291+I298</f>
        <v>0</v>
      </c>
      <c r="J299" s="34">
        <f t="shared" ref="J299" si="207">J265+J269+J279+J284+J291+J298</f>
        <v>0</v>
      </c>
      <c r="K299" s="35"/>
      <c r="L299" s="34">
        <f>L265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68" t="s">
        <v>21</v>
      </c>
      <c r="E300" s="68" t="s">
        <v>72</v>
      </c>
      <c r="F300" s="68">
        <v>155</v>
      </c>
      <c r="G300" s="68">
        <v>14</v>
      </c>
      <c r="H300" s="68">
        <v>14</v>
      </c>
      <c r="I300" s="72">
        <v>59</v>
      </c>
      <c r="J300" s="68">
        <v>377</v>
      </c>
      <c r="K300" s="68">
        <v>234</v>
      </c>
      <c r="L300" s="62"/>
    </row>
    <row r="301" spans="1:12" ht="15" x14ac:dyDescent="0.25">
      <c r="A301" s="25"/>
      <c r="B301" s="16"/>
      <c r="C301" s="11"/>
      <c r="D301" s="69" t="s">
        <v>22</v>
      </c>
      <c r="E301" s="69" t="s">
        <v>73</v>
      </c>
      <c r="F301" s="69">
        <v>222</v>
      </c>
      <c r="G301" s="69">
        <v>3</v>
      </c>
      <c r="H301" s="69">
        <v>2</v>
      </c>
      <c r="I301" s="73">
        <v>29</v>
      </c>
      <c r="J301" s="69">
        <v>132</v>
      </c>
      <c r="K301" s="69">
        <v>377</v>
      </c>
      <c r="L301" s="63"/>
    </row>
    <row r="302" spans="1:12" ht="15" x14ac:dyDescent="0.25">
      <c r="A302" s="25"/>
      <c r="B302" s="16"/>
      <c r="C302" s="11"/>
      <c r="D302" s="69" t="s">
        <v>23</v>
      </c>
      <c r="E302" s="69" t="s">
        <v>57</v>
      </c>
      <c r="F302" s="69">
        <v>30</v>
      </c>
      <c r="G302" s="69">
        <v>1</v>
      </c>
      <c r="H302" s="69">
        <v>0</v>
      </c>
      <c r="I302" s="73">
        <v>9</v>
      </c>
      <c r="J302" s="69">
        <v>36</v>
      </c>
      <c r="K302" s="69"/>
      <c r="L302" s="63"/>
    </row>
    <row r="303" spans="1:12" ht="15.75" thickBot="1" x14ac:dyDescent="0.3">
      <c r="A303" s="25"/>
      <c r="B303" s="16"/>
      <c r="C303" s="11"/>
      <c r="D303" s="70" t="s">
        <v>24</v>
      </c>
      <c r="E303" s="71" t="s">
        <v>58</v>
      </c>
      <c r="F303" s="70">
        <v>100</v>
      </c>
      <c r="G303" s="70">
        <v>0</v>
      </c>
      <c r="H303" s="70">
        <v>0</v>
      </c>
      <c r="I303" s="74">
        <v>10</v>
      </c>
      <c r="J303" s="70">
        <v>36</v>
      </c>
      <c r="K303" s="70">
        <v>338</v>
      </c>
      <c r="L303" s="63">
        <v>66.67</v>
      </c>
    </row>
    <row r="304" spans="1:12" ht="15" x14ac:dyDescent="0.25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6"/>
      <c r="B305" s="18"/>
      <c r="C305" s="8"/>
      <c r="D305" s="19" t="s">
        <v>39</v>
      </c>
      <c r="E305" s="9"/>
      <c r="F305" s="21">
        <f>SUM(F300:F304)</f>
        <v>507</v>
      </c>
      <c r="G305" s="21">
        <f>SUM(G300:G304)</f>
        <v>18</v>
      </c>
      <c r="H305" s="21">
        <f>SUM(H300:H304)</f>
        <v>16</v>
      </c>
      <c r="I305" s="21">
        <f>SUM(I300:I304)</f>
        <v>107</v>
      </c>
      <c r="J305" s="21">
        <f>SUM(J300:J304)</f>
        <v>581</v>
      </c>
      <c r="K305" s="27"/>
      <c r="L305" s="21">
        <f>SUM(L300:L304)</f>
        <v>66.67</v>
      </c>
    </row>
    <row r="306" spans="1:12" ht="15" x14ac:dyDescent="0.25">
      <c r="A306" s="28">
        <f>A300</f>
        <v>2</v>
      </c>
      <c r="B306" s="14">
        <f>B300</f>
        <v>1</v>
      </c>
      <c r="C306" s="10" t="s">
        <v>25</v>
      </c>
      <c r="D306" s="12" t="s">
        <v>24</v>
      </c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5"/>
      <c r="B307" s="16"/>
      <c r="C307" s="11"/>
      <c r="D307" s="6"/>
      <c r="E307" s="50"/>
      <c r="F307" s="51"/>
      <c r="G307" s="51"/>
      <c r="H307" s="51"/>
      <c r="I307" s="51"/>
      <c r="J307" s="51"/>
      <c r="K307" s="52"/>
      <c r="L307" s="51"/>
    </row>
    <row r="308" spans="1:12" ht="15" x14ac:dyDescent="0.25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6"/>
      <c r="B309" s="18"/>
      <c r="C309" s="8"/>
      <c r="D309" s="19" t="s">
        <v>39</v>
      </c>
      <c r="E309" s="9"/>
      <c r="F309" s="21">
        <f>SUM(F306:F308)</f>
        <v>0</v>
      </c>
      <c r="G309" s="21">
        <f t="shared" ref="G309" si="208">SUM(G306:G308)</f>
        <v>0</v>
      </c>
      <c r="H309" s="21">
        <f t="shared" ref="H309" si="209">SUM(H306:H308)</f>
        <v>0</v>
      </c>
      <c r="I309" s="21">
        <f t="shared" ref="I309" si="210">SUM(I306:I308)</f>
        <v>0</v>
      </c>
      <c r="J309" s="21">
        <f t="shared" ref="J309" si="211">SUM(J306:J308)</f>
        <v>0</v>
      </c>
      <c r="K309" s="27"/>
      <c r="L309" s="21">
        <f t="shared" ref="L309" ca="1" si="212">SUM(L306:L314)</f>
        <v>0</v>
      </c>
    </row>
    <row r="310" spans="1:12" ht="15" x14ac:dyDescent="0.25">
      <c r="A310" s="28">
        <f>A300</f>
        <v>2</v>
      </c>
      <c r="B310" s="14">
        <f>B300</f>
        <v>1</v>
      </c>
      <c r="C310" s="10" t="s">
        <v>26</v>
      </c>
      <c r="D310" s="7" t="s">
        <v>27</v>
      </c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5"/>
      <c r="B311" s="16"/>
      <c r="C311" s="11"/>
      <c r="D311" s="7" t="s">
        <v>28</v>
      </c>
      <c r="E311" s="50"/>
      <c r="F311" s="51"/>
      <c r="G311" s="51"/>
      <c r="H311" s="51"/>
      <c r="I311" s="51"/>
      <c r="J311" s="51"/>
      <c r="K311" s="52"/>
      <c r="L311" s="51"/>
    </row>
    <row r="312" spans="1:12" ht="15" x14ac:dyDescent="0.25">
      <c r="A312" s="25"/>
      <c r="B312" s="16"/>
      <c r="C312" s="11"/>
      <c r="D312" s="7" t="s">
        <v>29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30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31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32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33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6"/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6"/>
      <c r="B319" s="18"/>
      <c r="C319" s="8"/>
      <c r="D319" s="19" t="s">
        <v>39</v>
      </c>
      <c r="E319" s="9"/>
      <c r="F319" s="21">
        <f>SUM(F310:F318)</f>
        <v>0</v>
      </c>
      <c r="G319" s="21">
        <f t="shared" ref="G319" si="213">SUM(G310:G318)</f>
        <v>0</v>
      </c>
      <c r="H319" s="21">
        <f t="shared" ref="H319" si="214">SUM(H310:H318)</f>
        <v>0</v>
      </c>
      <c r="I319" s="21">
        <f t="shared" ref="I319" si="215">SUM(I310:I318)</f>
        <v>0</v>
      </c>
      <c r="J319" s="21">
        <f t="shared" ref="J319" si="216">SUM(J310:J318)</f>
        <v>0</v>
      </c>
      <c r="K319" s="27"/>
      <c r="L319" s="21">
        <f t="shared" ref="L319" ca="1" si="217">SUM(L316:L324)</f>
        <v>0</v>
      </c>
    </row>
    <row r="320" spans="1:12" ht="15" x14ac:dyDescent="0.25">
      <c r="A320" s="28">
        <f>A300</f>
        <v>2</v>
      </c>
      <c r="B320" s="14">
        <f>B300</f>
        <v>1</v>
      </c>
      <c r="C320" s="10" t="s">
        <v>34</v>
      </c>
      <c r="D320" s="12" t="s">
        <v>35</v>
      </c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5"/>
      <c r="B321" s="16"/>
      <c r="C321" s="11"/>
      <c r="D321" s="12" t="s">
        <v>31</v>
      </c>
      <c r="E321" s="50"/>
      <c r="F321" s="51"/>
      <c r="G321" s="51"/>
      <c r="H321" s="51"/>
      <c r="I321" s="51"/>
      <c r="J321" s="51"/>
      <c r="K321" s="52"/>
      <c r="L321" s="51"/>
    </row>
    <row r="322" spans="1:12" ht="15" x14ac:dyDescent="0.25">
      <c r="A322" s="25"/>
      <c r="B322" s="16"/>
      <c r="C322" s="11"/>
      <c r="D322" s="6"/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6"/>
      <c r="B324" s="18"/>
      <c r="C324" s="8"/>
      <c r="D324" s="19" t="s">
        <v>39</v>
      </c>
      <c r="E324" s="9"/>
      <c r="F324" s="21">
        <f>SUM(F320:F323)</f>
        <v>0</v>
      </c>
      <c r="G324" s="21">
        <f t="shared" ref="G324" si="218">SUM(G320:G323)</f>
        <v>0</v>
      </c>
      <c r="H324" s="21">
        <f t="shared" ref="H324" si="219">SUM(H320:H323)</f>
        <v>0</v>
      </c>
      <c r="I324" s="21">
        <f t="shared" ref="I324" si="220">SUM(I320:I323)</f>
        <v>0</v>
      </c>
      <c r="J324" s="21">
        <f t="shared" ref="J324" si="221">SUM(J320:J323)</f>
        <v>0</v>
      </c>
      <c r="K324" s="27"/>
      <c r="L324" s="21">
        <f t="shared" ref="L324" ca="1" si="222">SUM(L317:L323)</f>
        <v>0</v>
      </c>
    </row>
    <row r="325" spans="1:12" ht="15" x14ac:dyDescent="0.25">
      <c r="A325" s="28">
        <f>A300</f>
        <v>2</v>
      </c>
      <c r="B325" s="14">
        <f>B300</f>
        <v>1</v>
      </c>
      <c r="C325" s="10" t="s">
        <v>36</v>
      </c>
      <c r="D325" s="7" t="s">
        <v>21</v>
      </c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5"/>
      <c r="B326" s="16"/>
      <c r="C326" s="11"/>
      <c r="D326" s="7" t="s">
        <v>30</v>
      </c>
      <c r="E326" s="50"/>
      <c r="F326" s="51"/>
      <c r="G326" s="51"/>
      <c r="H326" s="51"/>
      <c r="I326" s="51"/>
      <c r="J326" s="51"/>
      <c r="K326" s="52"/>
      <c r="L326" s="51"/>
    </row>
    <row r="327" spans="1:12" ht="15" x14ac:dyDescent="0.25">
      <c r="A327" s="25"/>
      <c r="B327" s="16"/>
      <c r="C327" s="11"/>
      <c r="D327" s="7" t="s">
        <v>31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23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6"/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6"/>
      <c r="B331" s="18"/>
      <c r="C331" s="8"/>
      <c r="D331" s="19" t="s">
        <v>39</v>
      </c>
      <c r="E331" s="9"/>
      <c r="F331" s="21">
        <f>SUM(F325:F330)</f>
        <v>0</v>
      </c>
      <c r="G331" s="21">
        <f t="shared" ref="G331" si="223">SUM(G325:G330)</f>
        <v>0</v>
      </c>
      <c r="H331" s="21">
        <f t="shared" ref="H331" si="224">SUM(H325:H330)</f>
        <v>0</v>
      </c>
      <c r="I331" s="21">
        <f t="shared" ref="I331" si="225">SUM(I325:I330)</f>
        <v>0</v>
      </c>
      <c r="J331" s="21">
        <f t="shared" ref="J331" si="226">SUM(J325:J330)</f>
        <v>0</v>
      </c>
      <c r="K331" s="27"/>
      <c r="L331" s="21">
        <f t="shared" ref="L331" ca="1" si="227">SUM(L325:L333)</f>
        <v>0</v>
      </c>
    </row>
    <row r="332" spans="1:12" ht="15" x14ac:dyDescent="0.25">
      <c r="A332" s="28">
        <f>A300</f>
        <v>2</v>
      </c>
      <c r="B332" s="14">
        <f>B300</f>
        <v>1</v>
      </c>
      <c r="C332" s="10" t="s">
        <v>37</v>
      </c>
      <c r="D332" s="12" t="s">
        <v>38</v>
      </c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5"/>
      <c r="B333" s="16"/>
      <c r="C333" s="11"/>
      <c r="D333" s="12" t="s">
        <v>35</v>
      </c>
      <c r="E333" s="50"/>
      <c r="F333" s="51"/>
      <c r="G333" s="51"/>
      <c r="H333" s="51"/>
      <c r="I333" s="51"/>
      <c r="J333" s="51"/>
      <c r="K333" s="52"/>
      <c r="L333" s="51"/>
    </row>
    <row r="334" spans="1:12" ht="15" x14ac:dyDescent="0.25">
      <c r="A334" s="25"/>
      <c r="B334" s="16"/>
      <c r="C334" s="11"/>
      <c r="D334" s="12" t="s">
        <v>31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24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6"/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6"/>
      <c r="B338" s="18"/>
      <c r="C338" s="8"/>
      <c r="D338" s="20" t="s">
        <v>39</v>
      </c>
      <c r="E338" s="9"/>
      <c r="F338" s="21">
        <f>SUM(F332:F337)</f>
        <v>0</v>
      </c>
      <c r="G338" s="21">
        <f t="shared" ref="G338" si="228">SUM(G332:G337)</f>
        <v>0</v>
      </c>
      <c r="H338" s="21">
        <f t="shared" ref="H338" si="229">SUM(H332:H337)</f>
        <v>0</v>
      </c>
      <c r="I338" s="21">
        <f t="shared" ref="I338" si="230">SUM(I332:I337)</f>
        <v>0</v>
      </c>
      <c r="J338" s="21">
        <f t="shared" ref="J338" si="231">SUM(J332:J337)</f>
        <v>0</v>
      </c>
      <c r="K338" s="27"/>
      <c r="L338" s="21">
        <f t="shared" ref="L338" ca="1" si="232">SUM(L332:L340)</f>
        <v>0</v>
      </c>
    </row>
    <row r="339" spans="1:12" ht="15.75" customHeight="1" thickBot="1" x14ac:dyDescent="0.25">
      <c r="A339" s="31">
        <f>A300</f>
        <v>2</v>
      </c>
      <c r="B339" s="32">
        <f>B300</f>
        <v>1</v>
      </c>
      <c r="C339" s="92" t="s">
        <v>4</v>
      </c>
      <c r="D339" s="93"/>
      <c r="E339" s="33"/>
      <c r="F339" s="34">
        <f>F305+F309+F319+F324+F331+F338</f>
        <v>507</v>
      </c>
      <c r="G339" s="34">
        <f t="shared" ref="G339" si="233">G305+G309+G319+G324+G331+G338</f>
        <v>18</v>
      </c>
      <c r="H339" s="34">
        <f t="shared" ref="H339" si="234">H305+H309+H319+H324+H331+H338</f>
        <v>16</v>
      </c>
      <c r="I339" s="34">
        <f t="shared" ref="I339" si="235">I305+I309+I319+I324+I331+I338</f>
        <v>107</v>
      </c>
      <c r="J339" s="34">
        <f t="shared" ref="J339" si="236">J305+J309+J319+J324+J331+J338</f>
        <v>581</v>
      </c>
      <c r="K339" s="35"/>
      <c r="L339" s="34">
        <f>L305</f>
        <v>66.67</v>
      </c>
    </row>
    <row r="340" spans="1:12" ht="15" x14ac:dyDescent="0.25">
      <c r="A340" s="15">
        <v>2</v>
      </c>
      <c r="B340" s="16">
        <v>2</v>
      </c>
      <c r="C340" s="24" t="s">
        <v>20</v>
      </c>
      <c r="D340" s="68" t="s">
        <v>21</v>
      </c>
      <c r="E340" s="68" t="s">
        <v>59</v>
      </c>
      <c r="F340" s="68">
        <v>150</v>
      </c>
      <c r="G340" s="68">
        <v>13</v>
      </c>
      <c r="H340" s="68">
        <v>17</v>
      </c>
      <c r="I340" s="72">
        <v>9</v>
      </c>
      <c r="J340" s="68">
        <v>217</v>
      </c>
      <c r="K340" s="68">
        <v>279</v>
      </c>
      <c r="L340" s="63"/>
    </row>
    <row r="341" spans="1:12" ht="15" x14ac:dyDescent="0.25">
      <c r="A341" s="15"/>
      <c r="B341" s="16"/>
      <c r="C341" s="11"/>
      <c r="D341" s="69" t="s">
        <v>22</v>
      </c>
      <c r="E341" s="69" t="s">
        <v>74</v>
      </c>
      <c r="F341" s="69">
        <v>222</v>
      </c>
      <c r="G341" s="69">
        <v>4</v>
      </c>
      <c r="H341" s="69">
        <v>2</v>
      </c>
      <c r="I341" s="73">
        <v>25</v>
      </c>
      <c r="J341" s="69">
        <v>125</v>
      </c>
      <c r="K341" s="69">
        <v>383</v>
      </c>
      <c r="L341" s="63"/>
    </row>
    <row r="342" spans="1:12" ht="15" x14ac:dyDescent="0.25">
      <c r="A342" s="15"/>
      <c r="B342" s="16"/>
      <c r="C342" s="11"/>
      <c r="D342" s="75" t="s">
        <v>23</v>
      </c>
      <c r="E342" s="69" t="s">
        <v>53</v>
      </c>
      <c r="F342" s="69">
        <v>30</v>
      </c>
      <c r="G342" s="69">
        <v>2</v>
      </c>
      <c r="H342" s="69">
        <v>0</v>
      </c>
      <c r="I342" s="73">
        <v>15</v>
      </c>
      <c r="J342" s="69">
        <v>62</v>
      </c>
      <c r="K342" s="69"/>
      <c r="L342" s="63">
        <v>66.67</v>
      </c>
    </row>
    <row r="343" spans="1:12" ht="15" x14ac:dyDescent="0.25">
      <c r="A343" s="15"/>
      <c r="B343" s="16"/>
      <c r="C343" s="11"/>
      <c r="D343" s="75" t="s">
        <v>23</v>
      </c>
      <c r="E343" s="69" t="s">
        <v>57</v>
      </c>
      <c r="F343" s="69">
        <v>20</v>
      </c>
      <c r="G343" s="69">
        <v>1</v>
      </c>
      <c r="H343" s="69">
        <v>0</v>
      </c>
      <c r="I343" s="73">
        <v>9</v>
      </c>
      <c r="J343" s="69">
        <v>36</v>
      </c>
      <c r="K343" s="69"/>
      <c r="L343" s="63"/>
    </row>
    <row r="344" spans="1:12" ht="15.75" thickBot="1" x14ac:dyDescent="0.3">
      <c r="A344" s="15"/>
      <c r="B344" s="16"/>
      <c r="C344" s="11"/>
      <c r="D344" s="71" t="s">
        <v>27</v>
      </c>
      <c r="E344" s="76" t="s">
        <v>82</v>
      </c>
      <c r="F344" s="76">
        <v>80</v>
      </c>
      <c r="G344" s="76">
        <v>1</v>
      </c>
      <c r="H344" s="76">
        <v>4</v>
      </c>
      <c r="I344" s="74">
        <v>7</v>
      </c>
      <c r="J344" s="76">
        <v>62</v>
      </c>
      <c r="K344" s="76">
        <v>54</v>
      </c>
      <c r="L344" s="63"/>
    </row>
    <row r="345" spans="1:12" ht="15" x14ac:dyDescent="0.25">
      <c r="A345" s="15"/>
      <c r="B345" s="16"/>
      <c r="C345" s="11"/>
      <c r="D345" s="6"/>
      <c r="E345" s="50"/>
      <c r="F345" s="51"/>
      <c r="G345" s="51"/>
      <c r="H345" s="51"/>
      <c r="I345" s="51"/>
      <c r="J345" s="51"/>
      <c r="K345" s="52"/>
      <c r="L345" s="51"/>
    </row>
    <row r="346" spans="1:12" ht="15" x14ac:dyDescent="0.25">
      <c r="A346" s="17"/>
      <c r="B346" s="18"/>
      <c r="C346" s="8"/>
      <c r="D346" s="19" t="s">
        <v>39</v>
      </c>
      <c r="E346" s="9"/>
      <c r="F346" s="21">
        <f>SUM(F340:F345)</f>
        <v>502</v>
      </c>
      <c r="G346" s="21">
        <f>SUM(G340:G345)</f>
        <v>21</v>
      </c>
      <c r="H346" s="21">
        <f>SUM(H340:H345)</f>
        <v>23</v>
      </c>
      <c r="I346" s="21">
        <f>SUM(I340:I345)</f>
        <v>65</v>
      </c>
      <c r="J346" s="21">
        <f>SUM(J340:J345)</f>
        <v>502</v>
      </c>
      <c r="K346" s="27"/>
      <c r="L346" s="21">
        <f>SUM(L340:L345)</f>
        <v>66.67</v>
      </c>
    </row>
    <row r="347" spans="1:12" ht="15" x14ac:dyDescent="0.25">
      <c r="A347" s="14">
        <f>A340</f>
        <v>2</v>
      </c>
      <c r="B347" s="14">
        <f>B340</f>
        <v>2</v>
      </c>
      <c r="C347" s="10" t="s">
        <v>25</v>
      </c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5"/>
      <c r="B349" s="16"/>
      <c r="C349" s="11"/>
      <c r="D349" s="6"/>
      <c r="E349" s="50"/>
      <c r="F349" s="51"/>
      <c r="G349" s="51"/>
      <c r="H349" s="51"/>
      <c r="I349" s="51"/>
      <c r="J349" s="51"/>
      <c r="K349" s="52"/>
      <c r="L349" s="51"/>
    </row>
    <row r="350" spans="1:12" ht="15" x14ac:dyDescent="0.25">
      <c r="A350" s="17"/>
      <c r="B350" s="18"/>
      <c r="C350" s="8"/>
      <c r="D350" s="19" t="s">
        <v>39</v>
      </c>
      <c r="E350" s="9"/>
      <c r="F350" s="21">
        <f>SUM(F347:F349)</f>
        <v>0</v>
      </c>
      <c r="G350" s="21">
        <f t="shared" ref="G350" si="237">SUM(G347:G349)</f>
        <v>0</v>
      </c>
      <c r="H350" s="21">
        <f t="shared" ref="H350" si="238">SUM(H347:H349)</f>
        <v>0</v>
      </c>
      <c r="I350" s="21">
        <f t="shared" ref="I350" si="239">SUM(I347:I349)</f>
        <v>0</v>
      </c>
      <c r="J350" s="21">
        <f t="shared" ref="J350" si="240">SUM(J347:J349)</f>
        <v>0</v>
      </c>
      <c r="K350" s="27"/>
      <c r="L350" s="21">
        <f t="shared" ref="L350" ca="1" si="241">SUM(L347:L355)</f>
        <v>0</v>
      </c>
    </row>
    <row r="351" spans="1:12" ht="15" x14ac:dyDescent="0.25">
      <c r="A351" s="14">
        <f>A340</f>
        <v>2</v>
      </c>
      <c r="B351" s="14">
        <f>B340</f>
        <v>2</v>
      </c>
      <c r="C351" s="10" t="s">
        <v>26</v>
      </c>
      <c r="D351" s="7" t="s">
        <v>27</v>
      </c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7" t="s">
        <v>28</v>
      </c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5"/>
      <c r="B353" s="16"/>
      <c r="C353" s="11"/>
      <c r="D353" s="7" t="s">
        <v>29</v>
      </c>
      <c r="E353" s="50"/>
      <c r="F353" s="51"/>
      <c r="G353" s="51"/>
      <c r="H353" s="51"/>
      <c r="I353" s="51"/>
      <c r="J353" s="51"/>
      <c r="K353" s="52"/>
      <c r="L353" s="51"/>
    </row>
    <row r="354" spans="1:12" ht="15" x14ac:dyDescent="0.25">
      <c r="A354" s="15"/>
      <c r="B354" s="16"/>
      <c r="C354" s="11"/>
      <c r="D354" s="7" t="s">
        <v>30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31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32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33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6"/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6"/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7"/>
      <c r="B360" s="18"/>
      <c r="C360" s="8"/>
      <c r="D360" s="19" t="s">
        <v>39</v>
      </c>
      <c r="E360" s="9"/>
      <c r="F360" s="21">
        <f>SUM(F351:F359)</f>
        <v>0</v>
      </c>
      <c r="G360" s="21">
        <f t="shared" ref="G360" si="242">SUM(G351:G359)</f>
        <v>0</v>
      </c>
      <c r="H360" s="21">
        <f t="shared" ref="H360" si="243">SUM(H351:H359)</f>
        <v>0</v>
      </c>
      <c r="I360" s="21">
        <f t="shared" ref="I360" si="244">SUM(I351:I359)</f>
        <v>0</v>
      </c>
      <c r="J360" s="21">
        <f t="shared" ref="J360" si="245">SUM(J351:J359)</f>
        <v>0</v>
      </c>
      <c r="K360" s="27"/>
      <c r="L360" s="21">
        <f t="shared" ref="L360" ca="1" si="246">SUM(L357:L365)</f>
        <v>0</v>
      </c>
    </row>
    <row r="361" spans="1:12" ht="15" x14ac:dyDescent="0.25">
      <c r="A361" s="14">
        <f>A340</f>
        <v>2</v>
      </c>
      <c r="B361" s="14">
        <f>B340</f>
        <v>2</v>
      </c>
      <c r="C361" s="10" t="s">
        <v>34</v>
      </c>
      <c r="D361" s="12" t="s">
        <v>35</v>
      </c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12" t="s">
        <v>31</v>
      </c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5"/>
      <c r="B363" s="16"/>
      <c r="C363" s="11"/>
      <c r="D363" s="6"/>
      <c r="E363" s="50"/>
      <c r="F363" s="51"/>
      <c r="G363" s="51"/>
      <c r="H363" s="51"/>
      <c r="I363" s="51"/>
      <c r="J363" s="51"/>
      <c r="K363" s="52"/>
      <c r="L363" s="51"/>
    </row>
    <row r="364" spans="1:12" ht="15" x14ac:dyDescent="0.25">
      <c r="A364" s="15"/>
      <c r="B364" s="16"/>
      <c r="C364" s="11"/>
      <c r="D364" s="6"/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7"/>
      <c r="B365" s="18"/>
      <c r="C365" s="8"/>
      <c r="D365" s="19" t="s">
        <v>39</v>
      </c>
      <c r="E365" s="9"/>
      <c r="F365" s="21">
        <f>SUM(F361:F364)</f>
        <v>0</v>
      </c>
      <c r="G365" s="21">
        <f t="shared" ref="G365" si="247">SUM(G361:G364)</f>
        <v>0</v>
      </c>
      <c r="H365" s="21">
        <f t="shared" ref="H365" si="248">SUM(H361:H364)</f>
        <v>0</v>
      </c>
      <c r="I365" s="21">
        <f t="shared" ref="I365" si="249">SUM(I361:I364)</f>
        <v>0</v>
      </c>
      <c r="J365" s="21">
        <f t="shared" ref="J365" si="250">SUM(J361:J364)</f>
        <v>0</v>
      </c>
      <c r="K365" s="27"/>
      <c r="L365" s="21">
        <f t="shared" ref="L365" ca="1" si="251">SUM(L358:L364)</f>
        <v>0</v>
      </c>
    </row>
    <row r="366" spans="1:12" ht="15" x14ac:dyDescent="0.25">
      <c r="A366" s="14">
        <f>A340</f>
        <v>2</v>
      </c>
      <c r="B366" s="14">
        <f>B340</f>
        <v>2</v>
      </c>
      <c r="C366" s="10" t="s">
        <v>36</v>
      </c>
      <c r="D366" s="7" t="s">
        <v>21</v>
      </c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7" t="s">
        <v>30</v>
      </c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5"/>
      <c r="B368" s="16"/>
      <c r="C368" s="11"/>
      <c r="D368" s="7" t="s">
        <v>31</v>
      </c>
      <c r="E368" s="50"/>
      <c r="F368" s="51"/>
      <c r="G368" s="51"/>
      <c r="H368" s="51"/>
      <c r="I368" s="51"/>
      <c r="J368" s="51"/>
      <c r="K368" s="52"/>
      <c r="L368" s="51"/>
    </row>
    <row r="369" spans="1:12" ht="15" x14ac:dyDescent="0.25">
      <c r="A369" s="15"/>
      <c r="B369" s="16"/>
      <c r="C369" s="11"/>
      <c r="D369" s="7" t="s">
        <v>23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6"/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6"/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7"/>
      <c r="B372" s="18"/>
      <c r="C372" s="8"/>
      <c r="D372" s="19" t="s">
        <v>39</v>
      </c>
      <c r="E372" s="9"/>
      <c r="F372" s="21">
        <f>SUM(F366:F371)</f>
        <v>0</v>
      </c>
      <c r="G372" s="21">
        <f t="shared" ref="G372" si="252">SUM(G366:G371)</f>
        <v>0</v>
      </c>
      <c r="H372" s="21">
        <f t="shared" ref="H372" si="253">SUM(H366:H371)</f>
        <v>0</v>
      </c>
      <c r="I372" s="21">
        <f t="shared" ref="I372" si="254">SUM(I366:I371)</f>
        <v>0</v>
      </c>
      <c r="J372" s="21">
        <f t="shared" ref="J372" si="255">SUM(J366:J371)</f>
        <v>0</v>
      </c>
      <c r="K372" s="27"/>
      <c r="L372" s="21">
        <f t="shared" ref="L372" ca="1" si="256">SUM(L366:L374)</f>
        <v>0</v>
      </c>
    </row>
    <row r="373" spans="1:12" ht="15" x14ac:dyDescent="0.25">
      <c r="A373" s="14">
        <f>A340</f>
        <v>2</v>
      </c>
      <c r="B373" s="14">
        <f>B340</f>
        <v>2</v>
      </c>
      <c r="C373" s="10" t="s">
        <v>37</v>
      </c>
      <c r="D373" s="12" t="s">
        <v>38</v>
      </c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12" t="s">
        <v>35</v>
      </c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5"/>
      <c r="B375" s="16"/>
      <c r="C375" s="11"/>
      <c r="D375" s="12" t="s">
        <v>31</v>
      </c>
      <c r="E375" s="50"/>
      <c r="F375" s="51"/>
      <c r="G375" s="51"/>
      <c r="H375" s="51"/>
      <c r="I375" s="51"/>
      <c r="J375" s="51"/>
      <c r="K375" s="52"/>
      <c r="L375" s="51"/>
    </row>
    <row r="376" spans="1:12" ht="15" x14ac:dyDescent="0.25">
      <c r="A376" s="15"/>
      <c r="B376" s="16"/>
      <c r="C376" s="11"/>
      <c r="D376" s="12" t="s">
        <v>24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6"/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6"/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7"/>
      <c r="B379" s="18"/>
      <c r="C379" s="8"/>
      <c r="D379" s="20" t="s">
        <v>39</v>
      </c>
      <c r="E379" s="9"/>
      <c r="F379" s="21">
        <f>SUM(F373:F378)</f>
        <v>0</v>
      </c>
      <c r="G379" s="21">
        <f t="shared" ref="G379" si="257">SUM(G373:G378)</f>
        <v>0</v>
      </c>
      <c r="H379" s="21">
        <f t="shared" ref="H379" si="258">SUM(H373:H378)</f>
        <v>0</v>
      </c>
      <c r="I379" s="21">
        <f t="shared" ref="I379" si="259">SUM(I373:I378)</f>
        <v>0</v>
      </c>
      <c r="J379" s="21">
        <f t="shared" ref="J379" si="260">SUM(J373:J378)</f>
        <v>0</v>
      </c>
      <c r="K379" s="27"/>
      <c r="L379" s="21">
        <f t="shared" ref="L379" ca="1" si="261">SUM(L373:L381)</f>
        <v>0</v>
      </c>
    </row>
    <row r="380" spans="1:12" ht="15.75" customHeight="1" thickBot="1" x14ac:dyDescent="0.25">
      <c r="A380" s="36">
        <f>A340</f>
        <v>2</v>
      </c>
      <c r="B380" s="36">
        <f>B340</f>
        <v>2</v>
      </c>
      <c r="C380" s="92" t="s">
        <v>4</v>
      </c>
      <c r="D380" s="93"/>
      <c r="E380" s="33"/>
      <c r="F380" s="34">
        <f>F346+F350+F360+F365+F372+F379</f>
        <v>502</v>
      </c>
      <c r="G380" s="34">
        <f t="shared" ref="G380" si="262">G346+G350+G360+G365+G372+G379</f>
        <v>21</v>
      </c>
      <c r="H380" s="34">
        <f t="shared" ref="H380" si="263">H346+H350+H360+H365+H372+H379</f>
        <v>23</v>
      </c>
      <c r="I380" s="34">
        <f t="shared" ref="I380" si="264">I346+I350+I360+I365+I372+I379</f>
        <v>65</v>
      </c>
      <c r="J380" s="34">
        <f t="shared" ref="J380" si="265">J346+J350+J360+J365+J372+J379</f>
        <v>502</v>
      </c>
      <c r="K380" s="35"/>
      <c r="L380" s="34">
        <f>L346</f>
        <v>66.67</v>
      </c>
    </row>
    <row r="381" spans="1:12" ht="15" x14ac:dyDescent="0.25">
      <c r="A381" s="22">
        <v>2</v>
      </c>
      <c r="B381" s="23">
        <v>3</v>
      </c>
      <c r="C381" s="24" t="s">
        <v>20</v>
      </c>
      <c r="D381" s="77" t="s">
        <v>27</v>
      </c>
      <c r="E381" s="78" t="s">
        <v>75</v>
      </c>
      <c r="F381" s="78">
        <v>60</v>
      </c>
      <c r="G381" s="78">
        <v>1</v>
      </c>
      <c r="H381" s="78">
        <v>0</v>
      </c>
      <c r="I381" s="72">
        <v>7</v>
      </c>
      <c r="J381" s="78">
        <v>29</v>
      </c>
      <c r="K381" s="78">
        <v>62</v>
      </c>
      <c r="L381" s="62"/>
    </row>
    <row r="382" spans="1:12" ht="15" x14ac:dyDescent="0.25">
      <c r="A382" s="25"/>
      <c r="B382" s="16"/>
      <c r="C382" s="11"/>
      <c r="D382" s="69" t="s">
        <v>21</v>
      </c>
      <c r="E382" s="69" t="s">
        <v>76</v>
      </c>
      <c r="F382" s="69">
        <v>90</v>
      </c>
      <c r="G382" s="69">
        <v>13</v>
      </c>
      <c r="H382" s="69">
        <v>14</v>
      </c>
      <c r="I382" s="73">
        <v>10</v>
      </c>
      <c r="J382" s="69">
        <v>197</v>
      </c>
      <c r="K382" s="69">
        <v>295</v>
      </c>
      <c r="L382" s="63"/>
    </row>
    <row r="383" spans="1:12" ht="15" x14ac:dyDescent="0.25">
      <c r="A383" s="25"/>
      <c r="B383" s="16"/>
      <c r="C383" s="11"/>
      <c r="D383" s="69" t="s">
        <v>21</v>
      </c>
      <c r="E383" s="69" t="s">
        <v>50</v>
      </c>
      <c r="F383" s="69">
        <v>150</v>
      </c>
      <c r="G383" s="69">
        <v>7</v>
      </c>
      <c r="H383" s="69">
        <v>9</v>
      </c>
      <c r="I383" s="73">
        <v>33</v>
      </c>
      <c r="J383" s="69">
        <v>217</v>
      </c>
      <c r="K383" s="69">
        <v>171</v>
      </c>
      <c r="L383" s="63"/>
    </row>
    <row r="384" spans="1:12" ht="15" x14ac:dyDescent="0.25">
      <c r="A384" s="25"/>
      <c r="B384" s="16"/>
      <c r="C384" s="11"/>
      <c r="D384" s="69" t="s">
        <v>22</v>
      </c>
      <c r="E384" s="69" t="s">
        <v>77</v>
      </c>
      <c r="F384" s="69">
        <v>215</v>
      </c>
      <c r="G384" s="69">
        <v>0</v>
      </c>
      <c r="H384" s="69">
        <v>0</v>
      </c>
      <c r="I384" s="73">
        <v>15</v>
      </c>
      <c r="J384" s="69">
        <v>54</v>
      </c>
      <c r="K384" s="69">
        <v>377</v>
      </c>
      <c r="L384" s="63"/>
    </row>
    <row r="385" spans="1:12" ht="15" x14ac:dyDescent="0.25">
      <c r="A385" s="25"/>
      <c r="B385" s="16"/>
      <c r="C385" s="11"/>
      <c r="D385" s="75" t="s">
        <v>23</v>
      </c>
      <c r="E385" s="69" t="s">
        <v>57</v>
      </c>
      <c r="F385" s="69">
        <v>30</v>
      </c>
      <c r="G385" s="69">
        <v>1</v>
      </c>
      <c r="H385" s="69">
        <v>0</v>
      </c>
      <c r="I385" s="73">
        <v>9</v>
      </c>
      <c r="J385" s="69">
        <v>36</v>
      </c>
      <c r="K385" s="69"/>
      <c r="L385" s="63">
        <v>66.67</v>
      </c>
    </row>
    <row r="386" spans="1:12" ht="15.75" thickBot="1" x14ac:dyDescent="0.3">
      <c r="A386" s="25"/>
      <c r="B386" s="16"/>
      <c r="C386" s="11"/>
      <c r="D386" s="70" t="s">
        <v>24</v>
      </c>
      <c r="E386" s="70" t="s">
        <v>58</v>
      </c>
      <c r="F386" s="70">
        <v>100</v>
      </c>
      <c r="G386" s="70">
        <v>0</v>
      </c>
      <c r="H386" s="70">
        <v>0</v>
      </c>
      <c r="I386" s="74">
        <v>10</v>
      </c>
      <c r="J386" s="70">
        <v>40</v>
      </c>
      <c r="K386" s="70">
        <v>338</v>
      </c>
      <c r="L386" s="51"/>
    </row>
    <row r="387" spans="1:12" ht="15" x14ac:dyDescent="0.25">
      <c r="A387" s="26"/>
      <c r="B387" s="18"/>
      <c r="C387" s="8"/>
      <c r="D387" s="19" t="s">
        <v>39</v>
      </c>
      <c r="E387" s="9"/>
      <c r="F387" s="21">
        <f>SUM(F381:F386)</f>
        <v>645</v>
      </c>
      <c r="G387" s="21">
        <f>SUM(G381:G386)</f>
        <v>22</v>
      </c>
      <c r="H387" s="21">
        <f>SUM(H381:H386)</f>
        <v>23</v>
      </c>
      <c r="I387" s="21">
        <f>SUM(I381:I386)</f>
        <v>84</v>
      </c>
      <c r="J387" s="21">
        <f>SUM(J381:J386)</f>
        <v>573</v>
      </c>
      <c r="K387" s="27"/>
      <c r="L387" s="21">
        <f>SUM(L381:L386)</f>
        <v>66.67</v>
      </c>
    </row>
    <row r="388" spans="1:12" ht="15" x14ac:dyDescent="0.25">
      <c r="A388" s="28">
        <f>A381</f>
        <v>2</v>
      </c>
      <c r="B388" s="14">
        <f>B381</f>
        <v>3</v>
      </c>
      <c r="C388" s="10" t="s">
        <v>25</v>
      </c>
      <c r="D388" s="12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SUM(F388:F390)</f>
        <v>0</v>
      </c>
      <c r="G391" s="21">
        <f t="shared" ref="G391" si="266">SUM(G388:G390)</f>
        <v>0</v>
      </c>
      <c r="H391" s="21">
        <f t="shared" ref="H391" si="267">SUM(H388:H390)</f>
        <v>0</v>
      </c>
      <c r="I391" s="21">
        <f t="shared" ref="I391" si="268">SUM(I388:I390)</f>
        <v>0</v>
      </c>
      <c r="J391" s="21">
        <f t="shared" ref="J391" si="269">SUM(J388:J390)</f>
        <v>0</v>
      </c>
      <c r="K391" s="27"/>
      <c r="L391" s="21">
        <f t="shared" ref="L391" ca="1" si="270">SUM(L388:L396)</f>
        <v>0</v>
      </c>
    </row>
    <row r="392" spans="1:12" ht="15" x14ac:dyDescent="0.25">
      <c r="A392" s="28">
        <f>A381</f>
        <v>2</v>
      </c>
      <c r="B392" s="14">
        <f>B381</f>
        <v>3</v>
      </c>
      <c r="C392" s="10" t="s">
        <v>26</v>
      </c>
      <c r="D392" s="7" t="s">
        <v>27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7" t="s">
        <v>28</v>
      </c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7" t="s">
        <v>29</v>
      </c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5"/>
      <c r="B395" s="16"/>
      <c r="C395" s="11"/>
      <c r="D395" s="7" t="s">
        <v>30</v>
      </c>
      <c r="E395" s="50"/>
      <c r="F395" s="51"/>
      <c r="G395" s="51"/>
      <c r="H395" s="51"/>
      <c r="I395" s="51"/>
      <c r="J395" s="51"/>
      <c r="K395" s="52"/>
      <c r="L395" s="51"/>
    </row>
    <row r="396" spans="1:12" ht="15" x14ac:dyDescent="0.25">
      <c r="A396" s="25"/>
      <c r="B396" s="16"/>
      <c r="C396" s="11"/>
      <c r="D396" s="7" t="s">
        <v>31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32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33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6"/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6"/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6"/>
      <c r="B401" s="18"/>
      <c r="C401" s="8"/>
      <c r="D401" s="19" t="s">
        <v>39</v>
      </c>
      <c r="E401" s="9"/>
      <c r="F401" s="21">
        <f>SUM(F392:F400)</f>
        <v>0</v>
      </c>
      <c r="G401" s="21">
        <f t="shared" ref="G401" si="271">SUM(G392:G400)</f>
        <v>0</v>
      </c>
      <c r="H401" s="21">
        <f t="shared" ref="H401" si="272">SUM(H392:H400)</f>
        <v>0</v>
      </c>
      <c r="I401" s="21">
        <f t="shared" ref="I401" si="273">SUM(I392:I400)</f>
        <v>0</v>
      </c>
      <c r="J401" s="21">
        <f t="shared" ref="J401" si="274">SUM(J392:J400)</f>
        <v>0</v>
      </c>
      <c r="K401" s="27"/>
      <c r="L401" s="21">
        <f t="shared" ref="L401" ca="1" si="275">SUM(L398:L406)</f>
        <v>0</v>
      </c>
    </row>
    <row r="402" spans="1:12" ht="15" x14ac:dyDescent="0.25">
      <c r="A402" s="28">
        <f>A381</f>
        <v>2</v>
      </c>
      <c r="B402" s="14">
        <f>B381</f>
        <v>3</v>
      </c>
      <c r="C402" s="10" t="s">
        <v>34</v>
      </c>
      <c r="D402" s="12" t="s">
        <v>35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12" t="s">
        <v>31</v>
      </c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5"/>
      <c r="B405" s="16"/>
      <c r="C405" s="11"/>
      <c r="D405" s="6"/>
      <c r="E405" s="50"/>
      <c r="F405" s="51"/>
      <c r="G405" s="51"/>
      <c r="H405" s="51"/>
      <c r="I405" s="51"/>
      <c r="J405" s="51"/>
      <c r="K405" s="52"/>
      <c r="L405" s="51"/>
    </row>
    <row r="406" spans="1:12" ht="15" x14ac:dyDescent="0.25">
      <c r="A406" s="26"/>
      <c r="B406" s="18"/>
      <c r="C406" s="8"/>
      <c r="D406" s="19" t="s">
        <v>39</v>
      </c>
      <c r="E406" s="9"/>
      <c r="F406" s="21">
        <f>SUM(F402:F405)</f>
        <v>0</v>
      </c>
      <c r="G406" s="21">
        <f t="shared" ref="G406" si="276">SUM(G402:G405)</f>
        <v>0</v>
      </c>
      <c r="H406" s="21">
        <f t="shared" ref="H406" si="277">SUM(H402:H405)</f>
        <v>0</v>
      </c>
      <c r="I406" s="21">
        <f t="shared" ref="I406" si="278">SUM(I402:I405)</f>
        <v>0</v>
      </c>
      <c r="J406" s="21">
        <f t="shared" ref="J406" si="279">SUM(J402:J405)</f>
        <v>0</v>
      </c>
      <c r="K406" s="27"/>
      <c r="L406" s="21">
        <f t="shared" ref="L406" ca="1" si="280">SUM(L399:L405)</f>
        <v>0</v>
      </c>
    </row>
    <row r="407" spans="1:12" ht="15" x14ac:dyDescent="0.25">
      <c r="A407" s="28">
        <f>A381</f>
        <v>2</v>
      </c>
      <c r="B407" s="14">
        <f>B381</f>
        <v>3</v>
      </c>
      <c r="C407" s="10" t="s">
        <v>36</v>
      </c>
      <c r="D407" s="7" t="s">
        <v>21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7" t="s">
        <v>30</v>
      </c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7" t="s">
        <v>31</v>
      </c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5"/>
      <c r="B410" s="16"/>
      <c r="C410" s="11"/>
      <c r="D410" s="7" t="s">
        <v>23</v>
      </c>
      <c r="E410" s="50"/>
      <c r="F410" s="51"/>
      <c r="G410" s="51"/>
      <c r="H410" s="51"/>
      <c r="I410" s="51"/>
      <c r="J410" s="51"/>
      <c r="K410" s="52"/>
      <c r="L410" s="51"/>
    </row>
    <row r="411" spans="1:12" ht="15" x14ac:dyDescent="0.25">
      <c r="A411" s="25"/>
      <c r="B411" s="16"/>
      <c r="C411" s="11"/>
      <c r="D411" s="6"/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6"/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6"/>
      <c r="B413" s="18"/>
      <c r="C413" s="8"/>
      <c r="D413" s="19" t="s">
        <v>39</v>
      </c>
      <c r="E413" s="9"/>
      <c r="F413" s="21">
        <f>SUM(F407:F412)</f>
        <v>0</v>
      </c>
      <c r="G413" s="21">
        <f t="shared" ref="G413" si="281">SUM(G407:G412)</f>
        <v>0</v>
      </c>
      <c r="H413" s="21">
        <f t="shared" ref="H413" si="282">SUM(H407:H412)</f>
        <v>0</v>
      </c>
      <c r="I413" s="21">
        <f t="shared" ref="I413" si="283">SUM(I407:I412)</f>
        <v>0</v>
      </c>
      <c r="J413" s="21">
        <f t="shared" ref="J413" si="284">SUM(J407:J412)</f>
        <v>0</v>
      </c>
      <c r="K413" s="27"/>
      <c r="L413" s="21">
        <f t="shared" ref="L413" ca="1" si="285">SUM(L407:L415)</f>
        <v>0</v>
      </c>
    </row>
    <row r="414" spans="1:12" ht="15" x14ac:dyDescent="0.25">
      <c r="A414" s="28">
        <f>A381</f>
        <v>2</v>
      </c>
      <c r="B414" s="14">
        <f>B381</f>
        <v>3</v>
      </c>
      <c r="C414" s="10" t="s">
        <v>37</v>
      </c>
      <c r="D414" s="12" t="s">
        <v>38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12" t="s">
        <v>35</v>
      </c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12" t="s">
        <v>31</v>
      </c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5"/>
      <c r="B417" s="16"/>
      <c r="C417" s="11"/>
      <c r="D417" s="12" t="s">
        <v>24</v>
      </c>
      <c r="E417" s="50"/>
      <c r="F417" s="51"/>
      <c r="G417" s="51"/>
      <c r="H417" s="51"/>
      <c r="I417" s="51"/>
      <c r="J417" s="51"/>
      <c r="K417" s="52"/>
      <c r="L417" s="51"/>
    </row>
    <row r="418" spans="1:12" ht="15" x14ac:dyDescent="0.25">
      <c r="A418" s="25"/>
      <c r="B418" s="16"/>
      <c r="C418" s="11"/>
      <c r="D418" s="6"/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6"/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6"/>
      <c r="B420" s="18"/>
      <c r="C420" s="8"/>
      <c r="D420" s="20" t="s">
        <v>39</v>
      </c>
      <c r="E420" s="9"/>
      <c r="F420" s="21">
        <f>SUM(F414:F419)</f>
        <v>0</v>
      </c>
      <c r="G420" s="21">
        <f t="shared" ref="G420" si="286">SUM(G414:G419)</f>
        <v>0</v>
      </c>
      <c r="H420" s="21">
        <f t="shared" ref="H420" si="287">SUM(H414:H419)</f>
        <v>0</v>
      </c>
      <c r="I420" s="21">
        <f t="shared" ref="I420" si="288">SUM(I414:I419)</f>
        <v>0</v>
      </c>
      <c r="J420" s="21">
        <f t="shared" ref="J420" si="289">SUM(J414:J419)</f>
        <v>0</v>
      </c>
      <c r="K420" s="27"/>
      <c r="L420" s="21">
        <f t="shared" ref="L420" ca="1" si="290">SUM(L414:L422)</f>
        <v>0</v>
      </c>
    </row>
    <row r="421" spans="1:12" ht="15.75" customHeight="1" thickBot="1" x14ac:dyDescent="0.25">
      <c r="A421" s="31">
        <f>A381</f>
        <v>2</v>
      </c>
      <c r="B421" s="32">
        <f>B381</f>
        <v>3</v>
      </c>
      <c r="C421" s="92" t="s">
        <v>4</v>
      </c>
      <c r="D421" s="93"/>
      <c r="E421" s="33"/>
      <c r="F421" s="34">
        <f>F387+F391+F401+F406+F413+F420</f>
        <v>645</v>
      </c>
      <c r="G421" s="34">
        <f t="shared" ref="G421" si="291">G387+G391+G401+G406+G413+G420</f>
        <v>22</v>
      </c>
      <c r="H421" s="34">
        <f t="shared" ref="H421" si="292">H387+H391+H401+H406+H413+H420</f>
        <v>23</v>
      </c>
      <c r="I421" s="34">
        <f t="shared" ref="I421" si="293">I387+I391+I401+I406+I413+I420</f>
        <v>84</v>
      </c>
      <c r="J421" s="34">
        <f t="shared" ref="J421" si="294">J387+J391+J401+J406+J413+J420</f>
        <v>573</v>
      </c>
      <c r="K421" s="35"/>
      <c r="L421" s="34">
        <f>L387</f>
        <v>66.67</v>
      </c>
    </row>
    <row r="422" spans="1:12" ht="15" x14ac:dyDescent="0.25">
      <c r="A422" s="22">
        <v>2</v>
      </c>
      <c r="B422" s="23">
        <v>4</v>
      </c>
      <c r="C422" s="24" t="s">
        <v>20</v>
      </c>
      <c r="D422" s="68" t="s">
        <v>21</v>
      </c>
      <c r="E422" s="68" t="s">
        <v>78</v>
      </c>
      <c r="F422" s="68">
        <v>200</v>
      </c>
      <c r="G422" s="68">
        <v>13</v>
      </c>
      <c r="H422" s="68">
        <v>13</v>
      </c>
      <c r="I422" s="72">
        <v>36</v>
      </c>
      <c r="J422" s="68">
        <v>282</v>
      </c>
      <c r="K422" s="68">
        <v>291</v>
      </c>
      <c r="L422" s="66"/>
    </row>
    <row r="423" spans="1:12" ht="15" x14ac:dyDescent="0.25">
      <c r="A423" s="25"/>
      <c r="B423" s="16"/>
      <c r="C423" s="11"/>
      <c r="D423" s="69" t="s">
        <v>22</v>
      </c>
      <c r="E423" s="69" t="s">
        <v>79</v>
      </c>
      <c r="F423" s="69">
        <v>225</v>
      </c>
      <c r="G423" s="69">
        <v>1</v>
      </c>
      <c r="H423" s="69">
        <v>0</v>
      </c>
      <c r="I423" s="73">
        <v>22</v>
      </c>
      <c r="J423" s="69">
        <v>83</v>
      </c>
      <c r="K423" s="69">
        <v>377</v>
      </c>
      <c r="L423" s="67"/>
    </row>
    <row r="424" spans="1:12" ht="15" x14ac:dyDescent="0.25">
      <c r="A424" s="25"/>
      <c r="B424" s="16"/>
      <c r="C424" s="11"/>
      <c r="D424" s="75" t="s">
        <v>27</v>
      </c>
      <c r="E424" s="69" t="s">
        <v>80</v>
      </c>
      <c r="F424" s="69">
        <v>60</v>
      </c>
      <c r="G424" s="69">
        <v>0</v>
      </c>
      <c r="H424" s="69">
        <v>3</v>
      </c>
      <c r="I424" s="73">
        <v>7</v>
      </c>
      <c r="J424" s="69">
        <v>50</v>
      </c>
      <c r="K424" s="69">
        <v>46</v>
      </c>
      <c r="L424" s="67"/>
    </row>
    <row r="425" spans="1:12" ht="15" x14ac:dyDescent="0.25">
      <c r="A425" s="25"/>
      <c r="B425" s="16"/>
      <c r="C425" s="11"/>
      <c r="D425" s="69" t="s">
        <v>27</v>
      </c>
      <c r="E425" s="69" t="s">
        <v>81</v>
      </c>
      <c r="F425" s="69">
        <v>40</v>
      </c>
      <c r="G425" s="69">
        <v>5</v>
      </c>
      <c r="H425" s="69">
        <v>5</v>
      </c>
      <c r="I425" s="73">
        <v>0</v>
      </c>
      <c r="J425" s="69">
        <v>63</v>
      </c>
      <c r="K425" s="69">
        <v>209</v>
      </c>
      <c r="L425" s="67">
        <v>66.67</v>
      </c>
    </row>
    <row r="426" spans="1:12" ht="15" x14ac:dyDescent="0.25">
      <c r="A426" s="25"/>
      <c r="B426" s="16"/>
      <c r="C426" s="11"/>
      <c r="D426" s="69" t="s">
        <v>23</v>
      </c>
      <c r="E426" s="69" t="s">
        <v>53</v>
      </c>
      <c r="F426" s="69">
        <v>30</v>
      </c>
      <c r="G426" s="69">
        <v>2</v>
      </c>
      <c r="H426" s="69">
        <v>0</v>
      </c>
      <c r="I426" s="73">
        <v>15</v>
      </c>
      <c r="J426" s="69">
        <v>62</v>
      </c>
      <c r="K426" s="69"/>
      <c r="L426" s="67"/>
    </row>
    <row r="427" spans="1:12" ht="15.75" thickBot="1" x14ac:dyDescent="0.3">
      <c r="A427" s="25"/>
      <c r="B427" s="16"/>
      <c r="C427" s="11"/>
      <c r="D427" s="70" t="s">
        <v>23</v>
      </c>
      <c r="E427" s="70" t="s">
        <v>57</v>
      </c>
      <c r="F427" s="70">
        <v>20</v>
      </c>
      <c r="G427" s="70">
        <v>1</v>
      </c>
      <c r="H427" s="70">
        <v>0</v>
      </c>
      <c r="I427" s="74">
        <v>9</v>
      </c>
      <c r="J427" s="70">
        <v>36</v>
      </c>
      <c r="K427" s="70"/>
      <c r="L427" s="67"/>
    </row>
    <row r="428" spans="1:12" ht="15" x14ac:dyDescent="0.25">
      <c r="A428" s="25"/>
      <c r="B428" s="16"/>
      <c r="C428" s="11"/>
      <c r="D428" s="6"/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6"/>
      <c r="B429" s="18"/>
      <c r="C429" s="8"/>
      <c r="D429" s="19" t="s">
        <v>39</v>
      </c>
      <c r="E429" s="9"/>
      <c r="F429" s="21">
        <f>SUM(F422:F428)</f>
        <v>575</v>
      </c>
      <c r="G429" s="21">
        <f t="shared" ref="G429" si="295">SUM(G422:G428)</f>
        <v>22</v>
      </c>
      <c r="H429" s="21">
        <f t="shared" ref="H429" si="296">SUM(H422:H428)</f>
        <v>21</v>
      </c>
      <c r="I429" s="21">
        <f t="shared" ref="I429" si="297">SUM(I422:I428)</f>
        <v>89</v>
      </c>
      <c r="J429" s="21">
        <f t="shared" ref="J429" si="298">SUM(J422:J428)</f>
        <v>576</v>
      </c>
      <c r="K429" s="27"/>
      <c r="L429" s="21">
        <f t="shared" ref="L429" si="299">SUM(L422:L428)</f>
        <v>66.67</v>
      </c>
    </row>
    <row r="430" spans="1:12" ht="15" x14ac:dyDescent="0.25">
      <c r="A430" s="28">
        <f>A422</f>
        <v>2</v>
      </c>
      <c r="B430" s="14">
        <f>B422</f>
        <v>4</v>
      </c>
      <c r="C430" s="10" t="s">
        <v>25</v>
      </c>
      <c r="D430" s="12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SUM(F430:F432)</f>
        <v>0</v>
      </c>
      <c r="G433" s="21">
        <f t="shared" ref="G433" si="300">SUM(G430:G432)</f>
        <v>0</v>
      </c>
      <c r="H433" s="21">
        <f t="shared" ref="H433" si="301">SUM(H430:H432)</f>
        <v>0</v>
      </c>
      <c r="I433" s="21">
        <f t="shared" ref="I433" si="302">SUM(I430:I432)</f>
        <v>0</v>
      </c>
      <c r="J433" s="21">
        <f t="shared" ref="J433" si="303">SUM(J430:J432)</f>
        <v>0</v>
      </c>
      <c r="K433" s="27"/>
      <c r="L433" s="21">
        <f t="shared" ref="L433" ca="1" si="304">SUM(L430:L438)</f>
        <v>0</v>
      </c>
    </row>
    <row r="434" spans="1:12" ht="15" x14ac:dyDescent="0.25">
      <c r="A434" s="28">
        <f>A422</f>
        <v>2</v>
      </c>
      <c r="B434" s="14">
        <f>B422</f>
        <v>4</v>
      </c>
      <c r="C434" s="10" t="s">
        <v>26</v>
      </c>
      <c r="D434" s="7" t="s">
        <v>27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7" t="s">
        <v>28</v>
      </c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7" t="s">
        <v>29</v>
      </c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5"/>
      <c r="B437" s="16"/>
      <c r="C437" s="11"/>
      <c r="D437" s="7" t="s">
        <v>30</v>
      </c>
      <c r="E437" s="50"/>
      <c r="F437" s="51"/>
      <c r="G437" s="51"/>
      <c r="H437" s="51"/>
      <c r="I437" s="51"/>
      <c r="J437" s="51"/>
      <c r="K437" s="52"/>
      <c r="L437" s="51"/>
    </row>
    <row r="438" spans="1:12" ht="15" x14ac:dyDescent="0.25">
      <c r="A438" s="25"/>
      <c r="B438" s="16"/>
      <c r="C438" s="11"/>
      <c r="D438" s="7" t="s">
        <v>31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32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33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6"/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6"/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6"/>
      <c r="B443" s="18"/>
      <c r="C443" s="8"/>
      <c r="D443" s="19" t="s">
        <v>39</v>
      </c>
      <c r="E443" s="9"/>
      <c r="F443" s="21">
        <f>SUM(F434:F442)</f>
        <v>0</v>
      </c>
      <c r="G443" s="21">
        <f t="shared" ref="G443" si="305">SUM(G434:G442)</f>
        <v>0</v>
      </c>
      <c r="H443" s="21">
        <f t="shared" ref="H443" si="306">SUM(H434:H442)</f>
        <v>0</v>
      </c>
      <c r="I443" s="21">
        <f t="shared" ref="I443" si="307">SUM(I434:I442)</f>
        <v>0</v>
      </c>
      <c r="J443" s="21">
        <f t="shared" ref="J443" si="308">SUM(J434:J442)</f>
        <v>0</v>
      </c>
      <c r="K443" s="27"/>
      <c r="L443" s="21">
        <f t="shared" ref="L443" ca="1" si="309">SUM(L440:L448)</f>
        <v>0</v>
      </c>
    </row>
    <row r="444" spans="1:12" ht="15" x14ac:dyDescent="0.25">
      <c r="A444" s="28">
        <f>A422</f>
        <v>2</v>
      </c>
      <c r="B444" s="14">
        <f>B422</f>
        <v>4</v>
      </c>
      <c r="C444" s="10" t="s">
        <v>34</v>
      </c>
      <c r="D444" s="12" t="s">
        <v>35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12" t="s">
        <v>31</v>
      </c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5"/>
      <c r="B447" s="16"/>
      <c r="C447" s="11"/>
      <c r="D447" s="6"/>
      <c r="E447" s="50"/>
      <c r="F447" s="51"/>
      <c r="G447" s="51"/>
      <c r="H447" s="51"/>
      <c r="I447" s="51"/>
      <c r="J447" s="51"/>
      <c r="K447" s="52"/>
      <c r="L447" s="51"/>
    </row>
    <row r="448" spans="1:12" ht="15" x14ac:dyDescent="0.25">
      <c r="A448" s="26"/>
      <c r="B448" s="18"/>
      <c r="C448" s="8"/>
      <c r="D448" s="19" t="s">
        <v>39</v>
      </c>
      <c r="E448" s="9"/>
      <c r="F448" s="21">
        <f>SUM(F444:F447)</f>
        <v>0</v>
      </c>
      <c r="G448" s="21">
        <f t="shared" ref="G448" si="310">SUM(G444:G447)</f>
        <v>0</v>
      </c>
      <c r="H448" s="21">
        <f t="shared" ref="H448" si="311">SUM(H444:H447)</f>
        <v>0</v>
      </c>
      <c r="I448" s="21">
        <f t="shared" ref="I448" si="312">SUM(I444:I447)</f>
        <v>0</v>
      </c>
      <c r="J448" s="21">
        <f t="shared" ref="J448" si="313">SUM(J444:J447)</f>
        <v>0</v>
      </c>
      <c r="K448" s="27"/>
      <c r="L448" s="21">
        <f t="shared" ref="L448" ca="1" si="314">SUM(L441:L447)</f>
        <v>0</v>
      </c>
    </row>
    <row r="449" spans="1:12" ht="15" x14ac:dyDescent="0.25">
      <c r="A449" s="28">
        <f>A422</f>
        <v>2</v>
      </c>
      <c r="B449" s="14">
        <f>B422</f>
        <v>4</v>
      </c>
      <c r="C449" s="10" t="s">
        <v>36</v>
      </c>
      <c r="D449" s="7" t="s">
        <v>21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7" t="s">
        <v>30</v>
      </c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7" t="s">
        <v>31</v>
      </c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5"/>
      <c r="B452" s="16"/>
      <c r="C452" s="11"/>
      <c r="D452" s="7" t="s">
        <v>23</v>
      </c>
      <c r="E452" s="50"/>
      <c r="F452" s="51"/>
      <c r="G452" s="51"/>
      <c r="H452" s="51"/>
      <c r="I452" s="51"/>
      <c r="J452" s="51"/>
      <c r="K452" s="52"/>
      <c r="L452" s="51"/>
    </row>
    <row r="453" spans="1:12" ht="15" x14ac:dyDescent="0.25">
      <c r="A453" s="25"/>
      <c r="B453" s="16"/>
      <c r="C453" s="11"/>
      <c r="D453" s="6"/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6"/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6"/>
      <c r="B455" s="18"/>
      <c r="C455" s="8"/>
      <c r="D455" s="19" t="s">
        <v>39</v>
      </c>
      <c r="E455" s="9"/>
      <c r="F455" s="21">
        <f>SUM(F449:F454)</f>
        <v>0</v>
      </c>
      <c r="G455" s="21">
        <f t="shared" ref="G455" si="315">SUM(G449:G454)</f>
        <v>0</v>
      </c>
      <c r="H455" s="21">
        <f t="shared" ref="H455" si="316">SUM(H449:H454)</f>
        <v>0</v>
      </c>
      <c r="I455" s="21">
        <f t="shared" ref="I455" si="317">SUM(I449:I454)</f>
        <v>0</v>
      </c>
      <c r="J455" s="21">
        <f t="shared" ref="J455" si="318">SUM(J449:J454)</f>
        <v>0</v>
      </c>
      <c r="K455" s="27"/>
      <c r="L455" s="21">
        <f t="shared" ref="L455" ca="1" si="319">SUM(L449:L457)</f>
        <v>0</v>
      </c>
    </row>
    <row r="456" spans="1:12" ht="15" x14ac:dyDescent="0.25">
      <c r="A456" s="28">
        <f>A422</f>
        <v>2</v>
      </c>
      <c r="B456" s="14">
        <f>B422</f>
        <v>4</v>
      </c>
      <c r="C456" s="10" t="s">
        <v>37</v>
      </c>
      <c r="D456" s="12" t="s">
        <v>38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12" t="s">
        <v>35</v>
      </c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12" t="s">
        <v>31</v>
      </c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5"/>
      <c r="B459" s="16"/>
      <c r="C459" s="11"/>
      <c r="D459" s="12" t="s">
        <v>24</v>
      </c>
      <c r="E459" s="50"/>
      <c r="F459" s="51"/>
      <c r="G459" s="51"/>
      <c r="H459" s="51"/>
      <c r="I459" s="51"/>
      <c r="J459" s="51"/>
      <c r="K459" s="52"/>
      <c r="L459" s="51"/>
    </row>
    <row r="460" spans="1:12" ht="15" x14ac:dyDescent="0.25">
      <c r="A460" s="25"/>
      <c r="B460" s="16"/>
      <c r="C460" s="11"/>
      <c r="D460" s="6"/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6"/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6"/>
      <c r="B462" s="18"/>
      <c r="C462" s="8"/>
      <c r="D462" s="20" t="s">
        <v>39</v>
      </c>
      <c r="E462" s="9"/>
      <c r="F462" s="21">
        <f>SUM(F456:F461)</f>
        <v>0</v>
      </c>
      <c r="G462" s="21">
        <f t="shared" ref="G462" si="320">SUM(G456:G461)</f>
        <v>0</v>
      </c>
      <c r="H462" s="21">
        <f t="shared" ref="H462" si="321">SUM(H456:H461)</f>
        <v>0</v>
      </c>
      <c r="I462" s="21">
        <f t="shared" ref="I462" si="322">SUM(I456:I461)</f>
        <v>0</v>
      </c>
      <c r="J462" s="21">
        <f t="shared" ref="J462" si="323">SUM(J456:J461)</f>
        <v>0</v>
      </c>
      <c r="K462" s="27"/>
      <c r="L462" s="21">
        <f t="shared" ref="L462" ca="1" si="324">SUM(L456:L464)</f>
        <v>0</v>
      </c>
    </row>
    <row r="463" spans="1:12" ht="15.75" customHeight="1" thickBot="1" x14ac:dyDescent="0.25">
      <c r="A463" s="31">
        <f>A422</f>
        <v>2</v>
      </c>
      <c r="B463" s="32">
        <f>B422</f>
        <v>4</v>
      </c>
      <c r="C463" s="92" t="s">
        <v>4</v>
      </c>
      <c r="D463" s="93"/>
      <c r="E463" s="33"/>
      <c r="F463" s="34">
        <f>F429+F433+F443+F448+F455+F462</f>
        <v>575</v>
      </c>
      <c r="G463" s="34">
        <f t="shared" ref="G463" si="325">G429+G433+G443+G448+G455+G462</f>
        <v>22</v>
      </c>
      <c r="H463" s="34">
        <f t="shared" ref="H463" si="326">H429+H433+H443+H448+H455+H462</f>
        <v>21</v>
      </c>
      <c r="I463" s="34">
        <f t="shared" ref="I463" si="327">I429+I433+I443+I448+I455+I462</f>
        <v>89</v>
      </c>
      <c r="J463" s="34">
        <f t="shared" ref="J463" si="328">J429+J433+J443+J448+J455+J462</f>
        <v>576</v>
      </c>
      <c r="K463" s="35"/>
      <c r="L463" s="34">
        <f>L429</f>
        <v>66.67</v>
      </c>
    </row>
    <row r="464" spans="1:12" ht="15" x14ac:dyDescent="0.25">
      <c r="A464" s="22">
        <v>2</v>
      </c>
      <c r="B464" s="23">
        <v>5</v>
      </c>
      <c r="C464" s="24" t="s">
        <v>20</v>
      </c>
      <c r="D464" s="79" t="s">
        <v>27</v>
      </c>
      <c r="E464" s="83" t="s">
        <v>82</v>
      </c>
      <c r="F464" s="83">
        <v>60</v>
      </c>
      <c r="G464" s="83">
        <v>1</v>
      </c>
      <c r="H464" s="83">
        <v>4</v>
      </c>
      <c r="I464" s="84">
        <v>7</v>
      </c>
      <c r="J464" s="83">
        <v>62</v>
      </c>
      <c r="K464" s="83">
        <v>54</v>
      </c>
      <c r="L464" s="62"/>
    </row>
    <row r="465" spans="1:12" ht="15" x14ac:dyDescent="0.25">
      <c r="A465" s="25"/>
      <c r="B465" s="16"/>
      <c r="C465" s="11"/>
      <c r="D465" s="80" t="s">
        <v>21</v>
      </c>
      <c r="E465" s="80" t="s">
        <v>83</v>
      </c>
      <c r="F465" s="80">
        <v>150</v>
      </c>
      <c r="G465" s="80">
        <v>13</v>
      </c>
      <c r="H465" s="80">
        <v>13</v>
      </c>
      <c r="I465" s="85">
        <v>9</v>
      </c>
      <c r="J465" s="80">
        <v>185</v>
      </c>
      <c r="K465" s="80">
        <v>268</v>
      </c>
      <c r="L465" s="63"/>
    </row>
    <row r="466" spans="1:12" ht="15" x14ac:dyDescent="0.25">
      <c r="A466" s="25"/>
      <c r="B466" s="16"/>
      <c r="C466" s="11"/>
      <c r="D466" s="81" t="s">
        <v>30</v>
      </c>
      <c r="E466" s="80" t="s">
        <v>63</v>
      </c>
      <c r="F466" s="80">
        <v>150</v>
      </c>
      <c r="G466" s="80">
        <v>3</v>
      </c>
      <c r="H466" s="80">
        <v>5</v>
      </c>
      <c r="I466" s="85">
        <v>20</v>
      </c>
      <c r="J466" s="80">
        <v>124</v>
      </c>
      <c r="K466" s="80">
        <v>312</v>
      </c>
      <c r="L466" s="63"/>
    </row>
    <row r="467" spans="1:12" ht="15" x14ac:dyDescent="0.25">
      <c r="A467" s="25"/>
      <c r="B467" s="16"/>
      <c r="C467" s="11"/>
      <c r="D467" s="80" t="s">
        <v>22</v>
      </c>
      <c r="E467" s="80" t="s">
        <v>73</v>
      </c>
      <c r="F467" s="80">
        <v>200</v>
      </c>
      <c r="G467" s="80">
        <v>3</v>
      </c>
      <c r="H467" s="80">
        <v>2</v>
      </c>
      <c r="I467" s="85">
        <v>29</v>
      </c>
      <c r="J467" s="80">
        <v>132</v>
      </c>
      <c r="K467" s="80">
        <v>379</v>
      </c>
      <c r="L467" s="63"/>
    </row>
    <row r="468" spans="1:12" ht="15" x14ac:dyDescent="0.25">
      <c r="A468" s="25"/>
      <c r="B468" s="16"/>
      <c r="C468" s="11"/>
      <c r="D468" s="81" t="s">
        <v>23</v>
      </c>
      <c r="E468" s="80" t="s">
        <v>57</v>
      </c>
      <c r="F468" s="80">
        <v>30</v>
      </c>
      <c r="G468" s="80">
        <v>1</v>
      </c>
      <c r="H468" s="80">
        <v>0</v>
      </c>
      <c r="I468" s="85">
        <v>9</v>
      </c>
      <c r="J468" s="80">
        <v>36</v>
      </c>
      <c r="K468" s="80"/>
      <c r="L468" s="63">
        <v>66.67</v>
      </c>
    </row>
    <row r="469" spans="1:12" ht="15.75" thickBot="1" x14ac:dyDescent="0.3">
      <c r="A469" s="25"/>
      <c r="B469" s="16"/>
      <c r="C469" s="11"/>
      <c r="D469" s="82" t="s">
        <v>24</v>
      </c>
      <c r="E469" s="82" t="s">
        <v>58</v>
      </c>
      <c r="F469" s="82">
        <v>100</v>
      </c>
      <c r="G469" s="82">
        <v>0</v>
      </c>
      <c r="H469" s="82">
        <v>0</v>
      </c>
      <c r="I469" s="86">
        <v>10</v>
      </c>
      <c r="J469" s="82">
        <v>40</v>
      </c>
      <c r="K469" s="82">
        <v>338</v>
      </c>
      <c r="L469" s="63"/>
    </row>
    <row r="470" spans="1:12" ht="15" x14ac:dyDescent="0.25">
      <c r="A470" s="26"/>
      <c r="B470" s="18"/>
      <c r="C470" s="8"/>
      <c r="D470" s="19" t="s">
        <v>39</v>
      </c>
      <c r="E470" s="9"/>
      <c r="F470" s="21">
        <f>SUM(F464:F469)</f>
        <v>690</v>
      </c>
      <c r="G470" s="21">
        <f>SUM(G464:G469)</f>
        <v>21</v>
      </c>
      <c r="H470" s="21">
        <f>SUM(H464:H469)</f>
        <v>24</v>
      </c>
      <c r="I470" s="21">
        <f>SUM(I464:I469)</f>
        <v>84</v>
      </c>
      <c r="J470" s="21">
        <f>SUM(J464:J469)</f>
        <v>579</v>
      </c>
      <c r="K470" s="27"/>
      <c r="L470" s="21">
        <f>SUM(L464:L469)</f>
        <v>66.67</v>
      </c>
    </row>
    <row r="471" spans="1:12" ht="15" x14ac:dyDescent="0.25">
      <c r="A471" s="28">
        <f>A464</f>
        <v>2</v>
      </c>
      <c r="B471" s="14">
        <f>B464</f>
        <v>5</v>
      </c>
      <c r="C471" s="10" t="s">
        <v>25</v>
      </c>
      <c r="D471" s="12" t="s">
        <v>24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6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6"/>
      <c r="B474" s="18"/>
      <c r="C474" s="8"/>
      <c r="D474" s="19" t="s">
        <v>39</v>
      </c>
      <c r="E474" s="9"/>
      <c r="F474" s="21">
        <f>SUM(F471:F473)</f>
        <v>0</v>
      </c>
      <c r="G474" s="21">
        <f t="shared" ref="G474" si="329">SUM(G471:G473)</f>
        <v>0</v>
      </c>
      <c r="H474" s="21">
        <f t="shared" ref="H474" si="330">SUM(H471:H473)</f>
        <v>0</v>
      </c>
      <c r="I474" s="21">
        <f t="shared" ref="I474" si="331">SUM(I471:I473)</f>
        <v>0</v>
      </c>
      <c r="J474" s="21">
        <f t="shared" ref="J474" si="332">SUM(J471:J473)</f>
        <v>0</v>
      </c>
      <c r="K474" s="27"/>
      <c r="L474" s="21">
        <f t="shared" ref="L474" ca="1" si="333">SUM(L471:L479)</f>
        <v>0</v>
      </c>
    </row>
    <row r="475" spans="1:12" ht="15" x14ac:dyDescent="0.25">
      <c r="A475" s="28">
        <f>A464</f>
        <v>2</v>
      </c>
      <c r="B475" s="14">
        <f>B464</f>
        <v>5</v>
      </c>
      <c r="C475" s="10" t="s">
        <v>26</v>
      </c>
      <c r="D475" s="7" t="s">
        <v>27</v>
      </c>
      <c r="E475" s="50"/>
      <c r="F475" s="51"/>
      <c r="G475" s="51"/>
      <c r="H475" s="51"/>
      <c r="I475" s="51"/>
      <c r="J475" s="51"/>
      <c r="K475" s="52"/>
      <c r="L475" s="51"/>
    </row>
    <row r="476" spans="1:12" ht="15" x14ac:dyDescent="0.25">
      <c r="A476" s="25"/>
      <c r="B476" s="16"/>
      <c r="C476" s="11"/>
      <c r="D476" s="7" t="s">
        <v>28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7" t="s">
        <v>29</v>
      </c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7" t="s">
        <v>30</v>
      </c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5"/>
      <c r="B479" s="16"/>
      <c r="C479" s="11"/>
      <c r="D479" s="7" t="s">
        <v>31</v>
      </c>
      <c r="E479" s="50"/>
      <c r="F479" s="51"/>
      <c r="G479" s="51"/>
      <c r="H479" s="51"/>
      <c r="I479" s="51"/>
      <c r="J479" s="51"/>
      <c r="K479" s="52"/>
      <c r="L479" s="51"/>
    </row>
    <row r="480" spans="1:12" ht="15" x14ac:dyDescent="0.25">
      <c r="A480" s="25"/>
      <c r="B480" s="16"/>
      <c r="C480" s="11"/>
      <c r="D480" s="7" t="s">
        <v>32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33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6"/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6"/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6"/>
      <c r="B484" s="18"/>
      <c r="C484" s="8"/>
      <c r="D484" s="19" t="s">
        <v>39</v>
      </c>
      <c r="E484" s="9"/>
      <c r="F484" s="21">
        <f>SUM(F475:F483)</f>
        <v>0</v>
      </c>
      <c r="G484" s="21">
        <f t="shared" ref="G484" si="334">SUM(G475:G483)</f>
        <v>0</v>
      </c>
      <c r="H484" s="21">
        <f t="shared" ref="H484" si="335">SUM(H475:H483)</f>
        <v>0</v>
      </c>
      <c r="I484" s="21">
        <f t="shared" ref="I484" si="336">SUM(I475:I483)</f>
        <v>0</v>
      </c>
      <c r="J484" s="21">
        <f t="shared" ref="J484" si="337">SUM(J475:J483)</f>
        <v>0</v>
      </c>
      <c r="K484" s="27"/>
      <c r="L484" s="21">
        <f t="shared" ref="L484" ca="1" si="338">SUM(L481:L489)</f>
        <v>0</v>
      </c>
    </row>
    <row r="485" spans="1:12" ht="15" x14ac:dyDescent="0.25">
      <c r="A485" s="28">
        <f>A464</f>
        <v>2</v>
      </c>
      <c r="B485" s="14">
        <f>B464</f>
        <v>5</v>
      </c>
      <c r="C485" s="10" t="s">
        <v>34</v>
      </c>
      <c r="D485" s="12" t="s">
        <v>35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12" t="s">
        <v>31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SUM(F485:F488)</f>
        <v>0</v>
      </c>
      <c r="G489" s="21">
        <f t="shared" ref="G489" si="339">SUM(G485:G488)</f>
        <v>0</v>
      </c>
      <c r="H489" s="21">
        <f t="shared" ref="H489" si="340">SUM(H485:H488)</f>
        <v>0</v>
      </c>
      <c r="I489" s="21">
        <f t="shared" ref="I489" si="341">SUM(I485:I488)</f>
        <v>0</v>
      </c>
      <c r="J489" s="21">
        <f t="shared" ref="J489" si="342">SUM(J485:J488)</f>
        <v>0</v>
      </c>
      <c r="K489" s="27"/>
      <c r="L489" s="21">
        <f t="shared" ref="L489" ca="1" si="343">SUM(L482:L488)</f>
        <v>0</v>
      </c>
    </row>
    <row r="490" spans="1:12" ht="15" x14ac:dyDescent="0.25">
      <c r="A490" s="28">
        <f>A464</f>
        <v>2</v>
      </c>
      <c r="B490" s="14">
        <f>B464</f>
        <v>5</v>
      </c>
      <c r="C490" s="10" t="s">
        <v>36</v>
      </c>
      <c r="D490" s="7" t="s">
        <v>21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7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7" t="s">
        <v>31</v>
      </c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7" t="s">
        <v>23</v>
      </c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5"/>
      <c r="B494" s="16"/>
      <c r="C494" s="11"/>
      <c r="D494" s="6"/>
      <c r="E494" s="50"/>
      <c r="F494" s="51"/>
      <c r="G494" s="51"/>
      <c r="H494" s="51"/>
      <c r="I494" s="51"/>
      <c r="J494" s="51"/>
      <c r="K494" s="52"/>
      <c r="L494" s="51"/>
    </row>
    <row r="495" spans="1:12" ht="15" x14ac:dyDescent="0.25">
      <c r="A495" s="25"/>
      <c r="B495" s="16"/>
      <c r="C495" s="11"/>
      <c r="D495" s="6"/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6"/>
      <c r="B496" s="18"/>
      <c r="C496" s="8"/>
      <c r="D496" s="19" t="s">
        <v>39</v>
      </c>
      <c r="E496" s="9"/>
      <c r="F496" s="21">
        <f>SUM(F490:F495)</f>
        <v>0</v>
      </c>
      <c r="G496" s="21">
        <f t="shared" ref="G496" si="344">SUM(G490:G495)</f>
        <v>0</v>
      </c>
      <c r="H496" s="21">
        <f t="shared" ref="H496" si="345">SUM(H490:H495)</f>
        <v>0</v>
      </c>
      <c r="I496" s="21">
        <f t="shared" ref="I496" si="346">SUM(I490:I495)</f>
        <v>0</v>
      </c>
      <c r="J496" s="21">
        <f t="shared" ref="J496" si="347">SUM(J490:J495)</f>
        <v>0</v>
      </c>
      <c r="K496" s="27"/>
      <c r="L496" s="21">
        <f t="shared" ref="L496" ca="1" si="348">SUM(L490:L498)</f>
        <v>0</v>
      </c>
    </row>
    <row r="497" spans="1:12" ht="15" x14ac:dyDescent="0.25">
      <c r="A497" s="28">
        <f>A464</f>
        <v>2</v>
      </c>
      <c r="B497" s="14">
        <f>B464</f>
        <v>5</v>
      </c>
      <c r="C497" s="10" t="s">
        <v>37</v>
      </c>
      <c r="D497" s="12" t="s">
        <v>38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12" t="s">
        <v>35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12" t="s">
        <v>31</v>
      </c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12" t="s">
        <v>24</v>
      </c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5"/>
      <c r="B501" s="16"/>
      <c r="C501" s="11"/>
      <c r="D501" s="6"/>
      <c r="E501" s="50"/>
      <c r="F501" s="51"/>
      <c r="G501" s="51"/>
      <c r="H501" s="51"/>
      <c r="I501" s="51"/>
      <c r="J501" s="51"/>
      <c r="K501" s="52"/>
      <c r="L501" s="51"/>
    </row>
    <row r="502" spans="1:12" ht="15" x14ac:dyDescent="0.25">
      <c r="A502" s="25"/>
      <c r="B502" s="16"/>
      <c r="C502" s="11"/>
      <c r="D502" s="6"/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6"/>
      <c r="B503" s="18"/>
      <c r="C503" s="8"/>
      <c r="D503" s="20" t="s">
        <v>39</v>
      </c>
      <c r="E503" s="9"/>
      <c r="F503" s="21">
        <f>SUM(F497:F502)</f>
        <v>0</v>
      </c>
      <c r="G503" s="21">
        <f t="shared" ref="G503" si="349">SUM(G497:G502)</f>
        <v>0</v>
      </c>
      <c r="H503" s="21">
        <f t="shared" ref="H503" si="350">SUM(H497:H502)</f>
        <v>0</v>
      </c>
      <c r="I503" s="21">
        <f t="shared" ref="I503" si="351">SUM(I497:I502)</f>
        <v>0</v>
      </c>
      <c r="J503" s="21">
        <f t="shared" ref="J503" si="352">SUM(J497:J502)</f>
        <v>0</v>
      </c>
      <c r="K503" s="27"/>
      <c r="L503" s="21">
        <f t="shared" ref="L503" ca="1" si="353">SUM(L497:L505)</f>
        <v>0</v>
      </c>
    </row>
    <row r="504" spans="1:12" ht="15.75" customHeight="1" thickBot="1" x14ac:dyDescent="0.25">
      <c r="A504" s="31">
        <f>A464</f>
        <v>2</v>
      </c>
      <c r="B504" s="32">
        <f>B464</f>
        <v>5</v>
      </c>
      <c r="C504" s="92" t="s">
        <v>4</v>
      </c>
      <c r="D504" s="93"/>
      <c r="E504" s="33"/>
      <c r="F504" s="34">
        <f>F470+F474+F484+F489+F496+F503</f>
        <v>690</v>
      </c>
      <c r="G504" s="34">
        <f t="shared" ref="G504" si="354">G470+G474+G484+G489+G496+G503</f>
        <v>21</v>
      </c>
      <c r="H504" s="34">
        <f t="shared" ref="H504" si="355">H470+H474+H484+H489+H496+H503</f>
        <v>24</v>
      </c>
      <c r="I504" s="34">
        <f t="shared" ref="I504" si="356">I470+I474+I484+I489+I496+I503</f>
        <v>84</v>
      </c>
      <c r="J504" s="34">
        <f t="shared" ref="J504" si="357">J470+J474+J484+J489+J496+J503</f>
        <v>579</v>
      </c>
      <c r="K504" s="35"/>
      <c r="L504" s="34">
        <f>L470</f>
        <v>66.67</v>
      </c>
    </row>
    <row r="505" spans="1:12" ht="15" x14ac:dyDescent="0.25">
      <c r="A505" s="22">
        <v>2</v>
      </c>
      <c r="B505" s="23">
        <v>6</v>
      </c>
      <c r="C505" s="24" t="s">
        <v>20</v>
      </c>
      <c r="D505" s="77" t="s">
        <v>27</v>
      </c>
      <c r="E505" s="78" t="s">
        <v>61</v>
      </c>
      <c r="F505" s="78">
        <v>60</v>
      </c>
      <c r="G505" s="78">
        <v>1</v>
      </c>
      <c r="H505" s="78">
        <v>2</v>
      </c>
      <c r="I505" s="72">
        <v>4</v>
      </c>
      <c r="J505" s="78">
        <v>35</v>
      </c>
      <c r="K505" s="78">
        <v>66</v>
      </c>
      <c r="L505" s="62"/>
    </row>
    <row r="506" spans="1:12" ht="15" x14ac:dyDescent="0.25">
      <c r="A506" s="25"/>
      <c r="B506" s="16"/>
      <c r="C506" s="11"/>
      <c r="D506" s="69" t="s">
        <v>21</v>
      </c>
      <c r="E506" s="69" t="s">
        <v>84</v>
      </c>
      <c r="F506" s="69">
        <v>90</v>
      </c>
      <c r="G506" s="69">
        <v>8</v>
      </c>
      <c r="H506" s="69">
        <v>7</v>
      </c>
      <c r="I506" s="73">
        <v>12</v>
      </c>
      <c r="J506" s="69">
        <v>134</v>
      </c>
      <c r="K506" s="69">
        <v>243</v>
      </c>
      <c r="L506" s="63"/>
    </row>
    <row r="507" spans="1:12" ht="15" x14ac:dyDescent="0.25">
      <c r="A507" s="25"/>
      <c r="B507" s="16"/>
      <c r="C507" s="11"/>
      <c r="D507" s="69" t="s">
        <v>21</v>
      </c>
      <c r="E507" s="69" t="s">
        <v>85</v>
      </c>
      <c r="F507" s="69">
        <v>155</v>
      </c>
      <c r="G507" s="69">
        <v>5</v>
      </c>
      <c r="H507" s="69">
        <v>8</v>
      </c>
      <c r="I507" s="73">
        <v>29</v>
      </c>
      <c r="J507" s="69">
        <v>188</v>
      </c>
      <c r="K507" s="69">
        <v>202</v>
      </c>
      <c r="L507" s="63"/>
    </row>
    <row r="508" spans="1:12" ht="15" x14ac:dyDescent="0.25">
      <c r="A508" s="25"/>
      <c r="B508" s="16"/>
      <c r="C508" s="11"/>
      <c r="D508" s="69" t="s">
        <v>22</v>
      </c>
      <c r="E508" s="69" t="s">
        <v>69</v>
      </c>
      <c r="F508" s="69">
        <v>200</v>
      </c>
      <c r="G508" s="69">
        <v>1</v>
      </c>
      <c r="H508" s="69">
        <v>1</v>
      </c>
      <c r="I508" s="73">
        <v>15</v>
      </c>
      <c r="J508" s="69">
        <v>66</v>
      </c>
      <c r="K508" s="69">
        <v>378</v>
      </c>
      <c r="L508" s="63"/>
    </row>
    <row r="509" spans="1:12" ht="15" x14ac:dyDescent="0.25">
      <c r="A509" s="25"/>
      <c r="B509" s="16"/>
      <c r="C509" s="11"/>
      <c r="D509" s="75" t="s">
        <v>23</v>
      </c>
      <c r="E509" s="69" t="s">
        <v>53</v>
      </c>
      <c r="F509" s="69">
        <v>30</v>
      </c>
      <c r="G509" s="69">
        <v>1</v>
      </c>
      <c r="H509" s="69">
        <v>0</v>
      </c>
      <c r="I509" s="73">
        <v>15</v>
      </c>
      <c r="J509" s="69">
        <v>62</v>
      </c>
      <c r="K509" s="69"/>
      <c r="L509" s="63">
        <v>66.67</v>
      </c>
    </row>
    <row r="510" spans="1:12" ht="15.75" thickBot="1" x14ac:dyDescent="0.3">
      <c r="A510" s="25"/>
      <c r="B510" s="16"/>
      <c r="C510" s="11"/>
      <c r="D510" s="71" t="s">
        <v>23</v>
      </c>
      <c r="E510" s="76" t="s">
        <v>57</v>
      </c>
      <c r="F510" s="76">
        <v>20</v>
      </c>
      <c r="G510" s="76">
        <v>1</v>
      </c>
      <c r="H510" s="76">
        <v>0</v>
      </c>
      <c r="I510" s="74">
        <v>9</v>
      </c>
      <c r="J510" s="76">
        <v>36</v>
      </c>
      <c r="K510" s="76"/>
      <c r="L510" s="51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6"/>
      <c r="B512" s="18"/>
      <c r="C512" s="8"/>
      <c r="D512" s="19" t="s">
        <v>39</v>
      </c>
      <c r="E512" s="9"/>
      <c r="F512" s="21">
        <f>SUM(F505:F511)</f>
        <v>555</v>
      </c>
      <c r="G512" s="21">
        <f t="shared" ref="G512" si="358">SUM(G505:G511)</f>
        <v>17</v>
      </c>
      <c r="H512" s="21">
        <f t="shared" ref="H512" si="359">SUM(H505:H511)</f>
        <v>18</v>
      </c>
      <c r="I512" s="21">
        <f t="shared" ref="I512" si="360">SUM(I505:I511)</f>
        <v>84</v>
      </c>
      <c r="J512" s="21">
        <f t="shared" ref="J512" si="361">SUM(J505:J511)</f>
        <v>521</v>
      </c>
      <c r="K512" s="27"/>
      <c r="L512" s="21">
        <f t="shared" ref="L512" si="362">SUM(L505:L511)</f>
        <v>66.67</v>
      </c>
    </row>
    <row r="513" spans="1:12" ht="15" x14ac:dyDescent="0.25">
      <c r="A513" s="28">
        <f>A505</f>
        <v>2</v>
      </c>
      <c r="B513" s="14">
        <f>B505</f>
        <v>6</v>
      </c>
      <c r="C513" s="10" t="s">
        <v>25</v>
      </c>
      <c r="D513" s="12" t="s">
        <v>24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6"/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6"/>
      <c r="B516" s="18"/>
      <c r="C516" s="8"/>
      <c r="D516" s="19" t="s">
        <v>39</v>
      </c>
      <c r="E516" s="9"/>
      <c r="F516" s="21">
        <f>SUM(F513:F515)</f>
        <v>0</v>
      </c>
      <c r="G516" s="21">
        <f t="shared" ref="G516" si="363">SUM(G513:G515)</f>
        <v>0</v>
      </c>
      <c r="H516" s="21">
        <f t="shared" ref="H516" si="364">SUM(H513:H515)</f>
        <v>0</v>
      </c>
      <c r="I516" s="21">
        <f t="shared" ref="I516" si="365">SUM(I513:I515)</f>
        <v>0</v>
      </c>
      <c r="J516" s="21">
        <f t="shared" ref="J516" si="366">SUM(J513:J515)</f>
        <v>0</v>
      </c>
      <c r="K516" s="27"/>
      <c r="L516" s="21">
        <f t="shared" ref="L516" ca="1" si="367">SUM(L513:L521)</f>
        <v>0</v>
      </c>
    </row>
    <row r="517" spans="1:12" ht="15" x14ac:dyDescent="0.25">
      <c r="A517" s="28">
        <f>A505</f>
        <v>2</v>
      </c>
      <c r="B517" s="14">
        <f>B505</f>
        <v>6</v>
      </c>
      <c r="C517" s="10" t="s">
        <v>26</v>
      </c>
      <c r="D517" s="7" t="s">
        <v>27</v>
      </c>
      <c r="E517" s="50"/>
      <c r="F517" s="51"/>
      <c r="G517" s="51"/>
      <c r="H517" s="51"/>
      <c r="I517" s="51"/>
      <c r="J517" s="51"/>
      <c r="K517" s="52"/>
      <c r="L517" s="51"/>
    </row>
    <row r="518" spans="1:12" ht="15" x14ac:dyDescent="0.25">
      <c r="A518" s="25"/>
      <c r="B518" s="16"/>
      <c r="C518" s="11"/>
      <c r="D518" s="7" t="s">
        <v>28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7" t="s">
        <v>29</v>
      </c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7" t="s">
        <v>30</v>
      </c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5"/>
      <c r="B521" s="16"/>
      <c r="C521" s="11"/>
      <c r="D521" s="7" t="s">
        <v>31</v>
      </c>
      <c r="E521" s="50"/>
      <c r="F521" s="51"/>
      <c r="G521" s="51"/>
      <c r="H521" s="51"/>
      <c r="I521" s="51"/>
      <c r="J521" s="51"/>
      <c r="K521" s="52"/>
      <c r="L521" s="51"/>
    </row>
    <row r="522" spans="1:12" ht="15" x14ac:dyDescent="0.25">
      <c r="A522" s="25"/>
      <c r="B522" s="16"/>
      <c r="C522" s="11"/>
      <c r="D522" s="7" t="s">
        <v>32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33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6"/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6"/>
      <c r="B526" s="18"/>
      <c r="C526" s="8"/>
      <c r="D526" s="19" t="s">
        <v>39</v>
      </c>
      <c r="E526" s="9"/>
      <c r="F526" s="21">
        <f>SUM(F517:F525)</f>
        <v>0</v>
      </c>
      <c r="G526" s="21">
        <f t="shared" ref="G526" si="368">SUM(G517:G525)</f>
        <v>0</v>
      </c>
      <c r="H526" s="21">
        <f t="shared" ref="H526" si="369">SUM(H517:H525)</f>
        <v>0</v>
      </c>
      <c r="I526" s="21">
        <f t="shared" ref="I526" si="370">SUM(I517:I525)</f>
        <v>0</v>
      </c>
      <c r="J526" s="21">
        <f t="shared" ref="J526" si="371">SUM(J517:J525)</f>
        <v>0</v>
      </c>
      <c r="K526" s="27"/>
      <c r="L526" s="21">
        <f t="shared" ref="L526" ca="1" si="372">SUM(L523:L531)</f>
        <v>0</v>
      </c>
    </row>
    <row r="527" spans="1:12" ht="15" x14ac:dyDescent="0.25">
      <c r="A527" s="28">
        <f>A505</f>
        <v>2</v>
      </c>
      <c r="B527" s="14">
        <f>B505</f>
        <v>6</v>
      </c>
      <c r="C527" s="10" t="s">
        <v>34</v>
      </c>
      <c r="D527" s="12" t="s">
        <v>35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12" t="s">
        <v>31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SUM(F527:F530)</f>
        <v>0</v>
      </c>
      <c r="G531" s="21">
        <f t="shared" ref="G531" si="373">SUM(G527:G530)</f>
        <v>0</v>
      </c>
      <c r="H531" s="21">
        <f t="shared" ref="H531" si="374">SUM(H527:H530)</f>
        <v>0</v>
      </c>
      <c r="I531" s="21">
        <f t="shared" ref="I531" si="375">SUM(I527:I530)</f>
        <v>0</v>
      </c>
      <c r="J531" s="21">
        <f t="shared" ref="J531" si="376">SUM(J527:J530)</f>
        <v>0</v>
      </c>
      <c r="K531" s="27"/>
      <c r="L531" s="21">
        <f t="shared" ref="L531" ca="1" si="377">SUM(L524:L530)</f>
        <v>0</v>
      </c>
    </row>
    <row r="532" spans="1:12" ht="15" x14ac:dyDescent="0.25">
      <c r="A532" s="28">
        <f>A505</f>
        <v>2</v>
      </c>
      <c r="B532" s="14">
        <f>B505</f>
        <v>6</v>
      </c>
      <c r="C532" s="10" t="s">
        <v>36</v>
      </c>
      <c r="D532" s="7" t="s">
        <v>21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7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7" t="s">
        <v>31</v>
      </c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7" t="s">
        <v>23</v>
      </c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5"/>
      <c r="B536" s="16"/>
      <c r="C536" s="11"/>
      <c r="D536" s="6"/>
      <c r="E536" s="50"/>
      <c r="F536" s="51"/>
      <c r="G536" s="51"/>
      <c r="H536" s="51"/>
      <c r="I536" s="51"/>
      <c r="J536" s="51"/>
      <c r="K536" s="52"/>
      <c r="L536" s="51"/>
    </row>
    <row r="537" spans="1:12" ht="15" x14ac:dyDescent="0.25">
      <c r="A537" s="25"/>
      <c r="B537" s="16"/>
      <c r="C537" s="11"/>
      <c r="D537" s="6"/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6"/>
      <c r="B538" s="18"/>
      <c r="C538" s="8"/>
      <c r="D538" s="19" t="s">
        <v>39</v>
      </c>
      <c r="E538" s="9"/>
      <c r="F538" s="21">
        <f>SUM(F532:F537)</f>
        <v>0</v>
      </c>
      <c r="G538" s="21">
        <f t="shared" ref="G538" si="378">SUM(G532:G537)</f>
        <v>0</v>
      </c>
      <c r="H538" s="21">
        <f t="shared" ref="H538" si="379">SUM(H532:H537)</f>
        <v>0</v>
      </c>
      <c r="I538" s="21">
        <f t="shared" ref="I538" si="380">SUM(I532:I537)</f>
        <v>0</v>
      </c>
      <c r="J538" s="21">
        <f t="shared" ref="J538" si="381">SUM(J532:J537)</f>
        <v>0</v>
      </c>
      <c r="K538" s="27"/>
      <c r="L538" s="21">
        <f t="shared" ref="L538" ca="1" si="382">SUM(L532:L540)</f>
        <v>0</v>
      </c>
    </row>
    <row r="539" spans="1:12" ht="15" x14ac:dyDescent="0.25">
      <c r="A539" s="28">
        <f>A505</f>
        <v>2</v>
      </c>
      <c r="B539" s="14">
        <f>B505</f>
        <v>6</v>
      </c>
      <c r="C539" s="10" t="s">
        <v>37</v>
      </c>
      <c r="D539" s="12" t="s">
        <v>38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12" t="s">
        <v>35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12" t="s">
        <v>31</v>
      </c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12" t="s">
        <v>24</v>
      </c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5"/>
      <c r="B543" s="16"/>
      <c r="C543" s="11"/>
      <c r="D543" s="6"/>
      <c r="E543" s="50"/>
      <c r="F543" s="51"/>
      <c r="G543" s="51"/>
      <c r="H543" s="51"/>
      <c r="I543" s="51"/>
      <c r="J543" s="51"/>
      <c r="K543" s="52"/>
      <c r="L543" s="51"/>
    </row>
    <row r="544" spans="1:12" ht="15" x14ac:dyDescent="0.25">
      <c r="A544" s="25"/>
      <c r="B544" s="16"/>
      <c r="C544" s="11"/>
      <c r="D544" s="6"/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6"/>
      <c r="B545" s="18"/>
      <c r="C545" s="8"/>
      <c r="D545" s="20" t="s">
        <v>39</v>
      </c>
      <c r="E545" s="9"/>
      <c r="F545" s="21">
        <f>SUM(F539:F544)</f>
        <v>0</v>
      </c>
      <c r="G545" s="21">
        <f t="shared" ref="G545" si="383">SUM(G539:G544)</f>
        <v>0</v>
      </c>
      <c r="H545" s="21">
        <f t="shared" ref="H545" si="384">SUM(H539:H544)</f>
        <v>0</v>
      </c>
      <c r="I545" s="21">
        <f t="shared" ref="I545" si="385">SUM(I539:I544)</f>
        <v>0</v>
      </c>
      <c r="J545" s="21">
        <f t="shared" ref="J545" si="386">SUM(J539:J544)</f>
        <v>0</v>
      </c>
      <c r="K545" s="27"/>
      <c r="L545" s="21">
        <f t="shared" ref="L545" ca="1" si="387">SUM(L539:L547)</f>
        <v>0</v>
      </c>
    </row>
    <row r="546" spans="1:12" ht="15.75" customHeight="1" x14ac:dyDescent="0.2">
      <c r="A546" s="31">
        <f>A505</f>
        <v>2</v>
      </c>
      <c r="B546" s="32">
        <f>B505</f>
        <v>6</v>
      </c>
      <c r="C546" s="92" t="s">
        <v>4</v>
      </c>
      <c r="D546" s="93"/>
      <c r="E546" s="33"/>
      <c r="F546" s="34">
        <f>F512+F516+F526+F531+F538+F545</f>
        <v>555</v>
      </c>
      <c r="G546" s="34">
        <f t="shared" ref="G546" si="388">G512+G516+G526+G531+G538+G545</f>
        <v>17</v>
      </c>
      <c r="H546" s="34">
        <f t="shared" ref="H546" si="389">H512+H516+H526+H531+H538+H545</f>
        <v>18</v>
      </c>
      <c r="I546" s="34">
        <f t="shared" ref="I546" si="390">I512+I516+I526+I531+I538+I545</f>
        <v>84</v>
      </c>
      <c r="J546" s="34">
        <f t="shared" ref="J546" si="391">J512+J516+J526+J531+J538+J545</f>
        <v>521</v>
      </c>
      <c r="K546" s="35"/>
      <c r="L546" s="34">
        <f>L512</f>
        <v>66.67</v>
      </c>
    </row>
    <row r="547" spans="1:12" ht="15" x14ac:dyDescent="0.25">
      <c r="A547" s="22">
        <v>2</v>
      </c>
      <c r="B547" s="23">
        <v>7</v>
      </c>
      <c r="C547" s="24" t="s">
        <v>20</v>
      </c>
      <c r="D547" s="5" t="s">
        <v>21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7" t="s">
        <v>22</v>
      </c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5"/>
      <c r="B550" s="16"/>
      <c r="C550" s="11"/>
      <c r="D550" s="7" t="s">
        <v>23</v>
      </c>
      <c r="E550" s="50"/>
      <c r="F550" s="51"/>
      <c r="G550" s="51"/>
      <c r="H550" s="51"/>
      <c r="I550" s="51"/>
      <c r="J550" s="51"/>
      <c r="K550" s="52"/>
      <c r="L550" s="51"/>
    </row>
    <row r="551" spans="1:12" ht="15" x14ac:dyDescent="0.25">
      <c r="A551" s="25"/>
      <c r="B551" s="16"/>
      <c r="C551" s="11"/>
      <c r="D551" s="7" t="s">
        <v>24</v>
      </c>
      <c r="E551" s="50"/>
      <c r="F551" s="51"/>
      <c r="G551" s="51"/>
      <c r="H551" s="51"/>
      <c r="I551" s="51"/>
      <c r="J551" s="51"/>
      <c r="K551" s="52"/>
      <c r="L551" s="51"/>
    </row>
    <row r="552" spans="1:12" ht="15" x14ac:dyDescent="0.25">
      <c r="A552" s="25"/>
      <c r="B552" s="16"/>
      <c r="C552" s="11"/>
      <c r="D552" s="6"/>
      <c r="E552" s="50"/>
      <c r="F552" s="51"/>
      <c r="G552" s="51"/>
      <c r="H552" s="51"/>
      <c r="I552" s="51"/>
      <c r="J552" s="51"/>
      <c r="K552" s="52"/>
      <c r="L552" s="51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6"/>
      <c r="B554" s="18"/>
      <c r="C554" s="8"/>
      <c r="D554" s="19" t="s">
        <v>39</v>
      </c>
      <c r="E554" s="9"/>
      <c r="F554" s="21">
        <f>SUM(F547:F553)</f>
        <v>0</v>
      </c>
      <c r="G554" s="21">
        <f t="shared" ref="G554" si="392">SUM(G547:G553)</f>
        <v>0</v>
      </c>
      <c r="H554" s="21">
        <f t="shared" ref="H554" si="393">SUM(H547:H553)</f>
        <v>0</v>
      </c>
      <c r="I554" s="21">
        <f t="shared" ref="I554" si="394">SUM(I547:I553)</f>
        <v>0</v>
      </c>
      <c r="J554" s="21">
        <f t="shared" ref="J554" si="395">SUM(J547:J553)</f>
        <v>0</v>
      </c>
      <c r="K554" s="27"/>
      <c r="L554" s="21">
        <f t="shared" ref="L554" si="396">SUM(L547:L553)</f>
        <v>0</v>
      </c>
    </row>
    <row r="555" spans="1:12" ht="15" x14ac:dyDescent="0.25">
      <c r="A555" s="28">
        <f>A547</f>
        <v>2</v>
      </c>
      <c r="B555" s="14">
        <f>B547</f>
        <v>7</v>
      </c>
      <c r="C555" s="10" t="s">
        <v>25</v>
      </c>
      <c r="D555" s="12" t="s">
        <v>24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6"/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6"/>
      <c r="B558" s="18"/>
      <c r="C558" s="8"/>
      <c r="D558" s="19" t="s">
        <v>39</v>
      </c>
      <c r="E558" s="9"/>
      <c r="F558" s="21">
        <f>SUM(F555:F557)</f>
        <v>0</v>
      </c>
      <c r="G558" s="21">
        <f t="shared" ref="G558" si="397">SUM(G555:G557)</f>
        <v>0</v>
      </c>
      <c r="H558" s="21">
        <f t="shared" ref="H558" si="398">SUM(H555:H557)</f>
        <v>0</v>
      </c>
      <c r="I558" s="21">
        <f t="shared" ref="I558" si="399">SUM(I555:I557)</f>
        <v>0</v>
      </c>
      <c r="J558" s="21">
        <f t="shared" ref="J558" si="400">SUM(J555:J557)</f>
        <v>0</v>
      </c>
      <c r="K558" s="27"/>
      <c r="L558" s="21">
        <f t="shared" ref="L558" ca="1" si="401">SUM(L555:L563)</f>
        <v>0</v>
      </c>
    </row>
    <row r="559" spans="1:12" ht="15" x14ac:dyDescent="0.25">
      <c r="A559" s="28">
        <f>A547</f>
        <v>2</v>
      </c>
      <c r="B559" s="14">
        <f>B547</f>
        <v>7</v>
      </c>
      <c r="C559" s="10" t="s">
        <v>26</v>
      </c>
      <c r="D559" s="7" t="s">
        <v>27</v>
      </c>
      <c r="E559" s="50"/>
      <c r="F559" s="51"/>
      <c r="G559" s="51"/>
      <c r="H559" s="51"/>
      <c r="I559" s="51"/>
      <c r="J559" s="51"/>
      <c r="K559" s="52"/>
      <c r="L559" s="51"/>
    </row>
    <row r="560" spans="1:12" ht="15" x14ac:dyDescent="0.25">
      <c r="A560" s="25"/>
      <c r="B560" s="16"/>
      <c r="C560" s="11"/>
      <c r="D560" s="7" t="s">
        <v>28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7" t="s">
        <v>29</v>
      </c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7" t="s">
        <v>30</v>
      </c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5"/>
      <c r="B563" s="16"/>
      <c r="C563" s="11"/>
      <c r="D563" s="7" t="s">
        <v>31</v>
      </c>
      <c r="E563" s="50"/>
      <c r="F563" s="51"/>
      <c r="G563" s="51"/>
      <c r="H563" s="51"/>
      <c r="I563" s="51"/>
      <c r="J563" s="51"/>
      <c r="K563" s="52"/>
      <c r="L563" s="51"/>
    </row>
    <row r="564" spans="1:12" ht="15" x14ac:dyDescent="0.25">
      <c r="A564" s="25"/>
      <c r="B564" s="16"/>
      <c r="C564" s="11"/>
      <c r="D564" s="7" t="s">
        <v>32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33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6"/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6"/>
      <c r="B568" s="18"/>
      <c r="C568" s="8"/>
      <c r="D568" s="19" t="s">
        <v>39</v>
      </c>
      <c r="E568" s="9"/>
      <c r="F568" s="21">
        <f>SUM(F559:F567)</f>
        <v>0</v>
      </c>
      <c r="G568" s="21">
        <f t="shared" ref="G568" si="402">SUM(G559:G567)</f>
        <v>0</v>
      </c>
      <c r="H568" s="21">
        <f t="shared" ref="H568" si="403">SUM(H559:H567)</f>
        <v>0</v>
      </c>
      <c r="I568" s="21">
        <f t="shared" ref="I568" si="404">SUM(I559:I567)</f>
        <v>0</v>
      </c>
      <c r="J568" s="21">
        <f t="shared" ref="J568" si="405">SUM(J559:J567)</f>
        <v>0</v>
      </c>
      <c r="K568" s="27"/>
      <c r="L568" s="21">
        <f t="shared" ref="L568" ca="1" si="406">SUM(L565:L573)</f>
        <v>0</v>
      </c>
    </row>
    <row r="569" spans="1:12" ht="15" x14ac:dyDescent="0.25">
      <c r="A569" s="28">
        <f>A547</f>
        <v>2</v>
      </c>
      <c r="B569" s="14">
        <f>B547</f>
        <v>7</v>
      </c>
      <c r="C569" s="10" t="s">
        <v>34</v>
      </c>
      <c r="D569" s="12" t="s">
        <v>35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12" t="s">
        <v>31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SUM(F569:F572)</f>
        <v>0</v>
      </c>
      <c r="G573" s="21">
        <f t="shared" ref="G573" si="407">SUM(G569:G572)</f>
        <v>0</v>
      </c>
      <c r="H573" s="21">
        <f t="shared" ref="H573" si="408">SUM(H569:H572)</f>
        <v>0</v>
      </c>
      <c r="I573" s="21">
        <f t="shared" ref="I573" si="409">SUM(I569:I572)</f>
        <v>0</v>
      </c>
      <c r="J573" s="21">
        <f t="shared" ref="J573" si="410">SUM(J569:J572)</f>
        <v>0</v>
      </c>
      <c r="K573" s="27"/>
      <c r="L573" s="21">
        <f t="shared" ref="L573" ca="1" si="411">SUM(L566:L572)</f>
        <v>0</v>
      </c>
    </row>
    <row r="574" spans="1:12" ht="15" x14ac:dyDescent="0.25">
      <c r="A574" s="28">
        <f>A547</f>
        <v>2</v>
      </c>
      <c r="B574" s="14">
        <f>B547</f>
        <v>7</v>
      </c>
      <c r="C574" s="10" t="s">
        <v>36</v>
      </c>
      <c r="D574" s="7" t="s">
        <v>21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7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7" t="s">
        <v>31</v>
      </c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7" t="s">
        <v>23</v>
      </c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5"/>
      <c r="B578" s="16"/>
      <c r="C578" s="11"/>
      <c r="D578" s="6"/>
      <c r="E578" s="50"/>
      <c r="F578" s="51"/>
      <c r="G578" s="51"/>
      <c r="H578" s="51"/>
      <c r="I578" s="51"/>
      <c r="J578" s="51"/>
      <c r="K578" s="52"/>
      <c r="L578" s="51"/>
    </row>
    <row r="579" spans="1:12" ht="15" x14ac:dyDescent="0.25">
      <c r="A579" s="25"/>
      <c r="B579" s="16"/>
      <c r="C579" s="11"/>
      <c r="D579" s="6"/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6"/>
      <c r="B580" s="18"/>
      <c r="C580" s="8"/>
      <c r="D580" s="19" t="s">
        <v>39</v>
      </c>
      <c r="E580" s="9"/>
      <c r="F580" s="21">
        <f>SUM(F574:F579)</f>
        <v>0</v>
      </c>
      <c r="G580" s="21">
        <f t="shared" ref="G580" si="412">SUM(G574:G579)</f>
        <v>0</v>
      </c>
      <c r="H580" s="21">
        <f t="shared" ref="H580" si="413">SUM(H574:H579)</f>
        <v>0</v>
      </c>
      <c r="I580" s="21">
        <f t="shared" ref="I580" si="414">SUM(I574:I579)</f>
        <v>0</v>
      </c>
      <c r="J580" s="21">
        <f t="shared" ref="J580" si="415">SUM(J574:J579)</f>
        <v>0</v>
      </c>
      <c r="K580" s="27"/>
      <c r="L580" s="21">
        <f t="shared" ref="L580" ca="1" si="416">SUM(L574:L582)</f>
        <v>0</v>
      </c>
    </row>
    <row r="581" spans="1:12" ht="15" x14ac:dyDescent="0.25">
      <c r="A581" s="28">
        <f>A547</f>
        <v>2</v>
      </c>
      <c r="B581" s="14">
        <f>B547</f>
        <v>7</v>
      </c>
      <c r="C581" s="10" t="s">
        <v>37</v>
      </c>
      <c r="D581" s="12" t="s">
        <v>38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12" t="s">
        <v>35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12" t="s">
        <v>31</v>
      </c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12" t="s">
        <v>24</v>
      </c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5"/>
      <c r="B585" s="16"/>
      <c r="C585" s="11"/>
      <c r="D585" s="6"/>
      <c r="E585" s="50"/>
      <c r="F585" s="51"/>
      <c r="G585" s="51"/>
      <c r="H585" s="51"/>
      <c r="I585" s="51"/>
      <c r="J585" s="51"/>
      <c r="K585" s="52"/>
      <c r="L585" s="51"/>
    </row>
    <row r="586" spans="1:12" ht="15" x14ac:dyDescent="0.25">
      <c r="A586" s="25"/>
      <c r="B586" s="16"/>
      <c r="C586" s="11"/>
      <c r="D586" s="6"/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6"/>
      <c r="B587" s="18"/>
      <c r="C587" s="8"/>
      <c r="D587" s="20" t="s">
        <v>39</v>
      </c>
      <c r="E587" s="9"/>
      <c r="F587" s="21">
        <f>SUM(F581:F586)</f>
        <v>0</v>
      </c>
      <c r="G587" s="21">
        <f t="shared" ref="G587" si="417">SUM(G581:G586)</f>
        <v>0</v>
      </c>
      <c r="H587" s="21">
        <f t="shared" ref="H587" si="418">SUM(H581:H586)</f>
        <v>0</v>
      </c>
      <c r="I587" s="21">
        <f t="shared" ref="I587" si="419">SUM(I581:I586)</f>
        <v>0</v>
      </c>
      <c r="J587" s="21">
        <f t="shared" ref="J587" si="420">SUM(J581:J586)</f>
        <v>0</v>
      </c>
      <c r="K587" s="27"/>
      <c r="L587" s="21">
        <f t="shared" ref="L587" ca="1" si="421">SUM(L581:L589)</f>
        <v>0</v>
      </c>
    </row>
    <row r="588" spans="1:12" ht="15" x14ac:dyDescent="0.2">
      <c r="A588" s="37">
        <f>A547</f>
        <v>2</v>
      </c>
      <c r="B588" s="38">
        <f>B547</f>
        <v>7</v>
      </c>
      <c r="C588" s="89" t="s">
        <v>4</v>
      </c>
      <c r="D588" s="90"/>
      <c r="E588" s="39"/>
      <c r="F588" s="40">
        <f>F554+F558+F568+F573+F580+F587</f>
        <v>0</v>
      </c>
      <c r="G588" s="40">
        <f t="shared" ref="G588" si="422">G554+G558+G568+G573+G580+G587</f>
        <v>0</v>
      </c>
      <c r="H588" s="40">
        <f t="shared" ref="H588" si="423">H554+H558+H568+H573+H580+H587</f>
        <v>0</v>
      </c>
      <c r="I588" s="40">
        <f t="shared" ref="I588" si="424">I554+I558+I568+I573+I580+I587</f>
        <v>0</v>
      </c>
      <c r="J588" s="40">
        <f t="shared" ref="J588" si="425">J554+J558+J568+J573+J580+J587</f>
        <v>0</v>
      </c>
      <c r="K588" s="41"/>
      <c r="L588" s="34">
        <f ca="1">L558</f>
        <v>0</v>
      </c>
    </row>
    <row r="589" spans="1:12" x14ac:dyDescent="0.2">
      <c r="A589" s="29"/>
      <c r="B589" s="30"/>
      <c r="C589" s="91" t="s">
        <v>5</v>
      </c>
      <c r="D589" s="91"/>
      <c r="E589" s="91"/>
      <c r="F589" s="42">
        <f>(F47+F89+F131+F173+F215+F257+F299+F339+F380+F421+F463+F504+F546+F588)/(IF(F47=0,0,1)+IF(F89=0,0,1)+IF(F131=0,0,1)+IF(F173=0,0,1)+IF(F215=0,0,1)+IF(F257=0,0,1)+IF(F299=0,0,1)+IF(F339=0,0,1)+IF(F380=0,0,1)+IF(F421=0,0,1)+IF(F463=0,0,1)+IF(F504=0,0,1)+IF(F546=0,0,1)+IF(F588=0,0,1))</f>
        <v>578.5</v>
      </c>
      <c r="G589" s="42">
        <f>(G47+G89+G131+G173+G215+G257+G299+G339+G380+G421+G463+G504+G546+G588)/(IF(G47=0,0,1)+IF(G89=0,0,1)+IF(G131=0,0,1)+IF(G173=0,0,1)+IF(G215=0,0,1)+IF(G257=0,0,1)+IF(G299=0,0,1)+IF(G339=0,0,1)+IF(G380=0,0,1)+IF(G421=0,0,1)+IF(G463=0,0,1)+IF(G504=0,0,1)+IF(G546=0,0,1)+IF(G588=0,0,1))</f>
        <v>20.023333333333333</v>
      </c>
      <c r="H589" s="42">
        <f>(H47+H89+H131+H173+H215+H257+H299+H339+H380+H421+H463+H504+H546+H588)/(IF(H47=0,0,1)+IF(H89=0,0,1)+IF(H131=0,0,1)+IF(H173=0,0,1)+IF(H215=0,0,1)+IF(H257=0,0,1)+IF(H299=0,0,1)+IF(H339=0,0,1)+IF(H380=0,0,1)+IF(H421=0,0,1)+IF(H463=0,0,1)+IF(H504=0,0,1)+IF(H546=0,0,1)+IF(H588=0,0,1))</f>
        <v>20.37</v>
      </c>
      <c r="I589" s="42">
        <f>(I47+I89+I131+I173+I215+I257+I299+I339+I380+I421+I463+I504+I546+I588)/(IF(I47=0,0,1)+IF(I89=0,0,1)+IF(I131=0,0,1)+IF(I173=0,0,1)+IF(I215=0,0,1)+IF(I257=0,0,1)+IF(I299=0,0,1)+IF(I339=0,0,1)+IF(I380=0,0,1)+IF(I421=0,0,1)+IF(I463=0,0,1)+IF(I504=0,0,1)+IF(I546=0,0,1)+IF(I588=0,0,1))</f>
        <v>83.98</v>
      </c>
      <c r="J589" s="42">
        <f>(J47+J89+J131+J173+J215+J257+J299+J339+J380+J421+J463+J504+J546+J588)/(IF(J47=0,0,1)+IF(J89=0,0,1)+IF(J131=0,0,1)+IF(J173=0,0,1)+IF(J215=0,0,1)+IF(J257=0,0,1)+IF(J299=0,0,1)+IF(J339=0,0,1)+IF(J380=0,0,1)+IF(J421=0,0,1)+IF(J463=0,0,1)+IF(J504=0,0,1)+IF(J546=0,0,1)+IF(J588=0,0,1))</f>
        <v>553.58333333333337</v>
      </c>
      <c r="K589" s="42"/>
      <c r="L589" s="42">
        <f>(L546+L504+L463+L421+L380+L339+L257+L215+L173+L131+L89+L47)/12</f>
        <v>66.677499999999995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88:D588"/>
    <mergeCell ref="C589:E589"/>
    <mergeCell ref="C339:D339"/>
    <mergeCell ref="C380:D380"/>
    <mergeCell ref="C421:D421"/>
    <mergeCell ref="C463:D463"/>
    <mergeCell ref="C504:D504"/>
    <mergeCell ref="C546:D54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dcterms:created xsi:type="dcterms:W3CDTF">2022-05-16T14:23:56Z</dcterms:created>
  <dcterms:modified xsi:type="dcterms:W3CDTF">2025-09-25T04:29:07Z</dcterms:modified>
</cp:coreProperties>
</file>