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240" windowHeight="11835"/>
  </bookViews>
  <sheets>
    <sheet name="Раздел3_1" sheetId="15" r:id="rId1"/>
    <sheet name="Раздел3_2" sheetId="16" r:id="rId2"/>
  </sheets>
  <calcPr calcId="162913"/>
</workbook>
</file>

<file path=xl/calcChain.xml><?xml version="1.0" encoding="utf-8"?>
<calcChain xmlns="http://schemas.openxmlformats.org/spreadsheetml/2006/main">
  <c r="D25" i="16" l="1"/>
  <c r="D11" i="16"/>
  <c r="D9" i="16"/>
  <c r="F21" i="16" l="1"/>
  <c r="E21" i="16"/>
  <c r="D21" i="16"/>
  <c r="F12" i="16"/>
  <c r="E12" i="16"/>
  <c r="D12" i="16"/>
  <c r="F8" i="16"/>
  <c r="F7" i="16" s="1"/>
  <c r="E8" i="16"/>
  <c r="E7" i="16" s="1"/>
  <c r="D8" i="16"/>
  <c r="D7" i="16" l="1"/>
  <c r="D12" i="15"/>
  <c r="D13" i="15"/>
  <c r="D14" i="15"/>
  <c r="D15" i="15"/>
  <c r="D16" i="15"/>
  <c r="D17" i="15"/>
  <c r="D11" i="15"/>
  <c r="E10" i="15"/>
  <c r="E9" i="15" s="1"/>
  <c r="F10" i="15"/>
  <c r="F9" i="15" s="1"/>
  <c r="D10" i="15" l="1"/>
  <c r="D9" i="15" s="1"/>
</calcChain>
</file>

<file path=xl/sharedStrings.xml><?xml version="1.0" encoding="utf-8"?>
<sst xmlns="http://schemas.openxmlformats.org/spreadsheetml/2006/main" count="79" uniqueCount="68">
  <si>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</si>
  <si>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</si>
  <si>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</si>
  <si>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</si>
  <si>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</si>
  <si>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</si>
  <si>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</si>
  <si>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</si>
  <si>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</si>
  <si>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</si>
  <si>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</si>
  <si>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</si>
  <si>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</si>
  <si>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</si>
  <si>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</si>
  <si>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</si>
  <si>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</si>
  <si>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</si>
  <si>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</si>
  <si>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</si>
  <si>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</si>
  <si>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3.2. Расходы организации</t>
  </si>
  <si>
    <t>Всего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</si>
  <si>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</si>
  <si>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</si>
  <si>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</si>
  <si>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</si>
  <si>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</si>
  <si>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</si>
  <si>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</si>
  <si>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</si>
  <si>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</si>
  <si>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</si>
  <si>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</si>
  <si>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</si>
  <si>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</si>
  <si>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</si>
  <si>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</si>
  <si>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</si>
  <si>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</si>
  <si>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</si>
  <si>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</si>
  <si>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</si>
  <si>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</si>
  <si>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</si>
  <si>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</si>
  <si>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>Наличие программы энергосбережения в организации  (код:  да – 1, нет – 0)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</si>
  <si>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</si>
  <si>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</si>
  <si>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</si>
  <si>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</si>
  <si>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</si>
  <si>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</si>
  <si>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</si>
  <si>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</si>
  <si>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в том числе средства:
бюджетов всех уровней (субсидий)  – всего (сумма строк 03–05)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</si>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</sst>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1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2">
    <xf numFmtId="0" fontId="0" fillId="0" borderId="0"/>
    <xf numFmtId="0" fontId="2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2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2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2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2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23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23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23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23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23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23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23" fillId="16" borderId="0"/>
    <xf numFmtId="0" fontId="17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58" fillId="16" borderId="0"/>
    <xf numFmtId="0" fontId="23" fillId="17" borderId="0"/>
    <xf numFmtId="0" fontId="17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58" fillId="17" borderId="0"/>
    <xf numFmtId="0" fontId="23" fillId="18" borderId="0"/>
    <xf numFmtId="0" fontId="17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58" fillId="18" borderId="0"/>
    <xf numFmtId="0" fontId="23" fillId="13" borderId="0"/>
    <xf numFmtId="0" fontId="17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23" fillId="14" borderId="0"/>
    <xf numFmtId="0" fontId="17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23" fillId="19" borderId="0"/>
    <xf numFmtId="0" fontId="17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58" fillId="19" borderId="0"/>
    <xf numFmtId="0" fontId="24" fillId="20" borderId="1"/>
    <xf numFmtId="0" fontId="9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60" fillId="20" borderId="1"/>
    <xf numFmtId="0" fontId="25" fillId="21" borderId="3"/>
    <xf numFmtId="0" fontId="10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61" fillId="21" borderId="3"/>
    <xf numFmtId="0" fontId="26" fillId="21" borderId="1"/>
    <xf numFmtId="0" fontId="11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62" fillId="21" borderId="1"/>
    <xf numFmtId="0" fontId="70" fillId="0" borderId="0"/>
    <xf numFmtId="0" fontId="27" fillId="0" borderId="5"/>
    <xf numFmtId="0" fontId="3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44" fillId="0" borderId="5"/>
    <xf numFmtId="0" fontId="28" fillId="0" borderId="6"/>
    <xf numFmtId="0" fontId="4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5" fillId="0" borderId="6"/>
    <xf numFmtId="0" fontId="29" fillId="0" borderId="7"/>
    <xf numFmtId="0" fontId="5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46" fillId="0" borderId="7"/>
    <xf numFmtId="0" fontId="29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30" fillId="0" borderId="8"/>
    <xf numFmtId="0" fontId="16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57" fillId="0" borderId="8"/>
    <xf numFmtId="0" fontId="31" fillId="23" borderId="9"/>
    <xf numFmtId="0" fontId="13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54" fillId="23" borderId="9"/>
    <xf numFmtId="0" fontId="3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33" fillId="25" borderId="0"/>
    <xf numFmtId="0" fontId="8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63" fillId="25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4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19" fillId="0" borderId="0"/>
    <xf numFmtId="0" fontId="19" fillId="0" borderId="0"/>
    <xf numFmtId="0" fontId="22" fillId="0" borderId="0"/>
    <xf numFmtId="0" fontId="42" fillId="0" borderId="0"/>
    <xf numFmtId="0" fontId="18" fillId="0" borderId="0"/>
    <xf numFmtId="0" fontId="59" fillId="0" borderId="0"/>
    <xf numFmtId="0" fontId="21" fillId="0" borderId="0"/>
    <xf numFmtId="0" fontId="59" fillId="0" borderId="0"/>
    <xf numFmtId="0" fontId="35" fillId="27" borderId="0"/>
    <xf numFmtId="0" fontId="7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65" fillId="27" borderId="0"/>
    <xf numFmtId="0" fontId="36" fillId="0" borderId="0"/>
    <xf numFmtId="0" fontId="15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66" fillId="0" borderId="0"/>
    <xf numFmtId="0" fontId="22" fillId="28" borderId="11"/>
    <xf numFmtId="0" fontId="1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8" borderId="11"/>
    <xf numFmtId="0" fontId="37" fillId="0" borderId="13"/>
    <xf numFmtId="0" fontId="12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67" fillId="0" borderId="13"/>
    <xf numFmtId="0" fontId="38" fillId="0" borderId="0"/>
    <xf numFmtId="0" fontId="14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68" fillId="0" borderId="0"/>
    <xf numFmtId="0" fontId="39" fillId="30" borderId="0"/>
    <xf numFmtId="0" fontId="6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9" fillId="30" borderId="0"/>
  </cellStyleXfs>
  <cellXfs count="30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wrapTex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right"/>
    </xf>
    <xf numFmtId="0" fontId="20" fillId="0" borderId="16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left" vertical="center" wrapText="1" indent="1"/>
    </xf>
    <xf numFmtId="0" fontId="40" fillId="0" borderId="15" xfId="0" applyNumberFormat="1" applyFont="1" applyFill="1" applyBorder="1" applyAlignment="1" applyProtection="1">
      <alignment horizontal="left" vertical="center" wrapText="1" indent="3"/>
    </xf>
    <xf numFmtId="0" fontId="40" fillId="0" borderId="15" xfId="0" applyNumberFormat="1" applyFont="1" applyFill="1" applyBorder="1" applyAlignment="1" applyProtection="1">
      <alignment horizontal="left" vertical="center" wrapText="1" indent="2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/>
    </xf>
    <xf numFmtId="0" fontId="40" fillId="31" borderId="15" xfId="0" applyNumberFormat="1" applyFont="1" applyFill="1" applyBorder="1" applyAlignment="1" applyProtection="1">
      <alignment horizontal="right" wrapText="1"/>
    </xf>
    <xf numFmtId="0" fontId="40" fillId="31" borderId="15" xfId="0" applyNumberFormat="1" applyFont="1" applyFill="1" applyBorder="1" applyAlignment="1" applyProtection="1">
      <alignment vertical="center" wrapText="1"/>
    </xf>
    <xf numFmtId="49" fontId="40" fillId="31" borderId="15" xfId="0" applyNumberFormat="1" applyFont="1" applyFill="1" applyBorder="1" applyAlignment="1" applyProtection="1">
      <alignment horizontal="center" vertical="center" wrapText="1"/>
    </xf>
    <xf numFmtId="0" fontId="20" fillId="31" borderId="16" xfId="0" applyNumberFormat="1" applyFont="1" applyFill="1" applyBorder="1" applyProtection="1"/>
    <xf numFmtId="164" fontId="40" fillId="31" borderId="15" xfId="0" applyNumberFormat="1" applyFont="1" applyFill="1" applyBorder="1" applyAlignment="1" applyProtection="1">
      <alignment horizontal="right" wrapText="1"/>
    </xf>
    <xf numFmtId="164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0" fillId="0" borderId="17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lef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</cellXfs>
  <cellStyles count="3522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2" xfId="3407"/>
    <cellStyle name="Обычный 2 2" xfId="3408"/>
    <cellStyle name="Обычный 2 3" xfId="3409"/>
    <cellStyle name="Обычный 2 4" xfId="3410"/>
    <cellStyle name="Обычный 2 4 2" xfId="3411"/>
    <cellStyle name="Обычный 2 5" xfId="3412"/>
    <cellStyle name="Обычный 2 5 2" xfId="3413"/>
    <cellStyle name="Обычный 3" xfId="3414"/>
    <cellStyle name="Обычный 3 2" xfId="3415"/>
    <cellStyle name="Обычный 4" xfId="3416"/>
    <cellStyle name="Обычный 4 2" xfId="3417"/>
    <cellStyle name="Обычный 5" xfId="3418"/>
    <cellStyle name="Обычный 6" xfId="3419"/>
    <cellStyle name="Обычный 7" xfId="3420"/>
    <cellStyle name="Обычный 7 2" xfId="3421"/>
    <cellStyle name="Обычный 8" xfId="3422"/>
    <cellStyle name="Обычный 8 2" xfId="3423"/>
    <cellStyle name="Обычный 9" xfId="3424"/>
    <cellStyle name="Обычный 9 2" xfId="3425"/>
    <cellStyle name="Плохой" xfId="3426"/>
    <cellStyle name="Плохой 2" xfId="3427"/>
    <cellStyle name="Плохой 2 2" xfId="3428"/>
    <cellStyle name="Плохой 2 2 2" xfId="3429"/>
    <cellStyle name="Плохой 2 3" xfId="3430"/>
    <cellStyle name="Плохой 2 3 2" xfId="3431"/>
    <cellStyle name="Плохой 2 4" xfId="3432"/>
    <cellStyle name="Плохой 3" xfId="3433"/>
    <cellStyle name="Плохой 3 2" xfId="3434"/>
    <cellStyle name="Плохой 4" xfId="3435"/>
    <cellStyle name="Плохой 4 2" xfId="3436"/>
    <cellStyle name="Плохой 5" xfId="3437"/>
    <cellStyle name="Плохой 5 2" xfId="3438"/>
    <cellStyle name="Плохой 6" xfId="3439"/>
    <cellStyle name="Плохой 6 2" xfId="3440"/>
    <cellStyle name="Плохой 7" xfId="3441"/>
    <cellStyle name="Пояснение" xfId="3442"/>
    <cellStyle name="Пояснение 2" xfId="3443"/>
    <cellStyle name="Пояснение 2 2" xfId="3444"/>
    <cellStyle name="Пояснение 2 2 2" xfId="3445"/>
    <cellStyle name="Пояснение 2 3" xfId="3446"/>
    <cellStyle name="Пояснение 2 3 2" xfId="3447"/>
    <cellStyle name="Пояснение 2 4" xfId="3448"/>
    <cellStyle name="Пояснение 3" xfId="3449"/>
    <cellStyle name="Пояснение 3 2" xfId="3450"/>
    <cellStyle name="Пояснение 4" xfId="3451"/>
    <cellStyle name="Пояснение 4 2" xfId="3452"/>
    <cellStyle name="Пояснение 5" xfId="3453"/>
    <cellStyle name="Пояснение 5 2" xfId="3454"/>
    <cellStyle name="Пояснение 6" xfId="3455"/>
    <cellStyle name="Пояснение 6 2" xfId="3456"/>
    <cellStyle name="Пояснение 7" xfId="3457"/>
    <cellStyle name="Примечание" xfId="3458"/>
    <cellStyle name="Примечание 2" xfId="3459"/>
    <cellStyle name="Примечание 2 2" xfId="3460"/>
    <cellStyle name="Примечание 2 2 2" xfId="3461"/>
    <cellStyle name="Примечание 2 3" xfId="3462"/>
    <cellStyle name="Примечание 2 3 2" xfId="3463"/>
    <cellStyle name="Примечание 2 4" xfId="3464"/>
    <cellStyle name="Примечание 3" xfId="3465"/>
    <cellStyle name="Примечание 3 2" xfId="3466"/>
    <cellStyle name="Примечание 4" xfId="3467"/>
    <cellStyle name="Примечание 4 2" xfId="3468"/>
    <cellStyle name="Примечание 5" xfId="3469"/>
    <cellStyle name="Примечание 5 2" xfId="3470"/>
    <cellStyle name="Примечание 6" xfId="3471"/>
    <cellStyle name="Примечание 6 2" xfId="3472"/>
    <cellStyle name="Примечание 7" xfId="3473"/>
    <cellStyle name="Связанная ячейка" xfId="3474"/>
    <cellStyle name="Связанная ячейка 2" xfId="3475"/>
    <cellStyle name="Связанная ячейка 2 2" xfId="3476"/>
    <cellStyle name="Связанная ячейка 2 2 2" xfId="3477"/>
    <cellStyle name="Связанная ячейка 2 3" xfId="3478"/>
    <cellStyle name="Связанная ячейка 2 3 2" xfId="3479"/>
    <cellStyle name="Связанная ячейка 2 4" xfId="3480"/>
    <cellStyle name="Связанная ячейка 3" xfId="3481"/>
    <cellStyle name="Связанная ячейка 3 2" xfId="3482"/>
    <cellStyle name="Связанная ячейка 4" xfId="3483"/>
    <cellStyle name="Связанная ячейка 4 2" xfId="3484"/>
    <cellStyle name="Связанная ячейка 5" xfId="3485"/>
    <cellStyle name="Связанная ячейка 5 2" xfId="3486"/>
    <cellStyle name="Связанная ячейка 6" xfId="3487"/>
    <cellStyle name="Связанная ячейка 6 2" xfId="3488"/>
    <cellStyle name="Связанная ячейка 7" xfId="3489"/>
    <cellStyle name="Текст предупреждения" xfId="3490"/>
    <cellStyle name="Текст предупреждения 2" xfId="3491"/>
    <cellStyle name="Текст предупреждения 2 2" xfId="3492"/>
    <cellStyle name="Текст предупреждения 2 2 2" xfId="3493"/>
    <cellStyle name="Текст предупреждения 2 3" xfId="3494"/>
    <cellStyle name="Текст предупреждения 2 3 2" xfId="3495"/>
    <cellStyle name="Текст предупреждения 2 4" xfId="3496"/>
    <cellStyle name="Текст предупреждения 3" xfId="3497"/>
    <cellStyle name="Текст предупреждения 3 2" xfId="3498"/>
    <cellStyle name="Текст предупреждения 4" xfId="3499"/>
    <cellStyle name="Текст предупреждения 4 2" xfId="3500"/>
    <cellStyle name="Текст предупреждения 5" xfId="3501"/>
    <cellStyle name="Текст предупреждения 5 2" xfId="3502"/>
    <cellStyle name="Текст предупреждения 6" xfId="3503"/>
    <cellStyle name="Текст предупреждения 6 2" xfId="3504"/>
    <cellStyle name="Текст предупреждения 7" xfId="3505"/>
    <cellStyle name="Хороший" xfId="3506"/>
    <cellStyle name="Хороший 2" xfId="3507"/>
    <cellStyle name="Хороший 2 2" xfId="3508"/>
    <cellStyle name="Хороший 2 2 2" xfId="3509"/>
    <cellStyle name="Хороший 2 3" xfId="3510"/>
    <cellStyle name="Хороший 2 3 2" xfId="3511"/>
    <cellStyle name="Хороший 2 4" xfId="3512"/>
    <cellStyle name="Хороший 3" xfId="3513"/>
    <cellStyle name="Хороший 3 2" xfId="3514"/>
    <cellStyle name="Хороший 4" xfId="3515"/>
    <cellStyle name="Хороший 4 2" xfId="3516"/>
    <cellStyle name="Хороший 5" xfId="3517"/>
    <cellStyle name="Хороший 5 2" xfId="3518"/>
    <cellStyle name="Хороший 6" xfId="3519"/>
    <cellStyle name="Хороший 6 2" xfId="3520"/>
    <cellStyle name="Хороший 7" xfId="35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"/>
  <sheetViews>
    <sheetView showGridLines="0" tabSelected="1" zoomScaleNormal="100" workbookViewId="0">
      <selection activeCell="H24" sqref="H24"/>
    </sheetView>
  </sheetViews>
  <sheetFormatPr defaultColWidth="9.140625" defaultRowHeight="10.5" customHeight="1" x14ac:dyDescent="0.15"/>
  <cols>
    <col min="1" max="1" width="1" style="1" customWidth="1"/>
    <col min="2" max="2" width="55" style="1" customWidth="1"/>
    <col min="3" max="4" width="9.140625" style="1" customWidth="1"/>
    <col min="5" max="7" width="13.85546875" style="1" customWidth="1"/>
    <col min="8" max="9" width="9.140625" style="1" customWidth="1"/>
    <col min="10" max="16384" width="9.140625" style="1"/>
  </cols>
  <sheetData>
    <row r="2" spans="2:7" x14ac:dyDescent="0.15">
      <c r="B2" s="27" t="s">
        <v>47</v>
      </c>
      <c r="C2" s="27"/>
      <c r="D2" s="27"/>
      <c r="E2" s="27"/>
      <c r="F2" s="27"/>
    </row>
    <row r="4" spans="2:7" x14ac:dyDescent="0.15">
      <c r="B4" s="27" t="s">
        <v>48</v>
      </c>
      <c r="C4" s="27"/>
      <c r="D4" s="27"/>
      <c r="E4" s="27"/>
      <c r="F4" s="27"/>
    </row>
    <row r="5" spans="2:7" x14ac:dyDescent="0.15">
      <c r="F5" s="8" t="s">
        <v>49</v>
      </c>
    </row>
    <row r="6" spans="2:7" x14ac:dyDescent="0.15">
      <c r="B6" s="29" t="s">
        <v>0</v>
      </c>
      <c r="C6" s="29" t="s">
        <v>1</v>
      </c>
      <c r="D6" s="25" t="s">
        <v>50</v>
      </c>
      <c r="E6" s="29" t="s">
        <v>51</v>
      </c>
      <c r="F6" s="29"/>
      <c r="G6" s="4"/>
    </row>
    <row r="7" spans="2:7" x14ac:dyDescent="0.15">
      <c r="B7" s="29"/>
      <c r="C7" s="29"/>
      <c r="D7" s="26"/>
      <c r="E7" s="2" t="s">
        <v>52</v>
      </c>
      <c r="F7" s="2" t="s">
        <v>53</v>
      </c>
      <c r="G7" s="4"/>
    </row>
    <row r="8" spans="2:7" x14ac:dyDescent="0.15">
      <c r="B8" s="2">
        <v>1</v>
      </c>
      <c r="C8" s="2">
        <v>2</v>
      </c>
      <c r="D8" s="2">
        <v>3</v>
      </c>
      <c r="E8" s="2">
        <v>4</v>
      </c>
      <c r="F8" s="2">
        <v>5</v>
      </c>
      <c r="G8" s="4"/>
    </row>
    <row r="9" spans="2:7" ht="21" x14ac:dyDescent="0.15">
      <c r="B9" s="5" t="s">
        <v>54</v>
      </c>
      <c r="C9" s="7" t="s">
        <v>2</v>
      </c>
      <c r="D9" s="18">
        <f>D10+D14+D15+D16+D17</f>
        <v>44871.9</v>
      </c>
      <c r="E9" s="18">
        <f t="shared" ref="E9:F9" si="0">E10+E14+E15+E16+E17</f>
        <v>42734.9</v>
      </c>
      <c r="F9" s="18">
        <f t="shared" si="0"/>
        <v>2137</v>
      </c>
      <c r="G9" s="3"/>
    </row>
    <row r="10" spans="2:7" ht="21" x14ac:dyDescent="0.15">
      <c r="B10" s="13" t="s">
        <v>55</v>
      </c>
      <c r="C10" s="7" t="s">
        <v>3</v>
      </c>
      <c r="D10" s="18">
        <f>D11+D12+D13</f>
        <v>43247.600000000006</v>
      </c>
      <c r="E10" s="18">
        <f t="shared" ref="E10:F10" si="1">E11+E12+E13</f>
        <v>42146.8</v>
      </c>
      <c r="F10" s="18">
        <f t="shared" si="1"/>
        <v>1100.8</v>
      </c>
      <c r="G10" s="4"/>
    </row>
    <row r="11" spans="2:7" ht="21" x14ac:dyDescent="0.15">
      <c r="B11" s="14" t="s">
        <v>56</v>
      </c>
      <c r="C11" s="7" t="s">
        <v>4</v>
      </c>
      <c r="D11" s="18">
        <f>E11+F11</f>
        <v>2570.8000000000002</v>
      </c>
      <c r="E11" s="6">
        <v>2570.8000000000002</v>
      </c>
      <c r="F11" s="6">
        <v>0</v>
      </c>
      <c r="G11" s="4"/>
    </row>
    <row r="12" spans="2:7" x14ac:dyDescent="0.15">
      <c r="B12" s="14" t="s">
        <v>57</v>
      </c>
      <c r="C12" s="7" t="s">
        <v>5</v>
      </c>
      <c r="D12" s="18">
        <f t="shared" ref="D12:D17" si="2">E12+F12</f>
        <v>32896.300000000003</v>
      </c>
      <c r="E12" s="6">
        <v>32706</v>
      </c>
      <c r="F12" s="6">
        <v>190.3</v>
      </c>
      <c r="G12" s="4"/>
    </row>
    <row r="13" spans="2:7" x14ac:dyDescent="0.15">
      <c r="B13" s="14" t="s">
        <v>58</v>
      </c>
      <c r="C13" s="7" t="s">
        <v>6</v>
      </c>
      <c r="D13" s="18">
        <f t="shared" si="2"/>
        <v>7780.5</v>
      </c>
      <c r="E13" s="6">
        <v>6870</v>
      </c>
      <c r="F13" s="6">
        <v>910.5</v>
      </c>
      <c r="G13" s="4"/>
    </row>
    <row r="14" spans="2:7" x14ac:dyDescent="0.15">
      <c r="B14" s="15" t="s">
        <v>59</v>
      </c>
      <c r="C14" s="7" t="s">
        <v>7</v>
      </c>
      <c r="D14" s="18">
        <f t="shared" si="2"/>
        <v>1036.2</v>
      </c>
      <c r="E14" s="6">
        <v>0</v>
      </c>
      <c r="F14" s="6">
        <v>1036.2</v>
      </c>
      <c r="G14" s="4"/>
    </row>
    <row r="15" spans="2:7" x14ac:dyDescent="0.15">
      <c r="B15" s="15" t="s">
        <v>60</v>
      </c>
      <c r="C15" s="7" t="s">
        <v>8</v>
      </c>
      <c r="D15" s="18">
        <f t="shared" si="2"/>
        <v>588.1</v>
      </c>
      <c r="E15" s="6">
        <v>588.1</v>
      </c>
      <c r="F15" s="6">
        <v>0</v>
      </c>
      <c r="G15" s="4"/>
    </row>
    <row r="16" spans="2:7" x14ac:dyDescent="0.15">
      <c r="B16" s="15" t="s">
        <v>61</v>
      </c>
      <c r="C16" s="7" t="s">
        <v>9</v>
      </c>
      <c r="D16" s="18">
        <f t="shared" si="2"/>
        <v>0</v>
      </c>
      <c r="E16" s="6">
        <v>0</v>
      </c>
      <c r="F16" s="6">
        <v>0</v>
      </c>
      <c r="G16" s="4"/>
    </row>
    <row r="17" spans="2:7" x14ac:dyDescent="0.15">
      <c r="B17" s="15" t="s">
        <v>62</v>
      </c>
      <c r="C17" s="7" t="s">
        <v>10</v>
      </c>
      <c r="D17" s="18">
        <f t="shared" si="2"/>
        <v>0</v>
      </c>
      <c r="E17" s="6">
        <v>0</v>
      </c>
      <c r="F17" s="6">
        <v>0</v>
      </c>
      <c r="G17" s="4"/>
    </row>
    <row r="19" spans="2:7" x14ac:dyDescent="0.15">
      <c r="B19" s="12" t="s">
        <v>63</v>
      </c>
    </row>
    <row r="21" spans="2:7" x14ac:dyDescent="0.15">
      <c r="B21" s="1" t="s">
        <v>64</v>
      </c>
      <c r="C21" s="10">
        <v>10</v>
      </c>
      <c r="D21" s="21">
        <v>408</v>
      </c>
    </row>
    <row r="22" spans="2:7" x14ac:dyDescent="0.15">
      <c r="B22" s="1" t="s">
        <v>65</v>
      </c>
      <c r="C22" s="10">
        <v>11</v>
      </c>
      <c r="D22" s="21">
        <v>827.5</v>
      </c>
    </row>
    <row r="23" spans="2:7" x14ac:dyDescent="0.15">
      <c r="D23" s="11"/>
    </row>
    <row r="24" spans="2:7" x14ac:dyDescent="0.15">
      <c r="B24" s="12" t="s">
        <v>66</v>
      </c>
      <c r="D24" s="11"/>
    </row>
    <row r="25" spans="2:7" x14ac:dyDescent="0.15">
      <c r="D25" s="11"/>
    </row>
    <row r="26" spans="2:7" x14ac:dyDescent="0.15">
      <c r="B26" s="28" t="s">
        <v>67</v>
      </c>
      <c r="D26" s="16"/>
    </row>
    <row r="27" spans="2:7" x14ac:dyDescent="0.15">
      <c r="B27" s="28"/>
      <c r="C27" s="10">
        <v>12</v>
      </c>
      <c r="D27" s="9">
        <v>0</v>
      </c>
      <c r="E27" s="11"/>
    </row>
  </sheetData>
  <mergeCells count="7"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9"/>
  <sheetViews>
    <sheetView showGridLines="0" zoomScaleNormal="100" workbookViewId="0">
      <selection activeCell="D21" activeCellId="1" sqref="D7 D21"/>
    </sheetView>
  </sheetViews>
  <sheetFormatPr defaultColWidth="9.140625" defaultRowHeight="10.5" customHeight="1" x14ac:dyDescent="0.15"/>
  <cols>
    <col min="1" max="1" width="0.5703125" style="1" customWidth="1"/>
    <col min="2" max="2" width="56.7109375" style="1" customWidth="1"/>
    <col min="3" max="4" width="9.85546875" style="1" customWidth="1"/>
    <col min="5" max="7" width="15.28515625" style="1" customWidth="1"/>
    <col min="8" max="9" width="9.140625" style="1" customWidth="1"/>
    <col min="10" max="16384" width="9.140625" style="1"/>
  </cols>
  <sheetData>
    <row r="2" spans="2:7" x14ac:dyDescent="0.15">
      <c r="C2" s="17" t="s">
        <v>21</v>
      </c>
    </row>
    <row r="4" spans="2:7" x14ac:dyDescent="0.15">
      <c r="B4" s="29" t="s">
        <v>0</v>
      </c>
      <c r="C4" s="29" t="s">
        <v>1</v>
      </c>
      <c r="D4" s="29" t="s">
        <v>22</v>
      </c>
      <c r="E4" s="29" t="s">
        <v>23</v>
      </c>
      <c r="F4" s="29"/>
    </row>
    <row r="5" spans="2:7" ht="76.5" customHeight="1" x14ac:dyDescent="0.15">
      <c r="B5" s="29"/>
      <c r="C5" s="29"/>
      <c r="D5" s="29"/>
      <c r="E5" s="24" t="s">
        <v>24</v>
      </c>
      <c r="F5" s="24" t="s">
        <v>25</v>
      </c>
    </row>
    <row r="6" spans="2:7" x14ac:dyDescent="0.15">
      <c r="B6" s="24">
        <v>1</v>
      </c>
      <c r="C6" s="24">
        <v>2</v>
      </c>
      <c r="D6" s="24">
        <v>3</v>
      </c>
      <c r="E6" s="24">
        <v>4</v>
      </c>
      <c r="F6" s="24">
        <v>5</v>
      </c>
    </row>
    <row r="7" spans="2:7" x14ac:dyDescent="0.15">
      <c r="B7" s="19" t="s">
        <v>26</v>
      </c>
      <c r="C7" s="20" t="s">
        <v>2</v>
      </c>
      <c r="D7" s="22">
        <f>D8+D12+D19+D20</f>
        <v>37513.900000000009</v>
      </c>
      <c r="E7" s="22">
        <f t="shared" ref="E7:F7" si="0">E8+E12+E19+E20</f>
        <v>36119.4</v>
      </c>
      <c r="F7" s="22">
        <f t="shared" si="0"/>
        <v>35839.9</v>
      </c>
    </row>
    <row r="8" spans="2:7" ht="31.5" x14ac:dyDescent="0.15">
      <c r="B8" s="19" t="s">
        <v>27</v>
      </c>
      <c r="C8" s="20" t="s">
        <v>3</v>
      </c>
      <c r="D8" s="22">
        <f>D9+D10+D11</f>
        <v>33627.300000000003</v>
      </c>
      <c r="E8" s="22">
        <f t="shared" ref="E8:F8" si="1">E9+E10+E11</f>
        <v>32343.9</v>
      </c>
      <c r="F8" s="22">
        <f t="shared" si="1"/>
        <v>32310.5</v>
      </c>
    </row>
    <row r="9" spans="2:7" x14ac:dyDescent="0.15">
      <c r="B9" s="13" t="s">
        <v>28</v>
      </c>
      <c r="C9" s="7" t="s">
        <v>4</v>
      </c>
      <c r="D9" s="23">
        <f>25245.9+G9</f>
        <v>25848.9</v>
      </c>
      <c r="E9" s="23">
        <v>24863.200000000001</v>
      </c>
      <c r="F9" s="23">
        <v>24837.5</v>
      </c>
      <c r="G9" s="1">
        <v>603</v>
      </c>
    </row>
    <row r="10" spans="2:7" x14ac:dyDescent="0.15">
      <c r="B10" s="13" t="s">
        <v>29</v>
      </c>
      <c r="C10" s="7" t="s">
        <v>5</v>
      </c>
      <c r="D10" s="23">
        <v>0</v>
      </c>
      <c r="E10" s="23">
        <v>0</v>
      </c>
      <c r="F10" s="23">
        <v>0</v>
      </c>
    </row>
    <row r="11" spans="2:7" x14ac:dyDescent="0.15">
      <c r="B11" s="13" t="s">
        <v>30</v>
      </c>
      <c r="C11" s="7" t="s">
        <v>6</v>
      </c>
      <c r="D11" s="23">
        <f>7596.3+G11</f>
        <v>7778.4000000000005</v>
      </c>
      <c r="E11" s="23">
        <v>7480.7</v>
      </c>
      <c r="F11" s="23">
        <v>7473</v>
      </c>
      <c r="G11" s="1">
        <v>182.1</v>
      </c>
    </row>
    <row r="12" spans="2:7" x14ac:dyDescent="0.15">
      <c r="B12" s="19" t="s">
        <v>31</v>
      </c>
      <c r="C12" s="20" t="s">
        <v>7</v>
      </c>
      <c r="D12" s="22">
        <f t="shared" ref="D12:F12" si="2">D13+D14+D15+D16+D17+D18</f>
        <v>3551.8</v>
      </c>
      <c r="E12" s="22">
        <f t="shared" si="2"/>
        <v>3450.7000000000003</v>
      </c>
      <c r="F12" s="22">
        <f t="shared" si="2"/>
        <v>3204.6000000000004</v>
      </c>
    </row>
    <row r="13" spans="2:7" ht="21" x14ac:dyDescent="0.15">
      <c r="B13" s="13" t="s">
        <v>32</v>
      </c>
      <c r="C13" s="7" t="s">
        <v>8</v>
      </c>
      <c r="D13" s="23">
        <v>20.9</v>
      </c>
      <c r="E13" s="23">
        <v>20.9</v>
      </c>
      <c r="F13" s="23">
        <v>20.9</v>
      </c>
    </row>
    <row r="14" spans="2:7" x14ac:dyDescent="0.15">
      <c r="B14" s="13" t="s">
        <v>33</v>
      </c>
      <c r="C14" s="7" t="s">
        <v>9</v>
      </c>
      <c r="D14" s="23">
        <v>0</v>
      </c>
      <c r="E14" s="23">
        <v>0</v>
      </c>
      <c r="F14" s="23">
        <v>0</v>
      </c>
    </row>
    <row r="15" spans="2:7" x14ac:dyDescent="0.15">
      <c r="B15" s="13" t="s">
        <v>34</v>
      </c>
      <c r="C15" s="7" t="s">
        <v>10</v>
      </c>
      <c r="D15" s="23">
        <v>2325.5</v>
      </c>
      <c r="E15" s="23">
        <v>2325.5</v>
      </c>
      <c r="F15" s="23">
        <v>2325.5</v>
      </c>
    </row>
    <row r="16" spans="2:7" x14ac:dyDescent="0.15">
      <c r="B16" s="13" t="s">
        <v>35</v>
      </c>
      <c r="C16" s="7" t="s">
        <v>11</v>
      </c>
      <c r="D16" s="23">
        <v>0</v>
      </c>
      <c r="E16" s="23">
        <v>0</v>
      </c>
      <c r="F16" s="23">
        <v>0</v>
      </c>
    </row>
    <row r="17" spans="2:7" x14ac:dyDescent="0.15">
      <c r="B17" s="13" t="s">
        <v>36</v>
      </c>
      <c r="C17" s="7" t="s">
        <v>12</v>
      </c>
      <c r="D17" s="23">
        <v>246.3</v>
      </c>
      <c r="E17" s="23">
        <v>216.8</v>
      </c>
      <c r="F17" s="23">
        <v>216.8</v>
      </c>
    </row>
    <row r="18" spans="2:7" x14ac:dyDescent="0.15">
      <c r="B18" s="13" t="s">
        <v>37</v>
      </c>
      <c r="C18" s="7" t="s">
        <v>13</v>
      </c>
      <c r="D18" s="23">
        <v>959.1</v>
      </c>
      <c r="E18" s="23">
        <v>887.5</v>
      </c>
      <c r="F18" s="23">
        <v>641.4</v>
      </c>
    </row>
    <row r="19" spans="2:7" x14ac:dyDescent="0.15">
      <c r="B19" s="5" t="s">
        <v>38</v>
      </c>
      <c r="C19" s="7" t="s">
        <v>14</v>
      </c>
      <c r="D19" s="23">
        <v>0</v>
      </c>
      <c r="E19" s="23">
        <v>0</v>
      </c>
      <c r="F19" s="23">
        <v>0</v>
      </c>
    </row>
    <row r="20" spans="2:7" x14ac:dyDescent="0.15">
      <c r="B20" s="5" t="s">
        <v>39</v>
      </c>
      <c r="C20" s="7" t="s">
        <v>15</v>
      </c>
      <c r="D20" s="23">
        <v>334.8</v>
      </c>
      <c r="E20" s="23">
        <v>324.8</v>
      </c>
      <c r="F20" s="23">
        <v>324.8</v>
      </c>
    </row>
    <row r="21" spans="2:7" x14ac:dyDescent="0.15">
      <c r="B21" s="19" t="s">
        <v>40</v>
      </c>
      <c r="C21" s="20" t="s">
        <v>16</v>
      </c>
      <c r="D21" s="22">
        <f t="shared" ref="D21:F21" si="3">D22+D23+D24+D25</f>
        <v>6938.5</v>
      </c>
      <c r="E21" s="22">
        <f t="shared" si="3"/>
        <v>4071.2999999999997</v>
      </c>
      <c r="F21" s="22">
        <f t="shared" si="3"/>
        <v>4003.1</v>
      </c>
    </row>
    <row r="22" spans="2:7" ht="21" x14ac:dyDescent="0.15">
      <c r="B22" s="5" t="s">
        <v>41</v>
      </c>
      <c r="C22" s="7" t="s">
        <v>17</v>
      </c>
      <c r="D22" s="23">
        <v>4665.3</v>
      </c>
      <c r="E22" s="23">
        <v>3659.1</v>
      </c>
      <c r="F22" s="23">
        <v>3659.1</v>
      </c>
    </row>
    <row r="23" spans="2:7" x14ac:dyDescent="0.15">
      <c r="B23" s="5" t="s">
        <v>42</v>
      </c>
      <c r="C23" s="7" t="s">
        <v>18</v>
      </c>
      <c r="D23" s="23">
        <v>0</v>
      </c>
      <c r="E23" s="23">
        <v>0</v>
      </c>
      <c r="F23" s="23">
        <v>0</v>
      </c>
    </row>
    <row r="24" spans="2:7" x14ac:dyDescent="0.15">
      <c r="B24" s="5" t="s">
        <v>43</v>
      </c>
      <c r="C24" s="7" t="s">
        <v>19</v>
      </c>
      <c r="D24" s="23">
        <v>0</v>
      </c>
      <c r="E24" s="23">
        <v>0</v>
      </c>
      <c r="F24" s="23">
        <v>0</v>
      </c>
    </row>
    <row r="25" spans="2:7" x14ac:dyDescent="0.15">
      <c r="B25" s="5" t="s">
        <v>44</v>
      </c>
      <c r="C25" s="7" t="s">
        <v>20</v>
      </c>
      <c r="D25" s="23">
        <f>487.5+G25</f>
        <v>2273.1999999999998</v>
      </c>
      <c r="E25" s="23">
        <v>412.2</v>
      </c>
      <c r="F25" s="23">
        <v>344</v>
      </c>
      <c r="G25" s="1">
        <v>1785.7</v>
      </c>
    </row>
    <row r="27" spans="2:7" x14ac:dyDescent="0.15">
      <c r="B27" s="12" t="s">
        <v>45</v>
      </c>
    </row>
    <row r="29" spans="2:7" x14ac:dyDescent="0.15">
      <c r="B29" s="1" t="s">
        <v>46</v>
      </c>
      <c r="C29" s="10">
        <v>20</v>
      </c>
      <c r="D29" s="9">
        <v>0</v>
      </c>
      <c r="E29" s="16"/>
    </row>
  </sheetData>
  <mergeCells count="4">
    <mergeCell ref="B4:B5"/>
    <mergeCell ref="C4:C5"/>
    <mergeCell ref="D4:D5"/>
    <mergeCell ref="E4:F4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Раздел3_1</vt:lpstr>
      <vt:lpstr>Раздел3_2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Пользователь</cp:lastModifiedBy>
  <cp:lastPrinted>2020-03-26T05:45:43Z</cp:lastPrinted>
  <dcterms:created xsi:type="dcterms:W3CDTF">2017-01-18T07:30:35Z</dcterms:created>
  <dcterms:modified xsi:type="dcterms:W3CDTF">2022-02-22T08:53:31Z</dcterms:modified>
</cp:coreProperties>
</file>