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J523"/>
  <c r="I523"/>
  <c r="H523"/>
  <c r="G523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H481"/>
  <c r="G481"/>
  <c r="B473"/>
  <c r="A473"/>
  <c r="J472"/>
  <c r="I472"/>
  <c r="H472"/>
  <c r="G472"/>
  <c r="F472"/>
  <c r="B466"/>
  <c r="A466"/>
  <c r="J465"/>
  <c r="I465"/>
  <c r="H465"/>
  <c r="G465"/>
  <c r="F465"/>
  <c r="B459"/>
  <c r="A459"/>
  <c r="J458"/>
  <c r="I458"/>
  <c r="H458"/>
  <c r="G458"/>
  <c r="F458"/>
  <c r="B454"/>
  <c r="A454"/>
  <c r="J453"/>
  <c r="I453"/>
  <c r="H453"/>
  <c r="G453"/>
  <c r="F453"/>
  <c r="B444"/>
  <c r="A444"/>
  <c r="J443"/>
  <c r="I443"/>
  <c r="H443"/>
  <c r="G443"/>
  <c r="F443"/>
  <c r="B440"/>
  <c r="A440"/>
  <c r="J439"/>
  <c r="I439"/>
  <c r="H439"/>
  <c r="G439"/>
  <c r="B431"/>
  <c r="A431"/>
  <c r="J430"/>
  <c r="I430"/>
  <c r="H430"/>
  <c r="G430"/>
  <c r="F430"/>
  <c r="B424"/>
  <c r="A424"/>
  <c r="J423"/>
  <c r="I423"/>
  <c r="H423"/>
  <c r="G423"/>
  <c r="F423"/>
  <c r="B417"/>
  <c r="A417"/>
  <c r="J416"/>
  <c r="I416"/>
  <c r="H416"/>
  <c r="G416"/>
  <c r="F416"/>
  <c r="B412"/>
  <c r="A412"/>
  <c r="J411"/>
  <c r="I411"/>
  <c r="H411"/>
  <c r="G411"/>
  <c r="F411"/>
  <c r="B402"/>
  <c r="A402"/>
  <c r="J401"/>
  <c r="I401"/>
  <c r="H401"/>
  <c r="G401"/>
  <c r="F401"/>
  <c r="B398"/>
  <c r="A398"/>
  <c r="J397"/>
  <c r="I397"/>
  <c r="H397"/>
  <c r="G397"/>
  <c r="B388"/>
  <c r="A388"/>
  <c r="J387"/>
  <c r="I387"/>
  <c r="H387"/>
  <c r="G387"/>
  <c r="F387"/>
  <c r="B381"/>
  <c r="A381"/>
  <c r="J380"/>
  <c r="I380"/>
  <c r="H380"/>
  <c r="G380"/>
  <c r="F380"/>
  <c r="B374"/>
  <c r="A374"/>
  <c r="J373"/>
  <c r="I373"/>
  <c r="H373"/>
  <c r="G373"/>
  <c r="F373"/>
  <c r="B369"/>
  <c r="A369"/>
  <c r="J368"/>
  <c r="I368"/>
  <c r="H368"/>
  <c r="G368"/>
  <c r="F368"/>
  <c r="B359"/>
  <c r="A359"/>
  <c r="J358"/>
  <c r="I358"/>
  <c r="H358"/>
  <c r="G358"/>
  <c r="F358"/>
  <c r="B355"/>
  <c r="A355"/>
  <c r="J354"/>
  <c r="I354"/>
  <c r="H354"/>
  <c r="G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J311"/>
  <c r="I311"/>
  <c r="H311"/>
  <c r="G311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J226"/>
  <c r="I226"/>
  <c r="H226"/>
  <c r="G226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B185"/>
  <c r="A185"/>
  <c r="J184"/>
  <c r="I184"/>
  <c r="H184"/>
  <c r="G184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F175" s="1"/>
  <c r="B142"/>
  <c r="A142"/>
  <c r="J141"/>
  <c r="I141"/>
  <c r="H141"/>
  <c r="G141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J98"/>
  <c r="I98"/>
  <c r="H98"/>
  <c r="G98"/>
  <c r="B90"/>
  <c r="A90"/>
  <c r="J89"/>
  <c r="I89"/>
  <c r="H89"/>
  <c r="G89"/>
  <c r="F89"/>
  <c r="B83"/>
  <c r="A83"/>
  <c r="J82"/>
  <c r="I82"/>
  <c r="H82"/>
  <c r="G82"/>
  <c r="F82"/>
  <c r="B76"/>
  <c r="A76"/>
  <c r="J75"/>
  <c r="I75"/>
  <c r="H75"/>
  <c r="G75"/>
  <c r="F75"/>
  <c r="B71"/>
  <c r="A71"/>
  <c r="J70"/>
  <c r="I70"/>
  <c r="H70"/>
  <c r="G70"/>
  <c r="F70"/>
  <c r="B61"/>
  <c r="A61"/>
  <c r="J60"/>
  <c r="I60"/>
  <c r="H60"/>
  <c r="G60"/>
  <c r="F60"/>
  <c r="B57"/>
  <c r="A57"/>
  <c r="J56"/>
  <c r="I56"/>
  <c r="H56"/>
  <c r="G56"/>
  <c r="B48"/>
  <c r="A48"/>
  <c r="J47"/>
  <c r="I47"/>
  <c r="H47"/>
  <c r="G47"/>
  <c r="F47"/>
  <c r="B41"/>
  <c r="A41"/>
  <c r="J40"/>
  <c r="I40"/>
  <c r="H40"/>
  <c r="G40"/>
  <c r="F40"/>
  <c r="B34"/>
  <c r="A34"/>
  <c r="J33"/>
  <c r="I33"/>
  <c r="H33"/>
  <c r="G33"/>
  <c r="F33"/>
  <c r="B29"/>
  <c r="A29"/>
  <c r="J28"/>
  <c r="I28"/>
  <c r="H28"/>
  <c r="G28"/>
  <c r="F28"/>
  <c r="B19"/>
  <c r="A19"/>
  <c r="J18"/>
  <c r="I18"/>
  <c r="H18"/>
  <c r="G18"/>
  <c r="F18"/>
  <c r="B15"/>
  <c r="A15"/>
  <c r="J14"/>
  <c r="I14"/>
  <c r="H14"/>
  <c r="G14"/>
  <c r="H175" l="1"/>
  <c r="F218"/>
  <c r="G48"/>
  <c r="F431"/>
  <c r="F473"/>
  <c r="I515"/>
  <c r="J599"/>
  <c r="F132"/>
  <c r="F345"/>
  <c r="J431"/>
  <c r="J515"/>
  <c r="F90"/>
  <c r="H90"/>
  <c r="F557"/>
  <c r="I599"/>
  <c r="G132"/>
  <c r="G218"/>
  <c r="F388"/>
  <c r="F260"/>
  <c r="F303"/>
  <c r="F515"/>
  <c r="J345"/>
  <c r="J218"/>
  <c r="I303"/>
  <c r="H388"/>
  <c r="H473"/>
  <c r="I48"/>
  <c r="I132"/>
  <c r="I218"/>
  <c r="H303"/>
  <c r="G388"/>
  <c r="G473"/>
  <c r="J48"/>
  <c r="J132"/>
  <c r="G557"/>
  <c r="H48"/>
  <c r="H132"/>
  <c r="H218"/>
  <c r="G303"/>
  <c r="I345"/>
  <c r="I431"/>
  <c r="H515"/>
  <c r="H599"/>
  <c r="J90"/>
  <c r="J175"/>
  <c r="J260"/>
  <c r="H345"/>
  <c r="H431"/>
  <c r="G515"/>
  <c r="G599"/>
  <c r="I90"/>
  <c r="I175"/>
  <c r="I260"/>
  <c r="G345"/>
  <c r="G431"/>
  <c r="F599"/>
  <c r="H260"/>
  <c r="F48"/>
  <c r="G90"/>
  <c r="G175"/>
  <c r="G260"/>
  <c r="J557"/>
  <c r="J388"/>
  <c r="J473"/>
  <c r="I557"/>
  <c r="J303"/>
  <c r="I388"/>
  <c r="I473"/>
  <c r="H557"/>
  <c r="F600" l="1"/>
  <c r="G600"/>
  <c r="J600"/>
  <c r="I600"/>
  <c r="H600"/>
  <c r="L401"/>
  <c r="L174"/>
  <c r="L584"/>
  <c r="L579"/>
  <c r="L75"/>
  <c r="L70"/>
  <c r="L295"/>
  <c r="L380"/>
  <c r="L18"/>
  <c r="L259"/>
  <c r="L302"/>
  <c r="L387"/>
  <c r="L252"/>
  <c r="L600"/>
  <c r="L198"/>
  <c r="L203"/>
  <c r="L500"/>
  <c r="L495"/>
  <c r="L210"/>
  <c r="L28"/>
  <c r="L33"/>
  <c r="L315"/>
  <c r="L131"/>
  <c r="L160"/>
  <c r="L155"/>
  <c r="L40"/>
  <c r="L337"/>
  <c r="L472"/>
  <c r="L112"/>
  <c r="L117"/>
  <c r="L591"/>
  <c r="L145"/>
  <c r="L124"/>
  <c r="L283"/>
  <c r="L288"/>
  <c r="L537"/>
  <c r="L542"/>
  <c r="L507"/>
  <c r="L423"/>
  <c r="L430"/>
  <c r="L240"/>
  <c r="L245"/>
  <c r="L453"/>
  <c r="L458"/>
  <c r="L569"/>
  <c r="L599"/>
  <c r="L60"/>
  <c r="L344"/>
  <c r="L47"/>
  <c r="L598"/>
  <c r="L373"/>
  <c r="L368"/>
  <c r="L89"/>
  <c r="L358"/>
  <c r="L325"/>
  <c r="L330"/>
  <c r="L217"/>
  <c r="L102"/>
  <c r="L514"/>
  <c r="L273"/>
  <c r="L188"/>
  <c r="L82"/>
  <c r="L411"/>
  <c r="L416"/>
  <c r="L443"/>
  <c r="L485"/>
  <c r="L465"/>
  <c r="L556"/>
  <c r="L167"/>
  <c r="L230"/>
  <c r="L549"/>
  <c r="L527"/>
</calcChain>
</file>

<file path=xl/sharedStrings.xml><?xml version="1.0" encoding="utf-8"?>
<sst xmlns="http://schemas.openxmlformats.org/spreadsheetml/2006/main" count="652" uniqueCount="97">
  <si>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</si>
  <si>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</si>
  <si>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</si>
  <si>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</si>
  <si>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</si>
  <si>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</si>
  <si>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</si>
  <si>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</si>
  <si>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</si>
  <si>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</si>
  <si>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</si>
  <si>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</si>
  <si>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</si>
  <si>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</si>
  <si>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</si>
  <si>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</si>
  <si>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</si>
  <si>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</si>
  <si>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</si>
  <si>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</si>
  <si>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</si>
  <si>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</si>
  <si>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</si>
  <si>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</si>
  <si>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</si>
  <si>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</si>
  <si>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</si>
  <si>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</si>
  <si>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</si>
  <si>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</si>
  <si>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</si>
  <si>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</si>
  <si>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</si>
  <si>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</si>
  <si>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</si>
  <si>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</si>
  <si>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</si>
  <si>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</si>
  <si>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</si>
  <si>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</si>
  <si>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</si>
  <si>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</si>
  <si>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</si>
  <si>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</si>
  <si>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</si>
  <si>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"Высокогорская СОШ №2"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</si>
  <si>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</si>
  <si>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</si>
  <si>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</si>
  <si>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</si>
  <si>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Хлеб ржаной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</si>
  <si>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</si>
  <si>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</si>
  <si>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</si>
  <si>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</si>
  <si>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</si>
  <si>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</si>
  <si>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</si>
  <si>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</si>
  <si>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</si>
  <si>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</si>
  <si>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Чай с сахаром</t>
  </si>
  <si>
    <t>190/10</t>
  </si>
  <si>
    <t>Плоды и ягоды свежие (яблоки)</t>
  </si>
  <si>
    <t>50/150</t>
  </si>
  <si>
    <t>ТТК</t>
  </si>
  <si>
    <t>Кофейный напиток с молоком</t>
  </si>
  <si>
    <t>150/3</t>
  </si>
  <si>
    <t>Чай с сахаром, с яблоком</t>
  </si>
  <si>
    <t>180/10/10</t>
  </si>
  <si>
    <t>Пюре картофельное с маслом сливочным</t>
  </si>
  <si>
    <t>60/40</t>
  </si>
  <si>
    <t>Какао с молоком</t>
  </si>
  <si>
    <t>Директор</t>
  </si>
  <si>
    <t>Абдрахманов Ф.Ф.</t>
  </si>
  <si>
    <t>Котлета из мяса птицы</t>
  </si>
  <si>
    <t>Зеленый горошек к/с (доп.гарнир)</t>
  </si>
  <si>
    <t>Сырники из творога с молочной кашей "Дружба"</t>
  </si>
  <si>
    <t>Каша гречневая рассыпчатая</t>
  </si>
  <si>
    <t>Пельмени мясные отварные с маслом сливочным</t>
  </si>
  <si>
    <t>390,391,392</t>
  </si>
  <si>
    <t>Салат из квашенной капусты</t>
  </si>
  <si>
    <t>Биточки рыбные</t>
  </si>
  <si>
    <t>Рис отварной рассыпчатый с маслом сливочным</t>
  </si>
  <si>
    <t>Каша пшенная молочная с маслом сливочным</t>
  </si>
  <si>
    <t>180/3</t>
  </si>
  <si>
    <t>Чай "Витаминный" с шиповником</t>
  </si>
  <si>
    <t>Плов из говядины с рисовой крупой</t>
  </si>
  <si>
    <t>Рыба, тушенная в томате с овощами</t>
  </si>
  <si>
    <t>Пюре картофельное</t>
  </si>
  <si>
    <t>Капуста тушеная (доп.гарнир)</t>
  </si>
  <si>
    <t>Компот из свежих яблок</t>
  </si>
  <si>
    <t>Тефтели куриные с гречневой крупой в сметанно-томатном соусе</t>
  </si>
  <si>
    <t>Овощи тушеные с мясом</t>
  </si>
  <si>
    <t>Салат из отварной моркови и свеклы с зеленым горошком к/с</t>
  </si>
  <si>
    <t>Котлеты "Аппетитные"</t>
  </si>
  <si>
    <t>Каша гречневая с маслом сливочным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</si>
</sst>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2" fillId="6" borderId="0" xfId="0" applyFont="1" applyFill="1"/>
    <xf numFmtId="0" fontId="2" fillId="6" borderId="2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:F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 t="s">
        <v>45</v>
      </c>
      <c r="D1" s="68"/>
      <c r="E1" s="68"/>
      <c r="F1" s="13" t="s">
        <v>16</v>
      </c>
      <c r="G1" s="2" t="s">
        <v>17</v>
      </c>
      <c r="H1" s="69" t="s">
        <v>73</v>
      </c>
      <c r="I1" s="69"/>
      <c r="J1" s="69"/>
      <c r="K1" s="69"/>
    </row>
    <row r="2" spans="1:12" ht="18">
      <c r="A2" s="43" t="s">
        <v>6</v>
      </c>
      <c r="C2" s="2"/>
      <c r="G2" s="2" t="s">
        <v>18</v>
      </c>
      <c r="H2" s="69" t="s">
        <v>74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 t="s">
        <v>47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>
      <c r="A7" s="25"/>
      <c r="B7" s="16"/>
      <c r="C7" s="11"/>
      <c r="D7" s="5" t="s">
        <v>21</v>
      </c>
      <c r="E7" s="50" t="s">
        <v>75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65</v>
      </c>
      <c r="L7" s="51"/>
    </row>
    <row r="8" spans="1:12" ht="15">
      <c r="A8" s="25"/>
      <c r="B8" s="16"/>
      <c r="C8" s="11"/>
      <c r="D8" s="8"/>
      <c r="E8" s="50" t="s">
        <v>76</v>
      </c>
      <c r="F8" s="51">
        <v>40</v>
      </c>
      <c r="G8" s="51">
        <v>1.19</v>
      </c>
      <c r="H8" s="51">
        <v>2.08</v>
      </c>
      <c r="I8" s="51">
        <v>2.5</v>
      </c>
      <c r="J8" s="51">
        <v>33.44</v>
      </c>
      <c r="K8" s="52" t="s">
        <v>65</v>
      </c>
      <c r="L8" s="51"/>
    </row>
    <row r="9" spans="1:12" ht="15">
      <c r="A9" s="25"/>
      <c r="B9" s="16"/>
      <c r="C9" s="11"/>
      <c r="D9" s="7" t="s">
        <v>22</v>
      </c>
      <c r="E9" s="50" t="s">
        <v>48</v>
      </c>
      <c r="F9" s="51">
        <v>200</v>
      </c>
      <c r="G9" s="51">
        <v>0.66</v>
      </c>
      <c r="H9" s="51">
        <v>0.09</v>
      </c>
      <c r="I9" s="51">
        <v>22.03</v>
      </c>
      <c r="J9" s="51">
        <v>92.8</v>
      </c>
      <c r="K9" s="52">
        <v>349</v>
      </c>
      <c r="L9" s="51"/>
    </row>
    <row r="10" spans="1:12" ht="153">
      <c r="A10" s="25"/>
      <c r="B10" s="16"/>
      <c r="C10" s="11"/>
      <c r="D10" s="7" t="s">
        <v>23</v>
      </c>
      <c r="E10" s="50" t="s">
        <v>50</v>
      </c>
      <c r="F10" s="51">
        <v>30</v>
      </c>
      <c r="G10" s="51">
        <v>1.98</v>
      </c>
      <c r="H10" s="51">
        <v>0.36</v>
      </c>
      <c r="I10" s="51">
        <v>11.88</v>
      </c>
      <c r="J10" s="51">
        <v>59.4</v>
      </c>
      <c r="K10" s="52" t="s">
        <v>51</v>
      </c>
      <c r="L10" s="51"/>
    </row>
    <row r="11" spans="1:12" ht="15">
      <c r="A11" s="25"/>
      <c r="B11" s="16"/>
      <c r="C11" s="11"/>
      <c r="D11" s="7" t="s">
        <v>24</v>
      </c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 t="s">
        <v>27</v>
      </c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5"/>
      <c r="B13" s="16"/>
      <c r="C13" s="11"/>
      <c r="D13" s="6" t="s">
        <v>49</v>
      </c>
      <c r="E13" s="50"/>
      <c r="F13" s="51"/>
      <c r="G13" s="51"/>
      <c r="H13" s="51"/>
      <c r="I13" s="51"/>
      <c r="J13" s="51"/>
      <c r="K13" s="52"/>
      <c r="L13" s="51"/>
    </row>
    <row r="14" spans="1:12" ht="15">
      <c r="A14" s="26"/>
      <c r="B14" s="18"/>
      <c r="C14" s="8"/>
      <c r="D14" s="19" t="s">
        <v>39</v>
      </c>
      <c r="E14" s="9"/>
      <c r="F14" s="21">
        <v>515</v>
      </c>
      <c r="G14" s="21">
        <f t="shared" ref="G14:J14" si="0">SUM(G6:G13)</f>
        <v>19.73</v>
      </c>
      <c r="H14" s="21">
        <f t="shared" si="0"/>
        <v>19.760000000000002</v>
      </c>
      <c r="I14" s="21">
        <f t="shared" si="0"/>
        <v>82.19</v>
      </c>
      <c r="J14" s="21">
        <f t="shared" si="0"/>
        <v>572.93999999999994</v>
      </c>
      <c r="K14" s="27"/>
      <c r="L14" s="21">
        <v>66.760000000000005</v>
      </c>
    </row>
    <row r="15" spans="1:12" ht="15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5"/>
      <c r="B17" s="16"/>
      <c r="C17" s="11"/>
      <c r="D17" s="6"/>
      <c r="E17" s="50"/>
      <c r="F17" s="51"/>
      <c r="G17" s="51"/>
      <c r="H17" s="51"/>
      <c r="I17" s="51"/>
      <c r="J17" s="51"/>
      <c r="K17" s="52"/>
      <c r="L17" s="51"/>
    </row>
    <row r="18" spans="1:12" ht="15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J18" si="1">SUM(G15:G17)</f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7"/>
      <c r="L18" s="21">
        <f ca="1">SUM(L15:L23)</f>
        <v>0</v>
      </c>
    </row>
    <row r="19" spans="1:12" ht="15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7" t="s">
        <v>33</v>
      </c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5"/>
      <c r="B27" s="16"/>
      <c r="C27" s="11"/>
      <c r="D27" s="6"/>
      <c r="E27" s="50"/>
      <c r="F27" s="51"/>
      <c r="G27" s="51"/>
      <c r="H27" s="51"/>
      <c r="I27" s="51"/>
      <c r="J27" s="51"/>
      <c r="K27" s="52"/>
      <c r="L27" s="51"/>
    </row>
    <row r="28" spans="1:12" ht="15">
      <c r="A28" s="26"/>
      <c r="B28" s="18"/>
      <c r="C28" s="8"/>
      <c r="D28" s="19" t="s">
        <v>39</v>
      </c>
      <c r="E28" s="9"/>
      <c r="F28" s="21">
        <f>SUM(F19:F27)</f>
        <v>0</v>
      </c>
      <c r="G28" s="21">
        <f t="shared" ref="G28:J28" si="2">SUM(G19:G27)</f>
        <v>0</v>
      </c>
      <c r="H28" s="21">
        <f t="shared" si="2"/>
        <v>0</v>
      </c>
      <c r="I28" s="21">
        <f t="shared" si="2"/>
        <v>0</v>
      </c>
      <c r="J28" s="21">
        <f t="shared" si="2"/>
        <v>0</v>
      </c>
      <c r="K28" s="27"/>
      <c r="L28" s="21">
        <f ca="1">SUM(L25:L33)</f>
        <v>0</v>
      </c>
    </row>
    <row r="29" spans="1:12" ht="15">
      <c r="A29" s="28">
        <f>A6</f>
        <v>1</v>
      </c>
      <c r="B29" s="14">
        <f>B6</f>
        <v>1</v>
      </c>
      <c r="C29" s="10" t="s">
        <v>34</v>
      </c>
      <c r="D29" s="12" t="s">
        <v>35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12" t="s">
        <v>31</v>
      </c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5"/>
      <c r="B32" s="16"/>
      <c r="C32" s="11"/>
      <c r="D32" s="6"/>
      <c r="E32" s="50"/>
      <c r="F32" s="51"/>
      <c r="G32" s="51"/>
      <c r="H32" s="51"/>
      <c r="I32" s="51"/>
      <c r="J32" s="51"/>
      <c r="K32" s="52"/>
      <c r="L32" s="51"/>
    </row>
    <row r="33" spans="1:12" ht="15">
      <c r="A33" s="26"/>
      <c r="B33" s="18"/>
      <c r="C33" s="8"/>
      <c r="D33" s="19" t="s">
        <v>39</v>
      </c>
      <c r="E33" s="9"/>
      <c r="F33" s="21">
        <f>SUM(F29:F32)</f>
        <v>0</v>
      </c>
      <c r="G33" s="21">
        <f t="shared" ref="G33:J33" si="3">SUM(G29:G32)</f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7"/>
      <c r="L33" s="21">
        <f ca="1">SUM(L26:L32)</f>
        <v>0</v>
      </c>
    </row>
    <row r="34" spans="1:12" ht="15">
      <c r="A34" s="28">
        <f>A6</f>
        <v>1</v>
      </c>
      <c r="B34" s="14">
        <f>B6</f>
        <v>1</v>
      </c>
      <c r="C34" s="10" t="s">
        <v>36</v>
      </c>
      <c r="D34" s="7" t="s">
        <v>21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31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7" t="s">
        <v>23</v>
      </c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5"/>
      <c r="B39" s="16"/>
      <c r="C39" s="11"/>
      <c r="D39" s="6"/>
      <c r="E39" s="50"/>
      <c r="F39" s="51"/>
      <c r="G39" s="51"/>
      <c r="H39" s="51"/>
      <c r="I39" s="51"/>
      <c r="J39" s="51"/>
      <c r="K39" s="52"/>
      <c r="L39" s="51"/>
    </row>
    <row r="40" spans="1:12" ht="15">
      <c r="A40" s="26"/>
      <c r="B40" s="18"/>
      <c r="C40" s="8"/>
      <c r="D40" s="19" t="s">
        <v>39</v>
      </c>
      <c r="E40" s="9"/>
      <c r="F40" s="21">
        <f>SUM(F34:F39)</f>
        <v>0</v>
      </c>
      <c r="G40" s="21">
        <f t="shared" ref="G40:J40" si="4">SUM(G34:G39)</f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7"/>
      <c r="L40" s="21">
        <f ca="1">SUM(L34:L42)</f>
        <v>0</v>
      </c>
    </row>
    <row r="41" spans="1:12" ht="15">
      <c r="A41" s="28">
        <f>A6</f>
        <v>1</v>
      </c>
      <c r="B41" s="14">
        <f>B6</f>
        <v>1</v>
      </c>
      <c r="C41" s="10" t="s">
        <v>37</v>
      </c>
      <c r="D41" s="12" t="s">
        <v>38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35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31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12" t="s">
        <v>24</v>
      </c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5"/>
      <c r="B46" s="16"/>
      <c r="C46" s="11"/>
      <c r="D46" s="6"/>
      <c r="E46" s="50"/>
      <c r="F46" s="51"/>
      <c r="G46" s="51"/>
      <c r="H46" s="51"/>
      <c r="I46" s="51"/>
      <c r="J46" s="51"/>
      <c r="K46" s="52"/>
      <c r="L46" s="51"/>
    </row>
    <row r="47" spans="1:12" ht="15">
      <c r="A47" s="26"/>
      <c r="B47" s="18"/>
      <c r="C47" s="8"/>
      <c r="D47" s="20" t="s">
        <v>39</v>
      </c>
      <c r="E47" s="9"/>
      <c r="F47" s="21">
        <f>SUM(F41:F46)</f>
        <v>0</v>
      </c>
      <c r="G47" s="21">
        <f t="shared" ref="G47:J47" si="5">SUM(G41:G46)</f>
        <v>0</v>
      </c>
      <c r="H47" s="21">
        <f t="shared" si="5"/>
        <v>0</v>
      </c>
      <c r="I47" s="21">
        <f t="shared" si="5"/>
        <v>0</v>
      </c>
      <c r="J47" s="21">
        <f t="shared" si="5"/>
        <v>0</v>
      </c>
      <c r="K47" s="27"/>
      <c r="L47" s="21">
        <f ca="1">SUM(L41:L49)</f>
        <v>0</v>
      </c>
    </row>
    <row r="48" spans="1:12" ht="15">
      <c r="A48" s="31">
        <f>A6</f>
        <v>1</v>
      </c>
      <c r="B48" s="32">
        <f>B6</f>
        <v>1</v>
      </c>
      <c r="C48" s="65" t="s">
        <v>4</v>
      </c>
      <c r="D48" s="66"/>
      <c r="E48" s="33"/>
      <c r="F48" s="34">
        <f>F14+F18+F28+F33+F40+F47</f>
        <v>515</v>
      </c>
      <c r="G48" s="34">
        <f t="shared" ref="G48:J48" si="6">G14+G18+G28+G33+G40+G47</f>
        <v>19.73</v>
      </c>
      <c r="H48" s="34">
        <f t="shared" si="6"/>
        <v>19.760000000000002</v>
      </c>
      <c r="I48" s="34">
        <f t="shared" si="6"/>
        <v>82.19</v>
      </c>
      <c r="J48" s="34">
        <f t="shared" si="6"/>
        <v>572.93999999999994</v>
      </c>
      <c r="K48" s="35"/>
      <c r="L48" s="58">
        <v>66.760000000000005</v>
      </c>
    </row>
    <row r="49" spans="1:12" ht="15.75" thickBot="1">
      <c r="A49" s="15">
        <v>1</v>
      </c>
      <c r="B49" s="16">
        <v>2</v>
      </c>
      <c r="C49" s="24" t="s">
        <v>20</v>
      </c>
      <c r="D49" s="5" t="s">
        <v>21</v>
      </c>
      <c r="E49" s="47" t="s">
        <v>77</v>
      </c>
      <c r="F49" s="48" t="s">
        <v>64</v>
      </c>
      <c r="G49" s="48">
        <v>12.92</v>
      </c>
      <c r="H49" s="48">
        <v>14.39</v>
      </c>
      <c r="I49" s="48">
        <v>31.09</v>
      </c>
      <c r="J49" s="48">
        <v>292.08999999999997</v>
      </c>
      <c r="K49" s="49">
        <v>175.21899999999999</v>
      </c>
      <c r="L49" s="48"/>
    </row>
    <row r="50" spans="1:12" ht="15">
      <c r="A50" s="15"/>
      <c r="B50" s="16"/>
      <c r="C50" s="11"/>
      <c r="D50" s="5" t="s">
        <v>21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22</v>
      </c>
      <c r="E51" s="50" t="s">
        <v>61</v>
      </c>
      <c r="F51" s="51" t="s">
        <v>62</v>
      </c>
      <c r="G51" s="51">
        <v>7.0000000000000007E-2</v>
      </c>
      <c r="H51" s="51">
        <v>0.02</v>
      </c>
      <c r="I51" s="51">
        <v>10.01</v>
      </c>
      <c r="J51" s="51">
        <v>40</v>
      </c>
      <c r="K51" s="52">
        <v>376</v>
      </c>
      <c r="L51" s="51"/>
    </row>
    <row r="52" spans="1:12" ht="153">
      <c r="A52" s="15"/>
      <c r="B52" s="16"/>
      <c r="C52" s="11"/>
      <c r="D52" s="7" t="s">
        <v>23</v>
      </c>
      <c r="E52" s="50" t="s">
        <v>50</v>
      </c>
      <c r="F52" s="51">
        <v>40</v>
      </c>
      <c r="G52" s="51">
        <v>2.64</v>
      </c>
      <c r="H52" s="51">
        <v>0.48</v>
      </c>
      <c r="I52" s="51">
        <v>15.84</v>
      </c>
      <c r="J52" s="51">
        <v>79.2</v>
      </c>
      <c r="K52" s="52" t="s">
        <v>51</v>
      </c>
      <c r="L52" s="51"/>
    </row>
    <row r="53" spans="1:12" ht="153">
      <c r="A53" s="15"/>
      <c r="B53" s="16"/>
      <c r="C53" s="11"/>
      <c r="D53" s="7" t="s">
        <v>24</v>
      </c>
      <c r="E53" s="50" t="s">
        <v>63</v>
      </c>
      <c r="F53" s="51">
        <v>100</v>
      </c>
      <c r="G53" s="51">
        <v>0.4</v>
      </c>
      <c r="H53" s="51">
        <v>0.4</v>
      </c>
      <c r="I53" s="51">
        <v>9.8000000000000007</v>
      </c>
      <c r="J53" s="51">
        <v>47</v>
      </c>
      <c r="K53" s="52" t="s">
        <v>52</v>
      </c>
      <c r="L53" s="51"/>
    </row>
    <row r="54" spans="1:12" ht="15">
      <c r="A54" s="15"/>
      <c r="B54" s="16"/>
      <c r="C54" s="11"/>
      <c r="D54" s="6" t="s">
        <v>27</v>
      </c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5"/>
      <c r="B55" s="16"/>
      <c r="C55" s="11"/>
      <c r="D55" s="6"/>
      <c r="E55" s="50"/>
      <c r="F55" s="51"/>
      <c r="G55" s="51"/>
      <c r="H55" s="51"/>
      <c r="I55" s="51"/>
      <c r="J55" s="51"/>
      <c r="K55" s="52"/>
      <c r="L55" s="51"/>
    </row>
    <row r="56" spans="1:12" ht="15">
      <c r="A56" s="17"/>
      <c r="B56" s="18"/>
      <c r="C56" s="8"/>
      <c r="D56" s="19" t="s">
        <v>39</v>
      </c>
      <c r="E56" s="9"/>
      <c r="F56" s="21">
        <v>540</v>
      </c>
      <c r="G56" s="21">
        <f t="shared" ref="G56" si="7">SUM(G49:G55)</f>
        <v>16.03</v>
      </c>
      <c r="H56" s="21">
        <f t="shared" ref="H56" si="8">SUM(H49:H55)</f>
        <v>15.290000000000001</v>
      </c>
      <c r="I56" s="21">
        <f t="shared" ref="I56" si="9">SUM(I49:I55)</f>
        <v>66.739999999999995</v>
      </c>
      <c r="J56" s="21">
        <f t="shared" ref="J56" si="10">SUM(J49:J55)</f>
        <v>458.28999999999996</v>
      </c>
      <c r="K56" s="27"/>
      <c r="L56" s="21">
        <v>66.760000000000005</v>
      </c>
    </row>
    <row r="57" spans="1:12" ht="15">
      <c r="A57" s="14">
        <f>A49</f>
        <v>1</v>
      </c>
      <c r="B57" s="14">
        <f>B49</f>
        <v>2</v>
      </c>
      <c r="C57" s="10" t="s">
        <v>25</v>
      </c>
      <c r="D57" s="12" t="s">
        <v>24</v>
      </c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5"/>
      <c r="B59" s="16"/>
      <c r="C59" s="11"/>
      <c r="D59" s="6"/>
      <c r="E59" s="50"/>
      <c r="F59" s="51"/>
      <c r="G59" s="51"/>
      <c r="H59" s="51"/>
      <c r="I59" s="51"/>
      <c r="J59" s="51"/>
      <c r="K59" s="52"/>
      <c r="L59" s="51"/>
    </row>
    <row r="60" spans="1:12" ht="15">
      <c r="A60" s="17"/>
      <c r="B60" s="18"/>
      <c r="C60" s="8"/>
      <c r="D60" s="19" t="s">
        <v>39</v>
      </c>
      <c r="E60" s="9"/>
      <c r="F60" s="21">
        <f>SUM(F57:F59)</f>
        <v>0</v>
      </c>
      <c r="G60" s="21">
        <f t="shared" ref="G60" si="11">SUM(G57:G59)</f>
        <v>0</v>
      </c>
      <c r="H60" s="21">
        <f t="shared" ref="H60" si="12">SUM(H57:H59)</f>
        <v>0</v>
      </c>
      <c r="I60" s="21">
        <f t="shared" ref="I60" si="13">SUM(I57:I59)</f>
        <v>0</v>
      </c>
      <c r="J60" s="21">
        <f t="shared" ref="J60" si="14">SUM(J57:J59)</f>
        <v>0</v>
      </c>
      <c r="K60" s="27"/>
      <c r="L60" s="21">
        <f t="shared" ref="L60" ca="1" si="15">SUM(L57:L65)</f>
        <v>0</v>
      </c>
    </row>
    <row r="61" spans="1:12" ht="15">
      <c r="A61" s="14">
        <f>A49</f>
        <v>1</v>
      </c>
      <c r="B61" s="14">
        <f>B49</f>
        <v>2</v>
      </c>
      <c r="C61" s="10" t="s">
        <v>26</v>
      </c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7" t="s">
        <v>33</v>
      </c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5"/>
      <c r="B69" s="16"/>
      <c r="C69" s="11"/>
      <c r="D69" s="6"/>
      <c r="E69" s="50"/>
      <c r="F69" s="51"/>
      <c r="G69" s="51"/>
      <c r="H69" s="51"/>
      <c r="I69" s="51"/>
      <c r="J69" s="51"/>
      <c r="K69" s="52"/>
      <c r="L69" s="51"/>
    </row>
    <row r="70" spans="1:12" ht="15">
      <c r="A70" s="17"/>
      <c r="B70" s="18"/>
      <c r="C70" s="8"/>
      <c r="D70" s="19" t="s">
        <v>39</v>
      </c>
      <c r="E70" s="9"/>
      <c r="F70" s="21">
        <f>SUM(F61:F69)</f>
        <v>0</v>
      </c>
      <c r="G70" s="21">
        <f t="shared" ref="G70" si="16">SUM(G61:G69)</f>
        <v>0</v>
      </c>
      <c r="H70" s="21">
        <f t="shared" ref="H70" si="17">SUM(H61:H69)</f>
        <v>0</v>
      </c>
      <c r="I70" s="21">
        <f t="shared" ref="I70" si="18">SUM(I61:I69)</f>
        <v>0</v>
      </c>
      <c r="J70" s="21">
        <f t="shared" ref="J70" si="19">SUM(J61:J69)</f>
        <v>0</v>
      </c>
      <c r="K70" s="27"/>
      <c r="L70" s="21">
        <f t="shared" ref="L70" ca="1" si="20">SUM(L67:L75)</f>
        <v>0</v>
      </c>
    </row>
    <row r="71" spans="1:12" ht="15">
      <c r="A71" s="14">
        <f>A49</f>
        <v>1</v>
      </c>
      <c r="B71" s="14">
        <f>B49</f>
        <v>2</v>
      </c>
      <c r="C71" s="10" t="s">
        <v>34</v>
      </c>
      <c r="D71" s="12" t="s">
        <v>35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12" t="s">
        <v>31</v>
      </c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5"/>
      <c r="B74" s="16"/>
      <c r="C74" s="11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>
      <c r="A75" s="17"/>
      <c r="B75" s="18"/>
      <c r="C75" s="8"/>
      <c r="D75" s="19" t="s">
        <v>39</v>
      </c>
      <c r="E75" s="9"/>
      <c r="F75" s="21">
        <f>SUM(F71:F74)</f>
        <v>0</v>
      </c>
      <c r="G75" s="21">
        <f t="shared" ref="G75" si="21">SUM(G71:G74)</f>
        <v>0</v>
      </c>
      <c r="H75" s="21">
        <f t="shared" ref="H75" si="22">SUM(H71:H74)</f>
        <v>0</v>
      </c>
      <c r="I75" s="21">
        <f t="shared" ref="I75" si="23">SUM(I71:I74)</f>
        <v>0</v>
      </c>
      <c r="J75" s="21">
        <f t="shared" ref="J75" si="24">SUM(J71:J74)</f>
        <v>0</v>
      </c>
      <c r="K75" s="27"/>
      <c r="L75" s="21">
        <f t="shared" ref="L75" ca="1" si="25">SUM(L68:L74)</f>
        <v>0</v>
      </c>
    </row>
    <row r="76" spans="1:12" ht="15">
      <c r="A76" s="14">
        <f>A49</f>
        <v>1</v>
      </c>
      <c r="B76" s="14">
        <f>B49</f>
        <v>2</v>
      </c>
      <c r="C76" s="10" t="s">
        <v>36</v>
      </c>
      <c r="D76" s="7" t="s">
        <v>21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31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7" t="s">
        <v>23</v>
      </c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5"/>
      <c r="B81" s="16"/>
      <c r="C81" s="11"/>
      <c r="D81" s="6"/>
      <c r="E81" s="50"/>
      <c r="F81" s="51"/>
      <c r="G81" s="51"/>
      <c r="H81" s="51"/>
      <c r="I81" s="51"/>
      <c r="J81" s="51"/>
      <c r="K81" s="52"/>
      <c r="L81" s="51"/>
    </row>
    <row r="82" spans="1:12" ht="15">
      <c r="A82" s="17"/>
      <c r="B82" s="18"/>
      <c r="C82" s="8"/>
      <c r="D82" s="19" t="s">
        <v>39</v>
      </c>
      <c r="E82" s="9"/>
      <c r="F82" s="21">
        <f>SUM(F76:F81)</f>
        <v>0</v>
      </c>
      <c r="G82" s="21">
        <f t="shared" ref="G82" si="26">SUM(G76:G81)</f>
        <v>0</v>
      </c>
      <c r="H82" s="21">
        <f t="shared" ref="H82" si="27">SUM(H76:H81)</f>
        <v>0</v>
      </c>
      <c r="I82" s="21">
        <f t="shared" ref="I82" si="28">SUM(I76:I81)</f>
        <v>0</v>
      </c>
      <c r="J82" s="21">
        <f t="shared" ref="J82" si="29">SUM(J76:J81)</f>
        <v>0</v>
      </c>
      <c r="K82" s="27"/>
      <c r="L82" s="21">
        <f t="shared" ref="L82" ca="1" si="30">SUM(L76:L84)</f>
        <v>0</v>
      </c>
    </row>
    <row r="83" spans="1:12" ht="15">
      <c r="A83" s="14">
        <f>A49</f>
        <v>1</v>
      </c>
      <c r="B83" s="14">
        <f>B49</f>
        <v>2</v>
      </c>
      <c r="C83" s="10" t="s">
        <v>37</v>
      </c>
      <c r="D83" s="12" t="s">
        <v>38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35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31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12" t="s">
        <v>24</v>
      </c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5"/>
      <c r="B88" s="16"/>
      <c r="C88" s="11"/>
      <c r="D88" s="6"/>
      <c r="E88" s="50"/>
      <c r="F88" s="51"/>
      <c r="G88" s="51"/>
      <c r="H88" s="51"/>
      <c r="I88" s="51"/>
      <c r="J88" s="51"/>
      <c r="K88" s="52"/>
      <c r="L88" s="51"/>
    </row>
    <row r="89" spans="1:12" ht="15">
      <c r="A89" s="17"/>
      <c r="B89" s="18"/>
      <c r="C89" s="8"/>
      <c r="D89" s="20" t="s">
        <v>39</v>
      </c>
      <c r="E89" s="9"/>
      <c r="F89" s="21">
        <f>SUM(F83:F88)</f>
        <v>0</v>
      </c>
      <c r="G89" s="21">
        <f t="shared" ref="G89" si="31">SUM(G83:G88)</f>
        <v>0</v>
      </c>
      <c r="H89" s="21">
        <f t="shared" ref="H89" si="32">SUM(H83:H88)</f>
        <v>0</v>
      </c>
      <c r="I89" s="21">
        <f t="shared" ref="I89" si="33">SUM(I83:I88)</f>
        <v>0</v>
      </c>
      <c r="J89" s="21">
        <f t="shared" ref="J89" si="34">SUM(J83:J88)</f>
        <v>0</v>
      </c>
      <c r="K89" s="27"/>
      <c r="L89" s="21">
        <f t="shared" ref="L89" ca="1" si="35">SUM(L83:L91)</f>
        <v>0</v>
      </c>
    </row>
    <row r="90" spans="1:12" ht="15.75" customHeight="1">
      <c r="A90" s="36">
        <f>A49</f>
        <v>1</v>
      </c>
      <c r="B90" s="36">
        <f>B49</f>
        <v>2</v>
      </c>
      <c r="C90" s="65" t="s">
        <v>4</v>
      </c>
      <c r="D90" s="66"/>
      <c r="E90" s="33"/>
      <c r="F90" s="34">
        <f>F56+F60+F70+F75+F82+F89</f>
        <v>540</v>
      </c>
      <c r="G90" s="34">
        <f t="shared" ref="G90" si="36">G56+G60+G70+G75+G82+G89</f>
        <v>16.03</v>
      </c>
      <c r="H90" s="34">
        <f t="shared" ref="H90" si="37">H56+H60+H70+H75+H82+H89</f>
        <v>15.290000000000001</v>
      </c>
      <c r="I90" s="34">
        <f t="shared" ref="I90" si="38">I56+I60+I70+I75+I82+I89</f>
        <v>66.739999999999995</v>
      </c>
      <c r="J90" s="34">
        <f t="shared" ref="J90" si="39">J56+J60+J70+J75+J82+J89</f>
        <v>458.28999999999996</v>
      </c>
      <c r="K90" s="35"/>
      <c r="L90" s="34">
        <v>66.760000000000005</v>
      </c>
    </row>
    <row r="91" spans="1:12" ht="15.75" thickBot="1">
      <c r="A91" s="22">
        <v>1</v>
      </c>
      <c r="B91" s="23">
        <v>3</v>
      </c>
      <c r="C91" s="24" t="s">
        <v>20</v>
      </c>
      <c r="D91" s="5" t="s">
        <v>21</v>
      </c>
      <c r="E91" s="47" t="s">
        <v>54</v>
      </c>
      <c r="F91" s="48" t="s">
        <v>55</v>
      </c>
      <c r="G91" s="48">
        <v>10.39</v>
      </c>
      <c r="H91" s="48">
        <v>14.79</v>
      </c>
      <c r="I91" s="48">
        <v>10.3</v>
      </c>
      <c r="J91" s="48">
        <v>221</v>
      </c>
      <c r="K91" s="49">
        <v>260</v>
      </c>
      <c r="L91" s="48"/>
    </row>
    <row r="92" spans="1:12" ht="15">
      <c r="A92" s="25"/>
      <c r="B92" s="16"/>
      <c r="C92" s="11"/>
      <c r="D92" s="5" t="s">
        <v>21</v>
      </c>
      <c r="E92" s="50" t="s">
        <v>78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5">
      <c r="A93" s="25"/>
      <c r="B93" s="16"/>
      <c r="C93" s="11"/>
      <c r="D93" s="7" t="s">
        <v>22</v>
      </c>
      <c r="E93" s="50" t="s">
        <v>56</v>
      </c>
      <c r="F93" s="51" t="s">
        <v>57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53">
      <c r="A94" s="25"/>
      <c r="B94" s="16"/>
      <c r="C94" s="11"/>
      <c r="D94" s="7" t="s">
        <v>23</v>
      </c>
      <c r="E94" s="50" t="s">
        <v>50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 t="s">
        <v>51</v>
      </c>
      <c r="L94" s="51"/>
    </row>
    <row r="95" spans="1:12" ht="1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53</v>
      </c>
      <c r="F96" s="51">
        <v>10</v>
      </c>
      <c r="G96" s="51">
        <v>2.63</v>
      </c>
      <c r="H96" s="51">
        <v>2.66</v>
      </c>
      <c r="I96" s="51">
        <v>0</v>
      </c>
      <c r="J96" s="51">
        <v>34.33</v>
      </c>
      <c r="K96" s="52">
        <v>15</v>
      </c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26"/>
      <c r="B98" s="18"/>
      <c r="C98" s="8"/>
      <c r="D98" s="19" t="s">
        <v>39</v>
      </c>
      <c r="E98" s="9"/>
      <c r="F98" s="21">
        <v>510</v>
      </c>
      <c r="G98" s="21">
        <f t="shared" ref="G98" si="40">SUM(G91:G97)</f>
        <v>20.2</v>
      </c>
      <c r="H98" s="21">
        <f t="shared" ref="H98" si="41">SUM(H91:H97)</f>
        <v>20.36</v>
      </c>
      <c r="I98" s="21">
        <f t="shared" ref="I98" si="42">SUM(I91:I97)</f>
        <v>79.97</v>
      </c>
      <c r="J98" s="21">
        <f t="shared" ref="J98" si="43">SUM(J91:J97)</f>
        <v>609.65</v>
      </c>
      <c r="K98" s="27"/>
      <c r="L98" s="21">
        <v>66.760000000000005</v>
      </c>
    </row>
    <row r="99" spans="1:12" ht="15">
      <c r="A99" s="28">
        <f>A91</f>
        <v>1</v>
      </c>
      <c r="B99" s="14">
        <f>B91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>
      <c r="A103" s="28">
        <f>A91</f>
        <v>1</v>
      </c>
      <c r="B103" s="14">
        <f>B91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>
      <c r="A113" s="28">
        <f>A91</f>
        <v>1</v>
      </c>
      <c r="B113" s="14">
        <f>B91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>
      <c r="A118" s="28">
        <f>A91</f>
        <v>1</v>
      </c>
      <c r="B118" s="14">
        <f>B91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>
      <c r="A125" s="28">
        <f>A91</f>
        <v>1</v>
      </c>
      <c r="B125" s="14">
        <f>B91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A91</f>
        <v>1</v>
      </c>
      <c r="B132" s="32">
        <f>B91</f>
        <v>3</v>
      </c>
      <c r="C132" s="65" t="s">
        <v>4</v>
      </c>
      <c r="D132" s="66"/>
      <c r="E132" s="33"/>
      <c r="F132" s="34">
        <f>F98+F102+F112+F117+F124+F131</f>
        <v>510</v>
      </c>
      <c r="G132" s="34">
        <f t="shared" ref="G132" si="69">G98+G102+G112+G117+G124+G131</f>
        <v>20.2</v>
      </c>
      <c r="H132" s="34">
        <f t="shared" ref="H132" si="70">H98+H102+H112+H117+H124+H131</f>
        <v>20.36</v>
      </c>
      <c r="I132" s="34">
        <f t="shared" ref="I132" si="71">I98+I102+I112+I117+I124+I131</f>
        <v>79.97</v>
      </c>
      <c r="J132" s="34">
        <f t="shared" ref="J132" si="72">J98+J102+J112+J117+J124+J131</f>
        <v>609.65</v>
      </c>
      <c r="K132" s="35"/>
      <c r="L132" s="34">
        <v>66.760000000000005</v>
      </c>
    </row>
    <row r="133" spans="1:12" ht="15.75" thickBot="1">
      <c r="A133" s="22">
        <v>1</v>
      </c>
      <c r="B133" s="23">
        <v>4</v>
      </c>
      <c r="C133" s="24" t="s">
        <v>20</v>
      </c>
      <c r="D133" s="5" t="s">
        <v>21</v>
      </c>
      <c r="E133" s="47" t="s">
        <v>75</v>
      </c>
      <c r="F133" s="48">
        <v>90</v>
      </c>
      <c r="G133" s="48">
        <v>10.199999999999999</v>
      </c>
      <c r="H133" s="48">
        <v>12.93</v>
      </c>
      <c r="I133" s="48">
        <v>13.79</v>
      </c>
      <c r="J133" s="48">
        <v>198</v>
      </c>
      <c r="K133" s="49" t="s">
        <v>65</v>
      </c>
      <c r="L133" s="48"/>
    </row>
    <row r="134" spans="1:12" ht="15">
      <c r="A134" s="25"/>
      <c r="B134" s="16"/>
      <c r="C134" s="11"/>
      <c r="D134" s="5" t="s">
        <v>21</v>
      </c>
      <c r="E134" s="50" t="s">
        <v>70</v>
      </c>
      <c r="F134" s="51" t="s">
        <v>67</v>
      </c>
      <c r="G134" s="51">
        <v>4.1100000000000003</v>
      </c>
      <c r="H134" s="51">
        <v>3.55</v>
      </c>
      <c r="I134" s="51">
        <v>30.79</v>
      </c>
      <c r="J134" s="51">
        <v>202.8</v>
      </c>
      <c r="K134" s="52">
        <v>312</v>
      </c>
      <c r="L134" s="51"/>
    </row>
    <row r="135" spans="1:12" ht="15">
      <c r="A135" s="25"/>
      <c r="B135" s="16"/>
      <c r="C135" s="11"/>
      <c r="D135" s="7" t="s">
        <v>22</v>
      </c>
      <c r="E135" s="50" t="s">
        <v>68</v>
      </c>
      <c r="F135" s="51" t="s">
        <v>69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3">
      <c r="A136" s="25"/>
      <c r="B136" s="16"/>
      <c r="C136" s="11"/>
      <c r="D136" s="7" t="s">
        <v>23</v>
      </c>
      <c r="E136" s="50" t="s">
        <v>58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59</v>
      </c>
      <c r="L136" s="51"/>
    </row>
    <row r="137" spans="1:12" ht="153">
      <c r="A137" s="25"/>
      <c r="B137" s="16"/>
      <c r="C137" s="11"/>
      <c r="D137" s="7" t="s">
        <v>23</v>
      </c>
      <c r="E137" s="50" t="s">
        <v>50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 t="s">
        <v>51</v>
      </c>
      <c r="L137" s="51"/>
    </row>
    <row r="138" spans="1:12" ht="1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 t="s">
        <v>27</v>
      </c>
      <c r="E139" s="50" t="s">
        <v>60</v>
      </c>
      <c r="F139" s="51">
        <v>60</v>
      </c>
      <c r="G139" s="51">
        <v>0.84</v>
      </c>
      <c r="H139" s="51">
        <v>3.61</v>
      </c>
      <c r="I139" s="51">
        <v>4.96</v>
      </c>
      <c r="J139" s="51">
        <v>55.68</v>
      </c>
      <c r="K139" s="52">
        <v>52</v>
      </c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6"/>
      <c r="B141" s="18"/>
      <c r="C141" s="8"/>
      <c r="D141" s="19" t="s">
        <v>39</v>
      </c>
      <c r="E141" s="9"/>
      <c r="F141" s="21">
        <v>553</v>
      </c>
      <c r="G141" s="21">
        <f t="shared" ref="G141" si="73">SUM(G133:G140)</f>
        <v>18.759999999999998</v>
      </c>
      <c r="H141" s="21">
        <f t="shared" ref="H141" si="74">SUM(H133:H140)</f>
        <v>20.669999999999998</v>
      </c>
      <c r="I141" s="21">
        <f t="shared" ref="I141" si="75">SUM(I133:I140)</f>
        <v>82.24</v>
      </c>
      <c r="J141" s="21">
        <f t="shared" ref="J141" si="76">SUM(J133:J140)</f>
        <v>607.57999999999993</v>
      </c>
      <c r="K141" s="27"/>
      <c r="L141" s="21">
        <v>66.760000000000005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65" t="s">
        <v>4</v>
      </c>
      <c r="D175" s="66"/>
      <c r="E175" s="33"/>
      <c r="F175" s="34">
        <f>F141+F145+F155+F160+F167+F174</f>
        <v>553</v>
      </c>
      <c r="G175" s="34">
        <f t="shared" ref="G175" si="102">G141+G145+G155+G160+G167+G174</f>
        <v>18.759999999999998</v>
      </c>
      <c r="H175" s="34">
        <f t="shared" ref="H175" si="103">H141+H145+H155+H160+H167+H174</f>
        <v>20.669999999999998</v>
      </c>
      <c r="I175" s="34">
        <f t="shared" ref="I175" si="104">I141+I145+I155+I160+I167+I174</f>
        <v>82.24</v>
      </c>
      <c r="J175" s="34">
        <f t="shared" ref="J175" si="105">J141+J145+J155+J160+J167+J174</f>
        <v>607.57999999999993</v>
      </c>
      <c r="K175" s="35"/>
      <c r="L175" s="34">
        <v>66.760000000000005</v>
      </c>
    </row>
    <row r="176" spans="1:12" ht="26.25" thickBot="1">
      <c r="A176" s="22">
        <v>1</v>
      </c>
      <c r="B176" s="23">
        <v>5</v>
      </c>
      <c r="C176" s="24" t="s">
        <v>20</v>
      </c>
      <c r="D176" s="5" t="s">
        <v>21</v>
      </c>
      <c r="E176" s="47" t="s">
        <v>79</v>
      </c>
      <c r="F176" s="48" t="s">
        <v>47</v>
      </c>
      <c r="G176" s="48">
        <v>8.7899999999999991</v>
      </c>
      <c r="H176" s="48">
        <v>11.2</v>
      </c>
      <c r="I176" s="48">
        <v>31.4</v>
      </c>
      <c r="J176" s="48">
        <v>295.64999999999998</v>
      </c>
      <c r="K176" s="49" t="s">
        <v>80</v>
      </c>
      <c r="L176" s="48"/>
    </row>
    <row r="177" spans="1:12" ht="15">
      <c r="A177" s="25"/>
      <c r="B177" s="16"/>
      <c r="C177" s="11"/>
      <c r="D177" s="5" t="s">
        <v>21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22</v>
      </c>
      <c r="E178" s="50" t="s">
        <v>66</v>
      </c>
      <c r="F178" s="51">
        <v>200</v>
      </c>
      <c r="G178" s="51">
        <v>3.17</v>
      </c>
      <c r="H178" s="51">
        <v>2.68</v>
      </c>
      <c r="I178" s="51">
        <v>15.95</v>
      </c>
      <c r="J178" s="51">
        <v>100.6</v>
      </c>
      <c r="K178" s="52">
        <v>379</v>
      </c>
      <c r="L178" s="51"/>
    </row>
    <row r="179" spans="1:12" ht="153">
      <c r="A179" s="25"/>
      <c r="B179" s="16"/>
      <c r="C179" s="11"/>
      <c r="D179" s="7" t="s">
        <v>23</v>
      </c>
      <c r="E179" s="50" t="s">
        <v>58</v>
      </c>
      <c r="F179" s="51">
        <v>25</v>
      </c>
      <c r="G179" s="51">
        <v>1.9</v>
      </c>
      <c r="H179" s="51">
        <v>0.2</v>
      </c>
      <c r="I179" s="51">
        <v>12.3</v>
      </c>
      <c r="J179" s="51">
        <v>58.75</v>
      </c>
      <c r="K179" s="52" t="s">
        <v>59</v>
      </c>
      <c r="L179" s="51"/>
    </row>
    <row r="180" spans="1:12" ht="153">
      <c r="A180" s="25"/>
      <c r="B180" s="16"/>
      <c r="C180" s="11"/>
      <c r="D180" s="7" t="s">
        <v>23</v>
      </c>
      <c r="E180" s="50" t="s">
        <v>50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 t="s">
        <v>51</v>
      </c>
      <c r="L180" s="51"/>
    </row>
    <row r="181" spans="1:12" ht="153">
      <c r="A181" s="25"/>
      <c r="B181" s="16"/>
      <c r="C181" s="11"/>
      <c r="D181" s="7" t="s">
        <v>24</v>
      </c>
      <c r="E181" s="50" t="s">
        <v>63</v>
      </c>
      <c r="F181" s="51">
        <v>100</v>
      </c>
      <c r="G181" s="51">
        <v>0.4</v>
      </c>
      <c r="H181" s="51">
        <v>0.4</v>
      </c>
      <c r="I181" s="51">
        <v>9.8000000000000007</v>
      </c>
      <c r="J181" s="51">
        <v>47</v>
      </c>
      <c r="K181" s="52" t="s">
        <v>52</v>
      </c>
      <c r="L181" s="51"/>
    </row>
    <row r="182" spans="1:12" ht="15">
      <c r="A182" s="25"/>
      <c r="B182" s="16"/>
      <c r="C182" s="11"/>
      <c r="D182" s="6" t="s">
        <v>27</v>
      </c>
      <c r="E182" s="59" t="s">
        <v>53</v>
      </c>
      <c r="F182" s="61">
        <v>15</v>
      </c>
      <c r="G182" s="61">
        <v>3.95</v>
      </c>
      <c r="H182" s="61">
        <v>3.99</v>
      </c>
      <c r="I182" s="61">
        <v>0</v>
      </c>
      <c r="J182" s="61">
        <v>51.5</v>
      </c>
      <c r="K182" s="61">
        <v>15</v>
      </c>
      <c r="L182" s="60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6"/>
      <c r="B184" s="18"/>
      <c r="C184" s="8"/>
      <c r="D184" s="19" t="s">
        <v>39</v>
      </c>
      <c r="E184" s="9"/>
      <c r="F184" s="21">
        <v>525</v>
      </c>
      <c r="G184" s="21">
        <f t="shared" ref="G184" si="106">SUM(G176:G183)</f>
        <v>20.189999999999998</v>
      </c>
      <c r="H184" s="21">
        <f t="shared" ref="H184" si="107">SUM(H176:H183)</f>
        <v>18.829999999999998</v>
      </c>
      <c r="I184" s="21">
        <f t="shared" ref="I184" si="108">SUM(I176:I183)</f>
        <v>81.329999999999984</v>
      </c>
      <c r="J184" s="21">
        <f t="shared" ref="J184" si="109">SUM(J176:J183)</f>
        <v>612.9</v>
      </c>
      <c r="K184" s="27"/>
      <c r="L184" s="21">
        <v>66.760000000000005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65" t="s">
        <v>4</v>
      </c>
      <c r="D218" s="66"/>
      <c r="E218" s="33"/>
      <c r="F218" s="34">
        <f>F184+F188+F198+F203+F210+F217</f>
        <v>525</v>
      </c>
      <c r="G218" s="34">
        <f t="shared" ref="G218" si="135">G184+G188+G198+G203+G210+G217</f>
        <v>20.189999999999998</v>
      </c>
      <c r="H218" s="34">
        <f t="shared" ref="H218" si="136">H184+H188+H198+H203+H210+H217</f>
        <v>18.829999999999998</v>
      </c>
      <c r="I218" s="34">
        <f t="shared" ref="I218" si="137">I184+I188+I198+I203+I210+I217</f>
        <v>81.329999999999984</v>
      </c>
      <c r="J218" s="34">
        <f t="shared" ref="J218" si="138">J184+J188+J198+J203+J210+J217</f>
        <v>612.9</v>
      </c>
      <c r="K218" s="35"/>
      <c r="L218" s="34">
        <v>66.760000000000005</v>
      </c>
    </row>
    <row r="219" spans="1:12" ht="15.75" thickBot="1">
      <c r="A219" s="22">
        <v>1</v>
      </c>
      <c r="B219" s="23">
        <v>6</v>
      </c>
      <c r="C219" s="24" t="s">
        <v>20</v>
      </c>
      <c r="D219" s="5" t="s">
        <v>21</v>
      </c>
      <c r="E219" s="47" t="s">
        <v>82</v>
      </c>
      <c r="F219" s="48">
        <v>90</v>
      </c>
      <c r="G219" s="48">
        <v>13.17</v>
      </c>
      <c r="H219" s="48">
        <v>10.7</v>
      </c>
      <c r="I219" s="48">
        <v>15.79</v>
      </c>
      <c r="J219" s="48">
        <v>193.3</v>
      </c>
      <c r="K219" s="49">
        <v>234</v>
      </c>
      <c r="L219" s="48"/>
    </row>
    <row r="220" spans="1:12" ht="15">
      <c r="A220" s="25"/>
      <c r="B220" s="16"/>
      <c r="C220" s="11"/>
      <c r="D220" s="5" t="s">
        <v>21</v>
      </c>
      <c r="E220" s="50" t="s">
        <v>83</v>
      </c>
      <c r="F220" s="51" t="s">
        <v>67</v>
      </c>
      <c r="G220" s="51">
        <v>3.63</v>
      </c>
      <c r="H220" s="51">
        <v>6.5</v>
      </c>
      <c r="I220" s="51">
        <v>37.58</v>
      </c>
      <c r="J220" s="51">
        <v>223.35</v>
      </c>
      <c r="K220" s="52">
        <v>302</v>
      </c>
      <c r="L220" s="51"/>
    </row>
    <row r="221" spans="1:12" ht="15">
      <c r="A221" s="25"/>
      <c r="B221" s="16"/>
      <c r="C221" s="11"/>
      <c r="D221" s="7" t="s">
        <v>22</v>
      </c>
      <c r="E221" s="50" t="s">
        <v>56</v>
      </c>
      <c r="F221" s="51" t="s">
        <v>57</v>
      </c>
      <c r="G221" s="51">
        <v>0.11</v>
      </c>
      <c r="H221" s="51">
        <v>0.02</v>
      </c>
      <c r="I221" s="51">
        <v>10.15</v>
      </c>
      <c r="J221" s="51">
        <v>41.32</v>
      </c>
      <c r="K221" s="52">
        <v>377</v>
      </c>
      <c r="L221" s="51"/>
    </row>
    <row r="222" spans="1:12" ht="153">
      <c r="A222" s="25"/>
      <c r="B222" s="16"/>
      <c r="C222" s="11"/>
      <c r="D222" s="7" t="s">
        <v>23</v>
      </c>
      <c r="E222" s="50" t="s">
        <v>50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 t="s">
        <v>51</v>
      </c>
      <c r="L222" s="51"/>
    </row>
    <row r="223" spans="1:12" ht="15">
      <c r="A223" s="25"/>
      <c r="B223" s="16"/>
      <c r="C223" s="11"/>
      <c r="D223" s="7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>
      <c r="A224" s="25"/>
      <c r="B224" s="16"/>
      <c r="C224" s="11"/>
      <c r="D224" s="6" t="s">
        <v>27</v>
      </c>
      <c r="E224" s="50" t="s">
        <v>81</v>
      </c>
      <c r="F224" s="51">
        <v>60</v>
      </c>
      <c r="G224" s="51">
        <v>1.02</v>
      </c>
      <c r="H224" s="51">
        <v>3</v>
      </c>
      <c r="I224" s="51">
        <v>5.07</v>
      </c>
      <c r="J224" s="51">
        <v>51.42</v>
      </c>
      <c r="K224" s="52">
        <v>47</v>
      </c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6"/>
      <c r="B226" s="18"/>
      <c r="C226" s="8"/>
      <c r="D226" s="19" t="s">
        <v>39</v>
      </c>
      <c r="E226" s="9"/>
      <c r="F226" s="21">
        <v>533</v>
      </c>
      <c r="G226" s="21">
        <f t="shared" ref="G226" si="139">SUM(G219:G225)</f>
        <v>19.91</v>
      </c>
      <c r="H226" s="21">
        <f t="shared" ref="H226" si="140">SUM(H219:H225)</f>
        <v>20.58</v>
      </c>
      <c r="I226" s="21">
        <f t="shared" ref="I226" si="141">SUM(I219:I225)</f>
        <v>80.47</v>
      </c>
      <c r="J226" s="21">
        <f t="shared" ref="J226" si="142">SUM(J219:J225)</f>
        <v>568.79</v>
      </c>
      <c r="K226" s="27"/>
      <c r="L226" s="21">
        <v>66.760000000000005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3">SUM(G227:G229)</f>
        <v>0</v>
      </c>
      <c r="H230" s="21">
        <f t="shared" ref="H230" si="144">SUM(H227:H229)</f>
        <v>0</v>
      </c>
      <c r="I230" s="21">
        <f t="shared" ref="I230" si="145">SUM(I227:I229)</f>
        <v>0</v>
      </c>
      <c r="J230" s="21">
        <f t="shared" ref="J230" si="146">SUM(J227:J229)</f>
        <v>0</v>
      </c>
      <c r="K230" s="27"/>
      <c r="L230" s="21">
        <f t="shared" ref="L230" ca="1" si="147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8">SUM(G231:G239)</f>
        <v>0</v>
      </c>
      <c r="H240" s="21">
        <f t="shared" ref="H240" si="149">SUM(H231:H239)</f>
        <v>0</v>
      </c>
      <c r="I240" s="21">
        <f t="shared" ref="I240" si="150">SUM(I231:I239)</f>
        <v>0</v>
      </c>
      <c r="J240" s="21">
        <f t="shared" ref="J240" si="151">SUM(J231:J239)</f>
        <v>0</v>
      </c>
      <c r="K240" s="27"/>
      <c r="L240" s="21">
        <f t="shared" ref="L240" ca="1" si="152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3">SUM(G241:G244)</f>
        <v>0</v>
      </c>
      <c r="H245" s="21">
        <f t="shared" ref="H245" si="154">SUM(H241:H244)</f>
        <v>0</v>
      </c>
      <c r="I245" s="21">
        <f t="shared" ref="I245" si="155">SUM(I241:I244)</f>
        <v>0</v>
      </c>
      <c r="J245" s="21">
        <f t="shared" ref="J245" si="156">SUM(J241:J244)</f>
        <v>0</v>
      </c>
      <c r="K245" s="27"/>
      <c r="L245" s="21">
        <f t="shared" ref="L245" ca="1" si="157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8">SUM(G246:G251)</f>
        <v>0</v>
      </c>
      <c r="H252" s="21">
        <f t="shared" ref="H252" si="159">SUM(H246:H251)</f>
        <v>0</v>
      </c>
      <c r="I252" s="21">
        <f t="shared" ref="I252" si="160">SUM(I246:I251)</f>
        <v>0</v>
      </c>
      <c r="J252" s="21">
        <f t="shared" ref="J252" si="161">SUM(J246:J251)</f>
        <v>0</v>
      </c>
      <c r="K252" s="27"/>
      <c r="L252" s="21">
        <f t="shared" ref="L252" ca="1" si="162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3">SUM(G253:G258)</f>
        <v>0</v>
      </c>
      <c r="H259" s="21">
        <f t="shared" ref="H259" si="164">SUM(H253:H258)</f>
        <v>0</v>
      </c>
      <c r="I259" s="21">
        <f t="shared" ref="I259" si="165">SUM(I253:I258)</f>
        <v>0</v>
      </c>
      <c r="J259" s="21">
        <f t="shared" ref="J259" si="166">SUM(J253:J258)</f>
        <v>0</v>
      </c>
      <c r="K259" s="27"/>
      <c r="L259" s="21">
        <f t="shared" ref="L259" ca="1" si="167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65" t="s">
        <v>4</v>
      </c>
      <c r="D260" s="66"/>
      <c r="E260" s="33"/>
      <c r="F260" s="34">
        <f>F226+F230+F240+F245+F252+F259</f>
        <v>533</v>
      </c>
      <c r="G260" s="34">
        <f t="shared" ref="G260" si="168">G226+G230+G240+G245+G252+G259</f>
        <v>19.91</v>
      </c>
      <c r="H260" s="34">
        <f t="shared" ref="H260" si="169">H226+H230+H240+H245+H252+H259</f>
        <v>20.58</v>
      </c>
      <c r="I260" s="34">
        <f t="shared" ref="I260" si="170">I226+I230+I240+I245+I252+I259</f>
        <v>80.47</v>
      </c>
      <c r="J260" s="34">
        <f t="shared" ref="J260" si="171">J226+J230+J240+J245+J252+J259</f>
        <v>568.79</v>
      </c>
      <c r="K260" s="35"/>
      <c r="L260" s="34">
        <v>66.760000000000005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2">SUM(G261:G268)</f>
        <v>0</v>
      </c>
      <c r="H269" s="21">
        <f t="shared" ref="H269" si="173">SUM(H261:H268)</f>
        <v>0</v>
      </c>
      <c r="I269" s="21">
        <f t="shared" ref="I269" si="174">SUM(I261:I268)</f>
        <v>0</v>
      </c>
      <c r="J269" s="21">
        <f t="shared" ref="J269" si="175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6">SUM(G270:G272)</f>
        <v>0</v>
      </c>
      <c r="H273" s="21">
        <f t="shared" ref="H273" si="177">SUM(H270:H272)</f>
        <v>0</v>
      </c>
      <c r="I273" s="21">
        <f t="shared" ref="I273" si="178">SUM(I270:I272)</f>
        <v>0</v>
      </c>
      <c r="J273" s="21">
        <f t="shared" ref="J273" si="179">SUM(J270:J272)</f>
        <v>0</v>
      </c>
      <c r="K273" s="27"/>
      <c r="L273" s="21">
        <f t="shared" ref="L273" ca="1" si="180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1">SUM(G274:G282)</f>
        <v>0</v>
      </c>
      <c r="H283" s="21">
        <f t="shared" ref="H283" si="182">SUM(H274:H282)</f>
        <v>0</v>
      </c>
      <c r="I283" s="21">
        <f t="shared" ref="I283" si="183">SUM(I274:I282)</f>
        <v>0</v>
      </c>
      <c r="J283" s="21">
        <f t="shared" ref="J283" si="184">SUM(J274:J282)</f>
        <v>0</v>
      </c>
      <c r="K283" s="27"/>
      <c r="L283" s="21">
        <f t="shared" ref="L283" ca="1" si="185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6">SUM(G284:G287)</f>
        <v>0</v>
      </c>
      <c r="H288" s="21">
        <f t="shared" ref="H288" si="187">SUM(H284:H287)</f>
        <v>0</v>
      </c>
      <c r="I288" s="21">
        <f t="shared" ref="I288" si="188">SUM(I284:I287)</f>
        <v>0</v>
      </c>
      <c r="J288" s="21">
        <f t="shared" ref="J288" si="189">SUM(J284:J287)</f>
        <v>0</v>
      </c>
      <c r="K288" s="27"/>
      <c r="L288" s="21">
        <f t="shared" ref="L288" ca="1" si="190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1">SUM(G289:G294)</f>
        <v>0</v>
      </c>
      <c r="H295" s="21">
        <f t="shared" ref="H295" si="192">SUM(H289:H294)</f>
        <v>0</v>
      </c>
      <c r="I295" s="21">
        <f t="shared" ref="I295" si="193">SUM(I289:I294)</f>
        <v>0</v>
      </c>
      <c r="J295" s="21">
        <f t="shared" ref="J295" si="194">SUM(J289:J294)</f>
        <v>0</v>
      </c>
      <c r="K295" s="27"/>
      <c r="L295" s="21">
        <f t="shared" ref="L295" ca="1" si="195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6">SUM(G296:G301)</f>
        <v>0</v>
      </c>
      <c r="H302" s="21">
        <f t="shared" ref="H302" si="197">SUM(H296:H301)</f>
        <v>0</v>
      </c>
      <c r="I302" s="21">
        <f t="shared" ref="I302" si="198">SUM(I296:I301)</f>
        <v>0</v>
      </c>
      <c r="J302" s="21">
        <f t="shared" ref="J302" si="199">SUM(J296:J301)</f>
        <v>0</v>
      </c>
      <c r="K302" s="27"/>
      <c r="L302" s="21">
        <f t="shared" ref="L302" ca="1" si="200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65" t="s">
        <v>4</v>
      </c>
      <c r="D303" s="66"/>
      <c r="E303" s="33"/>
      <c r="F303" s="34">
        <f>F269+F273+F283+F288+F295+F302</f>
        <v>0</v>
      </c>
      <c r="G303" s="34">
        <f t="shared" ref="G303" si="201">G269+G273+G283+G288+G295+G302</f>
        <v>0</v>
      </c>
      <c r="H303" s="34">
        <f t="shared" ref="H303" si="202">H269+H273+H283+H288+H295+H302</f>
        <v>0</v>
      </c>
      <c r="I303" s="34">
        <f t="shared" ref="I303" si="203">I269+I273+I283+I288+I295+I302</f>
        <v>0</v>
      </c>
      <c r="J303" s="34">
        <f t="shared" ref="J303" si="204">J269+J273+J283+J288+J295+J302</f>
        <v>0</v>
      </c>
      <c r="K303" s="35"/>
      <c r="L303" s="34">
        <v>0</v>
      </c>
    </row>
    <row r="304" spans="1:12" ht="15.75" thickBot="1">
      <c r="A304" s="22">
        <v>2</v>
      </c>
      <c r="B304" s="23">
        <v>1</v>
      </c>
      <c r="C304" s="24" t="s">
        <v>20</v>
      </c>
      <c r="D304" s="5" t="s">
        <v>21</v>
      </c>
      <c r="E304" s="50" t="s">
        <v>75</v>
      </c>
      <c r="F304" s="51">
        <v>90</v>
      </c>
      <c r="G304" s="51">
        <v>10.199999999999999</v>
      </c>
      <c r="H304" s="51">
        <v>12.93</v>
      </c>
      <c r="I304" s="51">
        <v>13.79</v>
      </c>
      <c r="J304" s="51">
        <v>198</v>
      </c>
      <c r="K304" s="52" t="s">
        <v>65</v>
      </c>
      <c r="L304" s="48"/>
    </row>
    <row r="305" spans="1:12" ht="15">
      <c r="A305" s="25"/>
      <c r="B305" s="16"/>
      <c r="C305" s="11"/>
      <c r="D305" s="5" t="s">
        <v>21</v>
      </c>
      <c r="E305" s="50" t="s">
        <v>84</v>
      </c>
      <c r="F305" s="51" t="s">
        <v>85</v>
      </c>
      <c r="G305" s="51">
        <v>4.09</v>
      </c>
      <c r="H305" s="51">
        <v>5.08</v>
      </c>
      <c r="I305" s="51">
        <v>37.26</v>
      </c>
      <c r="J305" s="51">
        <v>216.9</v>
      </c>
      <c r="K305" s="52">
        <v>182</v>
      </c>
      <c r="L305" s="51"/>
    </row>
    <row r="306" spans="1:12" ht="15">
      <c r="A306" s="25"/>
      <c r="B306" s="16"/>
      <c r="C306" s="11"/>
      <c r="D306" s="7" t="s">
        <v>22</v>
      </c>
      <c r="E306" s="50" t="s">
        <v>86</v>
      </c>
      <c r="F306" s="51" t="s">
        <v>57</v>
      </c>
      <c r="G306" s="51">
        <v>0.24</v>
      </c>
      <c r="H306" s="51">
        <v>0.09</v>
      </c>
      <c r="I306" s="51">
        <v>12.43</v>
      </c>
      <c r="J306" s="51">
        <v>54.2</v>
      </c>
      <c r="K306" s="52">
        <v>376</v>
      </c>
      <c r="L306" s="51"/>
    </row>
    <row r="307" spans="1:12" ht="153">
      <c r="A307" s="25"/>
      <c r="B307" s="16"/>
      <c r="C307" s="11"/>
      <c r="D307" s="7" t="s">
        <v>23</v>
      </c>
      <c r="E307" s="50" t="s">
        <v>58</v>
      </c>
      <c r="F307" s="51">
        <v>25</v>
      </c>
      <c r="G307" s="51">
        <v>1.9</v>
      </c>
      <c r="H307" s="51">
        <v>0.2</v>
      </c>
      <c r="I307" s="51">
        <v>12.3</v>
      </c>
      <c r="J307" s="51">
        <v>58.75</v>
      </c>
      <c r="K307" s="52" t="s">
        <v>59</v>
      </c>
      <c r="L307" s="51"/>
    </row>
    <row r="308" spans="1:12" ht="153">
      <c r="A308" s="25"/>
      <c r="B308" s="16"/>
      <c r="C308" s="11"/>
      <c r="D308" s="7" t="s">
        <v>23</v>
      </c>
      <c r="E308" s="50" t="s">
        <v>50</v>
      </c>
      <c r="F308" s="51">
        <v>30</v>
      </c>
      <c r="G308" s="51">
        <v>1.98</v>
      </c>
      <c r="H308" s="51">
        <v>0.36</v>
      </c>
      <c r="I308" s="51">
        <v>11.88</v>
      </c>
      <c r="J308" s="51">
        <v>59.4</v>
      </c>
      <c r="K308" s="52" t="s">
        <v>51</v>
      </c>
      <c r="L308" s="51"/>
    </row>
    <row r="309" spans="1:12" ht="1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v>528</v>
      </c>
      <c r="G311" s="21">
        <f t="shared" ref="G311" si="205">SUM(G304:G310)</f>
        <v>18.41</v>
      </c>
      <c r="H311" s="21">
        <f t="shared" ref="H311" si="206">SUM(H304:H310)</f>
        <v>18.659999999999997</v>
      </c>
      <c r="I311" s="21">
        <f t="shared" ref="I311" si="207">SUM(I304:I310)</f>
        <v>87.66</v>
      </c>
      <c r="J311" s="21">
        <f t="shared" ref="J311" si="208">SUM(J304:J310)</f>
        <v>587.24999999999989</v>
      </c>
      <c r="K311" s="27"/>
      <c r="L311" s="21">
        <v>66.760000000000005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09">SUM(G312:G314)</f>
        <v>0</v>
      </c>
      <c r="H315" s="21">
        <f t="shared" ref="H315" si="210">SUM(H312:H314)</f>
        <v>0</v>
      </c>
      <c r="I315" s="21">
        <f t="shared" ref="I315" si="211">SUM(I312:I314)</f>
        <v>0</v>
      </c>
      <c r="J315" s="21">
        <f t="shared" ref="J315" si="212">SUM(J312:J314)</f>
        <v>0</v>
      </c>
      <c r="K315" s="27"/>
      <c r="L315" s="21">
        <f t="shared" ref="L315" ca="1" si="213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4">SUM(G316:G324)</f>
        <v>0</v>
      </c>
      <c r="H325" s="21">
        <f t="shared" ref="H325" si="215">SUM(H316:H324)</f>
        <v>0</v>
      </c>
      <c r="I325" s="21">
        <f t="shared" ref="I325" si="216">SUM(I316:I324)</f>
        <v>0</v>
      </c>
      <c r="J325" s="21">
        <f t="shared" ref="J325" si="217">SUM(J316:J324)</f>
        <v>0</v>
      </c>
      <c r="K325" s="27"/>
      <c r="L325" s="21">
        <f t="shared" ref="L325" ca="1" si="218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19">SUM(G326:G329)</f>
        <v>0</v>
      </c>
      <c r="H330" s="21">
        <f t="shared" ref="H330" si="220">SUM(H326:H329)</f>
        <v>0</v>
      </c>
      <c r="I330" s="21">
        <f t="shared" ref="I330" si="221">SUM(I326:I329)</f>
        <v>0</v>
      </c>
      <c r="J330" s="21">
        <f t="shared" ref="J330" si="222">SUM(J326:J329)</f>
        <v>0</v>
      </c>
      <c r="K330" s="27"/>
      <c r="L330" s="21">
        <f t="shared" ref="L330" ca="1" si="223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4">SUM(G331:G336)</f>
        <v>0</v>
      </c>
      <c r="H337" s="21">
        <f t="shared" ref="H337" si="225">SUM(H331:H336)</f>
        <v>0</v>
      </c>
      <c r="I337" s="21">
        <f t="shared" ref="I337" si="226">SUM(I331:I336)</f>
        <v>0</v>
      </c>
      <c r="J337" s="21">
        <f t="shared" ref="J337" si="227">SUM(J331:J336)</f>
        <v>0</v>
      </c>
      <c r="K337" s="27"/>
      <c r="L337" s="21">
        <f t="shared" ref="L337" ca="1" si="228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29">SUM(G338:G343)</f>
        <v>0</v>
      </c>
      <c r="H344" s="21">
        <f t="shared" ref="H344" si="230">SUM(H338:H343)</f>
        <v>0</v>
      </c>
      <c r="I344" s="21">
        <f t="shared" ref="I344" si="231">SUM(I338:I343)</f>
        <v>0</v>
      </c>
      <c r="J344" s="21">
        <f t="shared" ref="J344" si="232">SUM(J338:J343)</f>
        <v>0</v>
      </c>
      <c r="K344" s="27"/>
      <c r="L344" s="21">
        <f t="shared" ref="L344" ca="1" si="233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65" t="s">
        <v>4</v>
      </c>
      <c r="D345" s="66"/>
      <c r="E345" s="33"/>
      <c r="F345" s="34">
        <f>F311+F315+F325+F330+F337+F344</f>
        <v>528</v>
      </c>
      <c r="G345" s="34">
        <f t="shared" ref="G345" si="234">G311+G315+G325+G330+G337+G344</f>
        <v>18.41</v>
      </c>
      <c r="H345" s="34">
        <f t="shared" ref="H345" si="235">H311+H315+H325+H330+H337+H344</f>
        <v>18.659999999999997</v>
      </c>
      <c r="I345" s="34">
        <f t="shared" ref="I345" si="236">I311+I315+I325+I330+I337+I344</f>
        <v>87.66</v>
      </c>
      <c r="J345" s="34">
        <f t="shared" ref="J345" si="237">J311+J315+J325+J330+J337+J344</f>
        <v>587.24999999999989</v>
      </c>
      <c r="K345" s="35"/>
      <c r="L345" s="34">
        <v>66.760000000000005</v>
      </c>
    </row>
    <row r="346" spans="1:12" ht="15">
      <c r="A346" s="15">
        <v>2</v>
      </c>
      <c r="B346" s="16">
        <v>2</v>
      </c>
      <c r="C346" s="24" t="s">
        <v>20</v>
      </c>
      <c r="D346" s="5" t="s">
        <v>21</v>
      </c>
      <c r="E346" s="47" t="s">
        <v>87</v>
      </c>
      <c r="F346" s="48" t="s">
        <v>64</v>
      </c>
      <c r="G346" s="48">
        <v>15.95</v>
      </c>
      <c r="H346" s="48">
        <v>19.55</v>
      </c>
      <c r="I346" s="48">
        <v>39.75</v>
      </c>
      <c r="J346" s="48">
        <v>408.42</v>
      </c>
      <c r="K346" s="49">
        <v>265</v>
      </c>
      <c r="L346" s="48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22</v>
      </c>
      <c r="E348" s="50" t="s">
        <v>61</v>
      </c>
      <c r="F348" s="51" t="s">
        <v>62</v>
      </c>
      <c r="G348" s="51">
        <v>7.0000000000000007E-2</v>
      </c>
      <c r="H348" s="51">
        <v>0.02</v>
      </c>
      <c r="I348" s="51">
        <v>10.01</v>
      </c>
      <c r="J348" s="51">
        <v>40</v>
      </c>
      <c r="K348" s="52">
        <v>376</v>
      </c>
      <c r="L348" s="51"/>
    </row>
    <row r="349" spans="1:12" ht="153">
      <c r="A349" s="15"/>
      <c r="B349" s="16"/>
      <c r="C349" s="11"/>
      <c r="D349" s="7" t="s">
        <v>23</v>
      </c>
      <c r="E349" s="50" t="s">
        <v>50</v>
      </c>
      <c r="F349" s="51">
        <v>20</v>
      </c>
      <c r="G349" s="51">
        <v>1.32</v>
      </c>
      <c r="H349" s="51">
        <v>0.24</v>
      </c>
      <c r="I349" s="51">
        <v>7.92</v>
      </c>
      <c r="J349" s="51">
        <v>39.6</v>
      </c>
      <c r="K349" s="52" t="s">
        <v>51</v>
      </c>
      <c r="L349" s="51"/>
    </row>
    <row r="350" spans="1:12" ht="153">
      <c r="A350" s="15"/>
      <c r="B350" s="16"/>
      <c r="C350" s="11"/>
      <c r="D350" s="7" t="s">
        <v>23</v>
      </c>
      <c r="E350" s="50" t="s">
        <v>58</v>
      </c>
      <c r="F350" s="51">
        <v>25</v>
      </c>
      <c r="G350" s="51">
        <v>1.9</v>
      </c>
      <c r="H350" s="51">
        <v>0.2</v>
      </c>
      <c r="I350" s="51">
        <v>12.3</v>
      </c>
      <c r="J350" s="51">
        <v>58.75</v>
      </c>
      <c r="K350" s="52" t="s">
        <v>59</v>
      </c>
      <c r="L350" s="51"/>
    </row>
    <row r="351" spans="1:12" ht="153">
      <c r="A351" s="15"/>
      <c r="B351" s="16"/>
      <c r="C351" s="11"/>
      <c r="D351" s="7" t="s">
        <v>24</v>
      </c>
      <c r="E351" s="50" t="s">
        <v>63</v>
      </c>
      <c r="F351" s="51">
        <v>100</v>
      </c>
      <c r="G351" s="51">
        <v>0.4</v>
      </c>
      <c r="H351" s="51">
        <v>0.4</v>
      </c>
      <c r="I351" s="51">
        <v>9.8000000000000007</v>
      </c>
      <c r="J351" s="51">
        <v>47</v>
      </c>
      <c r="K351" s="52" t="s">
        <v>52</v>
      </c>
      <c r="L351" s="51"/>
    </row>
    <row r="352" spans="1:12" ht="15">
      <c r="A352" s="15"/>
      <c r="B352" s="16"/>
      <c r="C352" s="11"/>
      <c r="D352" s="6" t="s">
        <v>27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5"/>
      <c r="B353" s="16"/>
      <c r="C353" s="11"/>
      <c r="D353" s="6" t="s">
        <v>49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>
      <c r="A354" s="17"/>
      <c r="B354" s="18"/>
      <c r="C354" s="8"/>
      <c r="D354" s="19" t="s">
        <v>39</v>
      </c>
      <c r="E354" s="9"/>
      <c r="F354" s="21">
        <v>545</v>
      </c>
      <c r="G354" s="21">
        <f t="shared" ref="G354" si="238">SUM(G346:G353)</f>
        <v>19.639999999999997</v>
      </c>
      <c r="H354" s="21">
        <f t="shared" ref="H354" si="239">SUM(H346:H353)</f>
        <v>20.409999999999997</v>
      </c>
      <c r="I354" s="21">
        <f t="shared" ref="I354" si="240">SUM(I346:I353)</f>
        <v>79.78</v>
      </c>
      <c r="J354" s="21">
        <f t="shared" ref="J354" si="241">SUM(J346:J353)</f>
        <v>593.77</v>
      </c>
      <c r="K354" s="27"/>
      <c r="L354" s="21">
        <v>66.760000000000005</v>
      </c>
    </row>
    <row r="355" spans="1:12" ht="15">
      <c r="A355" s="14">
        <f>A346</f>
        <v>2</v>
      </c>
      <c r="B355" s="14">
        <f>B346</f>
        <v>2</v>
      </c>
      <c r="C355" s="10" t="s">
        <v>25</v>
      </c>
      <c r="D355" s="12" t="s">
        <v>24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6"/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7"/>
      <c r="B358" s="18"/>
      <c r="C358" s="8"/>
      <c r="D358" s="19" t="s">
        <v>39</v>
      </c>
      <c r="E358" s="9"/>
      <c r="F358" s="21">
        <f>SUM(F355:F357)</f>
        <v>0</v>
      </c>
      <c r="G358" s="21">
        <f t="shared" ref="G358" si="242">SUM(G355:G357)</f>
        <v>0</v>
      </c>
      <c r="H358" s="21">
        <f t="shared" ref="H358" si="243">SUM(H355:H357)</f>
        <v>0</v>
      </c>
      <c r="I358" s="21">
        <f t="shared" ref="I358" si="244">SUM(I355:I357)</f>
        <v>0</v>
      </c>
      <c r="J358" s="21">
        <f t="shared" ref="J358" si="245">SUM(J355:J357)</f>
        <v>0</v>
      </c>
      <c r="K358" s="27"/>
      <c r="L358" s="21">
        <f t="shared" ref="L358" ca="1" si="246">SUM(L355:L363)</f>
        <v>0</v>
      </c>
    </row>
    <row r="359" spans="1:12" ht="15">
      <c r="A359" s="14">
        <f>A346</f>
        <v>2</v>
      </c>
      <c r="B359" s="14">
        <f>B346</f>
        <v>2</v>
      </c>
      <c r="C359" s="10" t="s">
        <v>26</v>
      </c>
      <c r="D359" s="7" t="s">
        <v>27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28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29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30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31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32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7" t="s">
        <v>33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SUM(F359:F367)</f>
        <v>0</v>
      </c>
      <c r="G368" s="21">
        <f t="shared" ref="G368" si="247">SUM(G359:G367)</f>
        <v>0</v>
      </c>
      <c r="H368" s="21">
        <f t="shared" ref="H368" si="248">SUM(H359:H367)</f>
        <v>0</v>
      </c>
      <c r="I368" s="21">
        <f t="shared" ref="I368" si="249">SUM(I359:I367)</f>
        <v>0</v>
      </c>
      <c r="J368" s="21">
        <f t="shared" ref="J368" si="250">SUM(J359:J367)</f>
        <v>0</v>
      </c>
      <c r="K368" s="27"/>
      <c r="L368" s="21">
        <f t="shared" ref="L368" ca="1" si="251">SUM(L365:L373)</f>
        <v>0</v>
      </c>
    </row>
    <row r="369" spans="1:12" ht="15">
      <c r="A369" s="14">
        <f>A346</f>
        <v>2</v>
      </c>
      <c r="B369" s="14">
        <f>B346</f>
        <v>2</v>
      </c>
      <c r="C369" s="10" t="s">
        <v>34</v>
      </c>
      <c r="D369" s="12" t="s">
        <v>35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12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7"/>
      <c r="B373" s="18"/>
      <c r="C373" s="8"/>
      <c r="D373" s="19" t="s">
        <v>39</v>
      </c>
      <c r="E373" s="9"/>
      <c r="F373" s="21">
        <f>SUM(F369:F372)</f>
        <v>0</v>
      </c>
      <c r="G373" s="21">
        <f t="shared" ref="G373" si="252">SUM(G369:G372)</f>
        <v>0</v>
      </c>
      <c r="H373" s="21">
        <f t="shared" ref="H373" si="253">SUM(H369:H372)</f>
        <v>0</v>
      </c>
      <c r="I373" s="21">
        <f t="shared" ref="I373" si="254">SUM(I369:I372)</f>
        <v>0</v>
      </c>
      <c r="J373" s="21">
        <f t="shared" ref="J373" si="255">SUM(J369:J372)</f>
        <v>0</v>
      </c>
      <c r="K373" s="27"/>
      <c r="L373" s="21">
        <f t="shared" ref="L373" ca="1" si="256">SUM(L366:L372)</f>
        <v>0</v>
      </c>
    </row>
    <row r="374" spans="1:12" ht="15">
      <c r="A374" s="14">
        <f>A346</f>
        <v>2</v>
      </c>
      <c r="B374" s="14">
        <f>B346</f>
        <v>2</v>
      </c>
      <c r="C374" s="10" t="s">
        <v>36</v>
      </c>
      <c r="D374" s="7" t="s">
        <v>21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30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31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7" t="s">
        <v>23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7"/>
      <c r="B380" s="18"/>
      <c r="C380" s="8"/>
      <c r="D380" s="19" t="s">
        <v>39</v>
      </c>
      <c r="E380" s="9"/>
      <c r="F380" s="21">
        <f>SUM(F374:F379)</f>
        <v>0</v>
      </c>
      <c r="G380" s="21">
        <f t="shared" ref="G380" si="257">SUM(G374:G379)</f>
        <v>0</v>
      </c>
      <c r="H380" s="21">
        <f t="shared" ref="H380" si="258">SUM(H374:H379)</f>
        <v>0</v>
      </c>
      <c r="I380" s="21">
        <f t="shared" ref="I380" si="259">SUM(I374:I379)</f>
        <v>0</v>
      </c>
      <c r="J380" s="21">
        <f t="shared" ref="J380" si="260">SUM(J374:J379)</f>
        <v>0</v>
      </c>
      <c r="K380" s="27"/>
      <c r="L380" s="21">
        <f t="shared" ref="L380" ca="1" si="261">SUM(L374:L382)</f>
        <v>0</v>
      </c>
    </row>
    <row r="381" spans="1:12" ht="15">
      <c r="A381" s="14">
        <f>A346</f>
        <v>2</v>
      </c>
      <c r="B381" s="14">
        <f>B346</f>
        <v>2</v>
      </c>
      <c r="C381" s="10" t="s">
        <v>37</v>
      </c>
      <c r="D381" s="12" t="s">
        <v>38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35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31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12" t="s">
        <v>24</v>
      </c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5"/>
      <c r="B386" s="16"/>
      <c r="C386" s="11"/>
      <c r="D386" s="6"/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17"/>
      <c r="B387" s="18"/>
      <c r="C387" s="8"/>
      <c r="D387" s="20" t="s">
        <v>39</v>
      </c>
      <c r="E387" s="9"/>
      <c r="F387" s="21">
        <f>SUM(F381:F386)</f>
        <v>0</v>
      </c>
      <c r="G387" s="21">
        <f t="shared" ref="G387" si="262">SUM(G381:G386)</f>
        <v>0</v>
      </c>
      <c r="H387" s="21">
        <f t="shared" ref="H387" si="263">SUM(H381:H386)</f>
        <v>0</v>
      </c>
      <c r="I387" s="21">
        <f t="shared" ref="I387" si="264">SUM(I381:I386)</f>
        <v>0</v>
      </c>
      <c r="J387" s="21">
        <f t="shared" ref="J387" si="265">SUM(J381:J386)</f>
        <v>0</v>
      </c>
      <c r="K387" s="27"/>
      <c r="L387" s="21">
        <f t="shared" ref="L387" ca="1" si="266">SUM(L381:L389)</f>
        <v>0</v>
      </c>
    </row>
    <row r="388" spans="1:12" ht="15.75" customHeight="1">
      <c r="A388" s="36">
        <f>A346</f>
        <v>2</v>
      </c>
      <c r="B388" s="36">
        <f>B346</f>
        <v>2</v>
      </c>
      <c r="C388" s="65" t="s">
        <v>4</v>
      </c>
      <c r="D388" s="66"/>
      <c r="E388" s="33"/>
      <c r="F388" s="34">
        <f>F354+F358+F368+F373+F380+F387</f>
        <v>545</v>
      </c>
      <c r="G388" s="34">
        <f t="shared" ref="G388" si="267">G354+G358+G368+G373+G380+G387</f>
        <v>19.639999999999997</v>
      </c>
      <c r="H388" s="34">
        <f t="shared" ref="H388" si="268">H354+H358+H368+H373+H380+H387</f>
        <v>20.409999999999997</v>
      </c>
      <c r="I388" s="34">
        <f t="shared" ref="I388" si="269">I354+I358+I368+I373+I380+I387</f>
        <v>79.78</v>
      </c>
      <c r="J388" s="34">
        <f t="shared" ref="J388" si="270">J354+J358+J368+J373+J380+J387</f>
        <v>593.77</v>
      </c>
      <c r="K388" s="35"/>
      <c r="L388" s="34">
        <v>66.760000000000005</v>
      </c>
    </row>
    <row r="389" spans="1:12" ht="15.75" thickBot="1">
      <c r="A389" s="22">
        <v>2</v>
      </c>
      <c r="B389" s="23">
        <v>3</v>
      </c>
      <c r="C389" s="24" t="s">
        <v>20</v>
      </c>
      <c r="D389" s="5" t="s">
        <v>21</v>
      </c>
      <c r="E389" s="47" t="s">
        <v>88</v>
      </c>
      <c r="F389" s="48" t="s">
        <v>55</v>
      </c>
      <c r="G389" s="48">
        <v>9.0500000000000007</v>
      </c>
      <c r="H389" s="48">
        <v>6.09</v>
      </c>
      <c r="I389" s="48">
        <v>3.8</v>
      </c>
      <c r="J389" s="48">
        <v>105</v>
      </c>
      <c r="K389" s="49">
        <v>229</v>
      </c>
      <c r="L389" s="48"/>
    </row>
    <row r="390" spans="1:12" ht="15">
      <c r="A390" s="25"/>
      <c r="B390" s="16"/>
      <c r="C390" s="11"/>
      <c r="D390" s="5" t="s">
        <v>21</v>
      </c>
      <c r="E390" s="50" t="s">
        <v>89</v>
      </c>
      <c r="F390" s="51">
        <v>150</v>
      </c>
      <c r="G390" s="51">
        <v>3.09</v>
      </c>
      <c r="H390" s="51">
        <v>6.98</v>
      </c>
      <c r="I390" s="51">
        <v>20.48</v>
      </c>
      <c r="J390" s="51">
        <v>157.05000000000001</v>
      </c>
      <c r="K390" s="52">
        <v>312</v>
      </c>
      <c r="L390" s="51"/>
    </row>
    <row r="391" spans="1:12" ht="15">
      <c r="A391" s="25"/>
      <c r="B391" s="16"/>
      <c r="C391" s="11"/>
      <c r="D391" s="8"/>
      <c r="E391" s="50" t="s">
        <v>90</v>
      </c>
      <c r="F391" s="51">
        <v>50</v>
      </c>
      <c r="G391" s="51">
        <v>1.03</v>
      </c>
      <c r="H391" s="51">
        <v>1.62</v>
      </c>
      <c r="I391" s="51">
        <v>4.71</v>
      </c>
      <c r="J391" s="51">
        <v>37.549999999999997</v>
      </c>
      <c r="K391" s="52">
        <v>321</v>
      </c>
      <c r="L391" s="51"/>
    </row>
    <row r="392" spans="1:12" ht="15">
      <c r="A392" s="25"/>
      <c r="B392" s="16"/>
      <c r="C392" s="11"/>
      <c r="D392" s="7" t="s">
        <v>22</v>
      </c>
      <c r="E392" s="50" t="s">
        <v>91</v>
      </c>
      <c r="F392" s="51">
        <v>200</v>
      </c>
      <c r="G392" s="51">
        <v>0.16</v>
      </c>
      <c r="H392" s="51">
        <v>0.16</v>
      </c>
      <c r="I392" s="51">
        <v>17.899999999999999</v>
      </c>
      <c r="J392" s="51">
        <v>74.599999999999994</v>
      </c>
      <c r="K392" s="52">
        <v>342</v>
      </c>
      <c r="L392" s="51"/>
    </row>
    <row r="393" spans="1:12" ht="153">
      <c r="A393" s="25"/>
      <c r="B393" s="16"/>
      <c r="C393" s="11"/>
      <c r="D393" s="7" t="s">
        <v>23</v>
      </c>
      <c r="E393" s="50" t="s">
        <v>58</v>
      </c>
      <c r="F393" s="51">
        <v>35</v>
      </c>
      <c r="G393" s="51">
        <v>2.66</v>
      </c>
      <c r="H393" s="51">
        <v>0.28000000000000003</v>
      </c>
      <c r="I393" s="51">
        <v>17.22</v>
      </c>
      <c r="J393" s="51">
        <v>85.25</v>
      </c>
      <c r="K393" s="52" t="s">
        <v>59</v>
      </c>
      <c r="L393" s="51"/>
    </row>
    <row r="394" spans="1:12" ht="15">
      <c r="A394" s="25"/>
      <c r="B394" s="16"/>
      <c r="C394" s="11"/>
      <c r="D394" s="7" t="s">
        <v>24</v>
      </c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 t="s">
        <v>27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5"/>
      <c r="B396" s="16"/>
      <c r="C396" s="11"/>
      <c r="D396" s="6"/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6"/>
      <c r="B397" s="18"/>
      <c r="C397" s="8"/>
      <c r="D397" s="19" t="s">
        <v>39</v>
      </c>
      <c r="E397" s="9"/>
      <c r="F397" s="21">
        <v>538</v>
      </c>
      <c r="G397" s="21">
        <f t="shared" ref="G397" si="271">SUM(G389:G396)</f>
        <v>15.99</v>
      </c>
      <c r="H397" s="21">
        <f t="shared" ref="H397" si="272">SUM(H389:H396)</f>
        <v>15.13</v>
      </c>
      <c r="I397" s="21">
        <f t="shared" ref="I397" si="273">SUM(I389:I396)</f>
        <v>64.11</v>
      </c>
      <c r="J397" s="21">
        <f t="shared" ref="J397" si="274">SUM(J389:J396)</f>
        <v>459.45000000000005</v>
      </c>
      <c r="K397" s="27"/>
      <c r="L397" s="21">
        <v>66.760000000000005</v>
      </c>
    </row>
    <row r="398" spans="1:12" ht="15">
      <c r="A398" s="28">
        <f>A389</f>
        <v>2</v>
      </c>
      <c r="B398" s="14">
        <f>B389</f>
        <v>3</v>
      </c>
      <c r="C398" s="10" t="s">
        <v>25</v>
      </c>
      <c r="D398" s="12" t="s">
        <v>24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6"/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6"/>
      <c r="B401" s="18"/>
      <c r="C401" s="8"/>
      <c r="D401" s="19" t="s">
        <v>39</v>
      </c>
      <c r="E401" s="9"/>
      <c r="F401" s="21">
        <f>SUM(F398:F400)</f>
        <v>0</v>
      </c>
      <c r="G401" s="21">
        <f t="shared" ref="G401" si="275">SUM(G398:G400)</f>
        <v>0</v>
      </c>
      <c r="H401" s="21">
        <f t="shared" ref="H401" si="276">SUM(H398:H400)</f>
        <v>0</v>
      </c>
      <c r="I401" s="21">
        <f t="shared" ref="I401" si="277">SUM(I398:I400)</f>
        <v>0</v>
      </c>
      <c r="J401" s="21">
        <f t="shared" ref="J401" si="278">SUM(J398:J400)</f>
        <v>0</v>
      </c>
      <c r="K401" s="27"/>
      <c r="L401" s="21">
        <f t="shared" ref="L401" ca="1" si="279">SUM(L398:L406)</f>
        <v>0</v>
      </c>
    </row>
    <row r="402" spans="1:12" ht="15">
      <c r="A402" s="28">
        <f>A389</f>
        <v>2</v>
      </c>
      <c r="B402" s="14">
        <f>B389</f>
        <v>3</v>
      </c>
      <c r="C402" s="10" t="s">
        <v>26</v>
      </c>
      <c r="D402" s="7" t="s">
        <v>27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28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29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30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32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7" t="s">
        <v>33</v>
      </c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5">
      <c r="A411" s="26"/>
      <c r="B411" s="18"/>
      <c r="C411" s="8"/>
      <c r="D411" s="19" t="s">
        <v>39</v>
      </c>
      <c r="E411" s="9"/>
      <c r="F411" s="21">
        <f>SUM(F402:F410)</f>
        <v>0</v>
      </c>
      <c r="G411" s="21">
        <f t="shared" ref="G411" si="280">SUM(G402:G410)</f>
        <v>0</v>
      </c>
      <c r="H411" s="21">
        <f t="shared" ref="H411" si="281">SUM(H402:H410)</f>
        <v>0</v>
      </c>
      <c r="I411" s="21">
        <f t="shared" ref="I411" si="282">SUM(I402:I410)</f>
        <v>0</v>
      </c>
      <c r="J411" s="21">
        <f t="shared" ref="J411" si="283">SUM(J402:J410)</f>
        <v>0</v>
      </c>
      <c r="K411" s="27"/>
      <c r="L411" s="21">
        <f t="shared" ref="L411" ca="1" si="284">SUM(L408:L416)</f>
        <v>0</v>
      </c>
    </row>
    <row r="412" spans="1:12" ht="15">
      <c r="A412" s="28">
        <f>A389</f>
        <v>2</v>
      </c>
      <c r="B412" s="14">
        <f>B389</f>
        <v>3</v>
      </c>
      <c r="C412" s="10" t="s">
        <v>34</v>
      </c>
      <c r="D412" s="12" t="s">
        <v>35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12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6"/>
      <c r="B416" s="18"/>
      <c r="C416" s="8"/>
      <c r="D416" s="19" t="s">
        <v>39</v>
      </c>
      <c r="E416" s="9"/>
      <c r="F416" s="21">
        <f>SUM(F412:F415)</f>
        <v>0</v>
      </c>
      <c r="G416" s="21">
        <f t="shared" ref="G416" si="285">SUM(G412:G415)</f>
        <v>0</v>
      </c>
      <c r="H416" s="21">
        <f t="shared" ref="H416" si="286">SUM(H412:H415)</f>
        <v>0</v>
      </c>
      <c r="I416" s="21">
        <f t="shared" ref="I416" si="287">SUM(I412:I415)</f>
        <v>0</v>
      </c>
      <c r="J416" s="21">
        <f t="shared" ref="J416" si="288">SUM(J412:J415)</f>
        <v>0</v>
      </c>
      <c r="K416" s="27"/>
      <c r="L416" s="21">
        <f t="shared" ref="L416" ca="1" si="289">SUM(L409:L415)</f>
        <v>0</v>
      </c>
    </row>
    <row r="417" spans="1:12" ht="15">
      <c r="A417" s="28">
        <f>A389</f>
        <v>2</v>
      </c>
      <c r="B417" s="14">
        <f>B389</f>
        <v>3</v>
      </c>
      <c r="C417" s="10" t="s">
        <v>36</v>
      </c>
      <c r="D417" s="7" t="s">
        <v>21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30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31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7" t="s">
        <v>23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6"/>
      <c r="B423" s="18"/>
      <c r="C423" s="8"/>
      <c r="D423" s="19" t="s">
        <v>39</v>
      </c>
      <c r="E423" s="9"/>
      <c r="F423" s="21">
        <f>SUM(F417:F422)</f>
        <v>0</v>
      </c>
      <c r="G423" s="21">
        <f t="shared" ref="G423" si="290">SUM(G417:G422)</f>
        <v>0</v>
      </c>
      <c r="H423" s="21">
        <f t="shared" ref="H423" si="291">SUM(H417:H422)</f>
        <v>0</v>
      </c>
      <c r="I423" s="21">
        <f t="shared" ref="I423" si="292">SUM(I417:I422)</f>
        <v>0</v>
      </c>
      <c r="J423" s="21">
        <f t="shared" ref="J423" si="293">SUM(J417:J422)</f>
        <v>0</v>
      </c>
      <c r="K423" s="27"/>
      <c r="L423" s="21">
        <f t="shared" ref="L423" ca="1" si="294">SUM(L417:L425)</f>
        <v>0</v>
      </c>
    </row>
    <row r="424" spans="1:12" ht="15">
      <c r="A424" s="28">
        <f>A389</f>
        <v>2</v>
      </c>
      <c r="B424" s="14">
        <f>B389</f>
        <v>3</v>
      </c>
      <c r="C424" s="10" t="s">
        <v>37</v>
      </c>
      <c r="D424" s="12" t="s">
        <v>38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35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31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12" t="s">
        <v>24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6"/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6"/>
      <c r="B430" s="18"/>
      <c r="C430" s="8"/>
      <c r="D430" s="20" t="s">
        <v>39</v>
      </c>
      <c r="E430" s="9"/>
      <c r="F430" s="21">
        <f>SUM(F424:F429)</f>
        <v>0</v>
      </c>
      <c r="G430" s="21">
        <f t="shared" ref="G430" si="295">SUM(G424:G429)</f>
        <v>0</v>
      </c>
      <c r="H430" s="21">
        <f t="shared" ref="H430" si="296">SUM(H424:H429)</f>
        <v>0</v>
      </c>
      <c r="I430" s="21">
        <f t="shared" ref="I430" si="297">SUM(I424:I429)</f>
        <v>0</v>
      </c>
      <c r="J430" s="21">
        <f t="shared" ref="J430" si="298">SUM(J424:J429)</f>
        <v>0</v>
      </c>
      <c r="K430" s="27"/>
      <c r="L430" s="21">
        <f t="shared" ref="L430" ca="1" si="299">SUM(L424:L432)</f>
        <v>0</v>
      </c>
    </row>
    <row r="431" spans="1:12" ht="15.75" customHeight="1">
      <c r="A431" s="31">
        <f>A389</f>
        <v>2</v>
      </c>
      <c r="B431" s="32">
        <f>B389</f>
        <v>3</v>
      </c>
      <c r="C431" s="65" t="s">
        <v>4</v>
      </c>
      <c r="D431" s="66"/>
      <c r="E431" s="33"/>
      <c r="F431" s="34">
        <f>F397+F401+F411+F416+F423+F430</f>
        <v>538</v>
      </c>
      <c r="G431" s="34">
        <f t="shared" ref="G431" si="300">G397+G401+G411+G416+G423+G430</f>
        <v>15.99</v>
      </c>
      <c r="H431" s="34">
        <f t="shared" ref="H431" si="301">H397+H401+H411+H416+H423+H430</f>
        <v>15.13</v>
      </c>
      <c r="I431" s="34">
        <f t="shared" ref="I431" si="302">I397+I401+I411+I416+I423+I430</f>
        <v>64.11</v>
      </c>
      <c r="J431" s="34">
        <f t="shared" ref="J431" si="303">J397+J401+J411+J416+J423+J430</f>
        <v>459.45000000000005</v>
      </c>
      <c r="K431" s="35"/>
      <c r="L431" s="34">
        <v>66.760000000000005</v>
      </c>
    </row>
    <row r="432" spans="1:12" ht="26.25" thickBot="1">
      <c r="A432" s="22">
        <v>2</v>
      </c>
      <c r="B432" s="23">
        <v>4</v>
      </c>
      <c r="C432" s="24" t="s">
        <v>20</v>
      </c>
      <c r="D432" s="5" t="s">
        <v>21</v>
      </c>
      <c r="E432" s="47" t="s">
        <v>92</v>
      </c>
      <c r="F432" s="48" t="s">
        <v>71</v>
      </c>
      <c r="G432" s="48">
        <v>3.17</v>
      </c>
      <c r="H432" s="48">
        <v>5.19</v>
      </c>
      <c r="I432" s="48">
        <v>9.85</v>
      </c>
      <c r="J432" s="48">
        <v>118.01</v>
      </c>
      <c r="K432" s="49" t="s">
        <v>65</v>
      </c>
      <c r="L432" s="48"/>
    </row>
    <row r="433" spans="1:12" ht="15">
      <c r="A433" s="25"/>
      <c r="B433" s="16"/>
      <c r="C433" s="11"/>
      <c r="D433" s="5" t="s">
        <v>21</v>
      </c>
      <c r="E433" s="50" t="s">
        <v>46</v>
      </c>
      <c r="F433" s="51" t="s">
        <v>85</v>
      </c>
      <c r="G433" s="51">
        <v>6.64</v>
      </c>
      <c r="H433" s="51">
        <v>7.6</v>
      </c>
      <c r="I433" s="51">
        <v>31.78</v>
      </c>
      <c r="J433" s="51">
        <v>221.94</v>
      </c>
      <c r="K433" s="52">
        <v>203</v>
      </c>
      <c r="L433" s="51"/>
    </row>
    <row r="434" spans="1:12" ht="15">
      <c r="A434" s="25"/>
      <c r="B434" s="16"/>
      <c r="C434" s="11"/>
      <c r="D434" s="7" t="s">
        <v>22</v>
      </c>
      <c r="E434" s="50" t="s">
        <v>72</v>
      </c>
      <c r="F434" s="51">
        <v>200</v>
      </c>
      <c r="G434" s="51">
        <v>4.08</v>
      </c>
      <c r="H434" s="51">
        <v>3.54</v>
      </c>
      <c r="I434" s="51">
        <v>7.6</v>
      </c>
      <c r="J434" s="51">
        <v>78.599999999999994</v>
      </c>
      <c r="K434" s="52">
        <v>382</v>
      </c>
      <c r="L434" s="51"/>
    </row>
    <row r="435" spans="1:12" ht="153">
      <c r="A435" s="25"/>
      <c r="B435" s="16"/>
      <c r="C435" s="11"/>
      <c r="D435" s="7" t="s">
        <v>23</v>
      </c>
      <c r="E435" s="50" t="s">
        <v>58</v>
      </c>
      <c r="F435" s="51">
        <v>30</v>
      </c>
      <c r="G435" s="51">
        <v>2.2799999999999998</v>
      </c>
      <c r="H435" s="51">
        <v>0.24</v>
      </c>
      <c r="I435" s="51">
        <v>14.76</v>
      </c>
      <c r="J435" s="51">
        <v>70.5</v>
      </c>
      <c r="K435" s="52" t="s">
        <v>59</v>
      </c>
      <c r="L435" s="51"/>
    </row>
    <row r="436" spans="1:12" ht="15">
      <c r="A436" s="25"/>
      <c r="B436" s="16"/>
      <c r="C436" s="11"/>
      <c r="D436" s="7" t="s">
        <v>24</v>
      </c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5"/>
      <c r="B438" s="16"/>
      <c r="C438" s="11"/>
      <c r="D438" s="6"/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6"/>
      <c r="B439" s="18"/>
      <c r="C439" s="8"/>
      <c r="D439" s="19" t="s">
        <v>39</v>
      </c>
      <c r="E439" s="9"/>
      <c r="F439" s="21">
        <v>513</v>
      </c>
      <c r="G439" s="21">
        <f t="shared" ref="G439" si="304">SUM(G432:G438)</f>
        <v>16.169999999999998</v>
      </c>
      <c r="H439" s="21">
        <f t="shared" ref="H439" si="305">SUM(H432:H438)</f>
        <v>16.569999999999997</v>
      </c>
      <c r="I439" s="21">
        <f t="shared" ref="I439" si="306">SUM(I432:I438)</f>
        <v>63.99</v>
      </c>
      <c r="J439" s="21">
        <f t="shared" ref="J439" si="307">SUM(J432:J438)</f>
        <v>489.04999999999995</v>
      </c>
      <c r="K439" s="27"/>
      <c r="L439" s="21">
        <v>66.760000000000005</v>
      </c>
    </row>
    <row r="440" spans="1:12" ht="15">
      <c r="A440" s="28">
        <f>A432</f>
        <v>2</v>
      </c>
      <c r="B440" s="14">
        <f>B432</f>
        <v>4</v>
      </c>
      <c r="C440" s="10" t="s">
        <v>25</v>
      </c>
      <c r="D440" s="12" t="s">
        <v>24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6"/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6"/>
      <c r="B443" s="18"/>
      <c r="C443" s="8"/>
      <c r="D443" s="19" t="s">
        <v>39</v>
      </c>
      <c r="E443" s="9"/>
      <c r="F443" s="21">
        <f>SUM(F440:F442)</f>
        <v>0</v>
      </c>
      <c r="G443" s="21">
        <f t="shared" ref="G443" si="308">SUM(G440:G442)</f>
        <v>0</v>
      </c>
      <c r="H443" s="21">
        <f t="shared" ref="H443" si="309">SUM(H440:H442)</f>
        <v>0</v>
      </c>
      <c r="I443" s="21">
        <f t="shared" ref="I443" si="310">SUM(I440:I442)</f>
        <v>0</v>
      </c>
      <c r="J443" s="21">
        <f t="shared" ref="J443" si="311">SUM(J440:J442)</f>
        <v>0</v>
      </c>
      <c r="K443" s="27"/>
      <c r="L443" s="21">
        <f t="shared" ref="L443" ca="1" si="312">SUM(L440:L448)</f>
        <v>0</v>
      </c>
    </row>
    <row r="444" spans="1:12" ht="15">
      <c r="A444" s="28">
        <f>A432</f>
        <v>2</v>
      </c>
      <c r="B444" s="14">
        <f>B432</f>
        <v>4</v>
      </c>
      <c r="C444" s="10" t="s">
        <v>26</v>
      </c>
      <c r="D444" s="7" t="s">
        <v>27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28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29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30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31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32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7" t="s">
        <v>33</v>
      </c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5"/>
      <c r="B452" s="16"/>
      <c r="C452" s="11"/>
      <c r="D452" s="6"/>
      <c r="E452" s="50"/>
      <c r="F452" s="51"/>
      <c r="G452" s="51"/>
      <c r="H452" s="51"/>
      <c r="I452" s="51"/>
      <c r="J452" s="51"/>
      <c r="K452" s="52"/>
      <c r="L452" s="51"/>
    </row>
    <row r="453" spans="1:12" ht="15">
      <c r="A453" s="26"/>
      <c r="B453" s="18"/>
      <c r="C453" s="8"/>
      <c r="D453" s="19" t="s">
        <v>39</v>
      </c>
      <c r="E453" s="9"/>
      <c r="F453" s="21">
        <f>SUM(F444:F452)</f>
        <v>0</v>
      </c>
      <c r="G453" s="21">
        <f t="shared" ref="G453" si="313">SUM(G444:G452)</f>
        <v>0</v>
      </c>
      <c r="H453" s="21">
        <f t="shared" ref="H453" si="314">SUM(H444:H452)</f>
        <v>0</v>
      </c>
      <c r="I453" s="21">
        <f t="shared" ref="I453" si="315">SUM(I444:I452)</f>
        <v>0</v>
      </c>
      <c r="J453" s="21">
        <f t="shared" ref="J453" si="316">SUM(J444:J452)</f>
        <v>0</v>
      </c>
      <c r="K453" s="27"/>
      <c r="L453" s="21">
        <f t="shared" ref="L453" ca="1" si="317">SUM(L450:L458)</f>
        <v>0</v>
      </c>
    </row>
    <row r="454" spans="1:12" ht="15">
      <c r="A454" s="28">
        <f>A432</f>
        <v>2</v>
      </c>
      <c r="B454" s="14">
        <f>B432</f>
        <v>4</v>
      </c>
      <c r="C454" s="10" t="s">
        <v>34</v>
      </c>
      <c r="D454" s="12" t="s">
        <v>35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12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6"/>
      <c r="B458" s="18"/>
      <c r="C458" s="8"/>
      <c r="D458" s="19" t="s">
        <v>39</v>
      </c>
      <c r="E458" s="9"/>
      <c r="F458" s="21">
        <f>SUM(F454:F457)</f>
        <v>0</v>
      </c>
      <c r="G458" s="21">
        <f t="shared" ref="G458" si="318">SUM(G454:G457)</f>
        <v>0</v>
      </c>
      <c r="H458" s="21">
        <f t="shared" ref="H458" si="319">SUM(H454:H457)</f>
        <v>0</v>
      </c>
      <c r="I458" s="21">
        <f t="shared" ref="I458" si="320">SUM(I454:I457)</f>
        <v>0</v>
      </c>
      <c r="J458" s="21">
        <f t="shared" ref="J458" si="321">SUM(J454:J457)</f>
        <v>0</v>
      </c>
      <c r="K458" s="27"/>
      <c r="L458" s="21">
        <f t="shared" ref="L458" ca="1" si="322">SUM(L451:L457)</f>
        <v>0</v>
      </c>
    </row>
    <row r="459" spans="1:12" ht="15">
      <c r="A459" s="28">
        <f>A432</f>
        <v>2</v>
      </c>
      <c r="B459" s="14">
        <f>B432</f>
        <v>4</v>
      </c>
      <c r="C459" s="10" t="s">
        <v>36</v>
      </c>
      <c r="D459" s="7" t="s">
        <v>21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30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31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7" t="s">
        <v>23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6"/>
      <c r="B465" s="18"/>
      <c r="C465" s="8"/>
      <c r="D465" s="19" t="s">
        <v>39</v>
      </c>
      <c r="E465" s="9"/>
      <c r="F465" s="21">
        <f>SUM(F459:F464)</f>
        <v>0</v>
      </c>
      <c r="G465" s="21">
        <f t="shared" ref="G465" si="323">SUM(G459:G464)</f>
        <v>0</v>
      </c>
      <c r="H465" s="21">
        <f t="shared" ref="H465" si="324">SUM(H459:H464)</f>
        <v>0</v>
      </c>
      <c r="I465" s="21">
        <f t="shared" ref="I465" si="325">SUM(I459:I464)</f>
        <v>0</v>
      </c>
      <c r="J465" s="21">
        <f t="shared" ref="J465" si="326">SUM(J459:J464)</f>
        <v>0</v>
      </c>
      <c r="K465" s="27"/>
      <c r="L465" s="21">
        <f t="shared" ref="L465" ca="1" si="327">SUM(L459:L467)</f>
        <v>0</v>
      </c>
    </row>
    <row r="466" spans="1:12" ht="15">
      <c r="A466" s="28">
        <f>A432</f>
        <v>2</v>
      </c>
      <c r="B466" s="14">
        <f>B432</f>
        <v>4</v>
      </c>
      <c r="C466" s="10" t="s">
        <v>37</v>
      </c>
      <c r="D466" s="12" t="s">
        <v>38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35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31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12" t="s">
        <v>24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6"/>
      <c r="B472" s="18"/>
      <c r="C472" s="8"/>
      <c r="D472" s="20" t="s">
        <v>39</v>
      </c>
      <c r="E472" s="9"/>
      <c r="F472" s="21">
        <f>SUM(F466:F471)</f>
        <v>0</v>
      </c>
      <c r="G472" s="21">
        <f t="shared" ref="G472" si="328">SUM(G466:G471)</f>
        <v>0</v>
      </c>
      <c r="H472" s="21">
        <f t="shared" ref="H472" si="329">SUM(H466:H471)</f>
        <v>0</v>
      </c>
      <c r="I472" s="21">
        <f t="shared" ref="I472" si="330">SUM(I466:I471)</f>
        <v>0</v>
      </c>
      <c r="J472" s="21">
        <f t="shared" ref="J472" si="331">SUM(J466:J471)</f>
        <v>0</v>
      </c>
      <c r="K472" s="27"/>
      <c r="L472" s="21">
        <f t="shared" ref="L472" ca="1" si="332">SUM(L466:L474)</f>
        <v>0</v>
      </c>
    </row>
    <row r="473" spans="1:12" ht="15.75" customHeight="1">
      <c r="A473" s="31">
        <f>A432</f>
        <v>2</v>
      </c>
      <c r="B473" s="32">
        <f>B432</f>
        <v>4</v>
      </c>
      <c r="C473" s="65" t="s">
        <v>4</v>
      </c>
      <c r="D473" s="66"/>
      <c r="E473" s="33"/>
      <c r="F473" s="34">
        <f>F439+F443+F453+F458+F465+F472</f>
        <v>513</v>
      </c>
      <c r="G473" s="34">
        <f t="shared" ref="G473" si="333">G439+G443+G453+G458+G465+G472</f>
        <v>16.169999999999998</v>
      </c>
      <c r="H473" s="34">
        <f t="shared" ref="H473" si="334">H439+H443+H453+H458+H465+H472</f>
        <v>16.569999999999997</v>
      </c>
      <c r="I473" s="34">
        <f t="shared" ref="I473" si="335">I439+I443+I453+I458+I465+I472</f>
        <v>63.99</v>
      </c>
      <c r="J473" s="34">
        <f t="shared" ref="J473" si="336">J439+J443+J453+J458+J465+J472</f>
        <v>489.04999999999995</v>
      </c>
      <c r="K473" s="35"/>
      <c r="L473" s="34">
        <v>66.760000000000005</v>
      </c>
    </row>
    <row r="474" spans="1:12" ht="15">
      <c r="A474" s="22">
        <v>2</v>
      </c>
      <c r="B474" s="23">
        <v>5</v>
      </c>
      <c r="C474" s="24" t="s">
        <v>20</v>
      </c>
      <c r="D474" s="5" t="s">
        <v>21</v>
      </c>
      <c r="E474" s="47" t="s">
        <v>93</v>
      </c>
      <c r="F474" s="48" t="s">
        <v>64</v>
      </c>
      <c r="G474" s="48">
        <v>12.48</v>
      </c>
      <c r="H474" s="48">
        <v>15.68</v>
      </c>
      <c r="I474" s="48">
        <v>19.34</v>
      </c>
      <c r="J474" s="48">
        <v>271.5</v>
      </c>
      <c r="K474" s="49">
        <v>143.24100000000001</v>
      </c>
      <c r="L474" s="48"/>
    </row>
    <row r="475" spans="1:12" ht="15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5">
      <c r="A476" s="25"/>
      <c r="B476" s="16"/>
      <c r="C476" s="11"/>
      <c r="D476" s="7" t="s">
        <v>22</v>
      </c>
      <c r="E476" s="50" t="s">
        <v>48</v>
      </c>
      <c r="F476" s="51">
        <v>200</v>
      </c>
      <c r="G476" s="51">
        <v>0.66</v>
      </c>
      <c r="H476" s="51">
        <v>0.09</v>
      </c>
      <c r="I476" s="51">
        <v>22.03</v>
      </c>
      <c r="J476" s="51">
        <v>92.8</v>
      </c>
      <c r="K476" s="52">
        <v>349</v>
      </c>
      <c r="L476" s="51"/>
    </row>
    <row r="477" spans="1:12" ht="153">
      <c r="A477" s="25"/>
      <c r="B477" s="16"/>
      <c r="C477" s="11"/>
      <c r="D477" s="7" t="s">
        <v>23</v>
      </c>
      <c r="E477" s="50" t="s">
        <v>58</v>
      </c>
      <c r="F477" s="51">
        <v>30</v>
      </c>
      <c r="G477" s="51">
        <v>2.2799999999999998</v>
      </c>
      <c r="H477" s="51">
        <v>0.24</v>
      </c>
      <c r="I477" s="51">
        <v>14.76</v>
      </c>
      <c r="J477" s="51">
        <v>70.5</v>
      </c>
      <c r="K477" s="52" t="s">
        <v>59</v>
      </c>
      <c r="L477" s="51"/>
    </row>
    <row r="478" spans="1:12" ht="153">
      <c r="A478" s="25"/>
      <c r="B478" s="16"/>
      <c r="C478" s="11"/>
      <c r="D478" s="7" t="s">
        <v>24</v>
      </c>
      <c r="E478" s="50" t="s">
        <v>63</v>
      </c>
      <c r="F478" s="51">
        <v>100</v>
      </c>
      <c r="G478" s="51">
        <v>0.4</v>
      </c>
      <c r="H478" s="51">
        <v>0.4</v>
      </c>
      <c r="I478" s="51">
        <v>9.8000000000000007</v>
      </c>
      <c r="J478" s="51">
        <v>47</v>
      </c>
      <c r="K478" s="52" t="s">
        <v>52</v>
      </c>
      <c r="L478" s="51"/>
    </row>
    <row r="479" spans="1:12" ht="15">
      <c r="A479" s="25"/>
      <c r="B479" s="16"/>
      <c r="C479" s="11"/>
      <c r="D479" s="6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337">SUM(G474:G480)</f>
        <v>15.82</v>
      </c>
      <c r="H481" s="21">
        <f t="shared" ref="H481" si="338">SUM(H474:H480)</f>
        <v>16.409999999999997</v>
      </c>
      <c r="I481" s="21">
        <f t="shared" ref="I481" si="339">SUM(I474:I480)</f>
        <v>65.930000000000007</v>
      </c>
      <c r="J481" s="21">
        <f t="shared" ref="J481" si="340">SUM(J474:J480)</f>
        <v>481.8</v>
      </c>
      <c r="K481" s="27"/>
      <c r="L481" s="21">
        <v>66.760000000000005</v>
      </c>
    </row>
    <row r="482" spans="1:12" ht="15">
      <c r="A482" s="28">
        <f>A474</f>
        <v>2</v>
      </c>
      <c r="B482" s="14">
        <f>B474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1">SUM(G482:G484)</f>
        <v>0</v>
      </c>
      <c r="H485" s="21">
        <f t="shared" ref="H485" si="342">SUM(H482:H484)</f>
        <v>0</v>
      </c>
      <c r="I485" s="21">
        <f t="shared" ref="I485" si="343">SUM(I482:I484)</f>
        <v>0</v>
      </c>
      <c r="J485" s="21">
        <f t="shared" ref="J485" si="344">SUM(J482:J484)</f>
        <v>0</v>
      </c>
      <c r="K485" s="27"/>
      <c r="L485" s="21">
        <f t="shared" ref="L485" ca="1" si="345">SUM(L482:L490)</f>
        <v>0</v>
      </c>
    </row>
    <row r="486" spans="1:12" ht="15">
      <c r="A486" s="28">
        <f>A474</f>
        <v>2</v>
      </c>
      <c r="B486" s="14">
        <f>B474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6">SUM(G486:G494)</f>
        <v>0</v>
      </c>
      <c r="H495" s="21">
        <f t="shared" ref="H495" si="347">SUM(H486:H494)</f>
        <v>0</v>
      </c>
      <c r="I495" s="21">
        <f t="shared" ref="I495" si="348">SUM(I486:I494)</f>
        <v>0</v>
      </c>
      <c r="J495" s="21">
        <f t="shared" ref="J495" si="349">SUM(J486:J494)</f>
        <v>0</v>
      </c>
      <c r="K495" s="27"/>
      <c r="L495" s="21">
        <f t="shared" ref="L495" ca="1" si="350">SUM(L492:L500)</f>
        <v>0</v>
      </c>
    </row>
    <row r="496" spans="1:12" ht="15">
      <c r="A496" s="28">
        <f>A474</f>
        <v>2</v>
      </c>
      <c r="B496" s="14">
        <f>B474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1">SUM(G496:G499)</f>
        <v>0</v>
      </c>
      <c r="H500" s="21">
        <f t="shared" ref="H500" si="352">SUM(H496:H499)</f>
        <v>0</v>
      </c>
      <c r="I500" s="21">
        <f t="shared" ref="I500" si="353">SUM(I496:I499)</f>
        <v>0</v>
      </c>
      <c r="J500" s="21">
        <f t="shared" ref="J500" si="354">SUM(J496:J499)</f>
        <v>0</v>
      </c>
      <c r="K500" s="27"/>
      <c r="L500" s="21">
        <f t="shared" ref="L500" ca="1" si="355">SUM(L493:L499)</f>
        <v>0</v>
      </c>
    </row>
    <row r="501" spans="1:12" ht="15">
      <c r="A501" s="28">
        <f>A474</f>
        <v>2</v>
      </c>
      <c r="B501" s="14">
        <f>B474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6">SUM(G501:G506)</f>
        <v>0</v>
      </c>
      <c r="H507" s="21">
        <f t="shared" ref="H507" si="357">SUM(H501:H506)</f>
        <v>0</v>
      </c>
      <c r="I507" s="21">
        <f t="shared" ref="I507" si="358">SUM(I501:I506)</f>
        <v>0</v>
      </c>
      <c r="J507" s="21">
        <f t="shared" ref="J507" si="359">SUM(J501:J506)</f>
        <v>0</v>
      </c>
      <c r="K507" s="27"/>
      <c r="L507" s="21">
        <f t="shared" ref="L507" ca="1" si="360">SUM(L501:L509)</f>
        <v>0</v>
      </c>
    </row>
    <row r="508" spans="1:12" ht="15">
      <c r="A508" s="28">
        <f>A474</f>
        <v>2</v>
      </c>
      <c r="B508" s="14">
        <f>B474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1">SUM(G508:G513)</f>
        <v>0</v>
      </c>
      <c r="H514" s="21">
        <f t="shared" ref="H514" si="362">SUM(H508:H513)</f>
        <v>0</v>
      </c>
      <c r="I514" s="21">
        <f t="shared" ref="I514" si="363">SUM(I508:I513)</f>
        <v>0</v>
      </c>
      <c r="J514" s="21">
        <f t="shared" ref="J514" si="364">SUM(J508:J513)</f>
        <v>0</v>
      </c>
      <c r="K514" s="27"/>
      <c r="L514" s="21">
        <f t="shared" ref="L514" ca="1" si="365">SUM(L508:L516)</f>
        <v>0</v>
      </c>
    </row>
    <row r="515" spans="1:12" ht="15.75" customHeight="1">
      <c r="A515" s="31">
        <f>A474</f>
        <v>2</v>
      </c>
      <c r="B515" s="32">
        <f>B474</f>
        <v>5</v>
      </c>
      <c r="C515" s="65" t="s">
        <v>4</v>
      </c>
      <c r="D515" s="66"/>
      <c r="E515" s="33"/>
      <c r="F515" s="34">
        <f>F481+F485+F495+F500+F507+F514</f>
        <v>530</v>
      </c>
      <c r="G515" s="34">
        <f t="shared" ref="G515" si="366">G481+G485+G495+G500+G507+G514</f>
        <v>15.82</v>
      </c>
      <c r="H515" s="34">
        <f t="shared" ref="H515" si="367">H481+H485+H495+H500+H507+H514</f>
        <v>16.409999999999997</v>
      </c>
      <c r="I515" s="34">
        <f t="shared" ref="I515" si="368">I481+I485+I495+I500+I507+I514</f>
        <v>65.930000000000007</v>
      </c>
      <c r="J515" s="34">
        <f t="shared" ref="J515" si="369">J481+J485+J495+J500+J507+J514</f>
        <v>481.8</v>
      </c>
      <c r="K515" s="35"/>
      <c r="L515" s="34">
        <v>66.760000000000005</v>
      </c>
    </row>
    <row r="516" spans="1:12" ht="15.7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95</v>
      </c>
      <c r="F516" s="48">
        <v>90</v>
      </c>
      <c r="G516" s="48">
        <v>12.9</v>
      </c>
      <c r="H516" s="48">
        <v>12.15</v>
      </c>
      <c r="I516" s="48">
        <v>13.15</v>
      </c>
      <c r="J516" s="48">
        <v>214.2</v>
      </c>
      <c r="K516" s="49" t="s">
        <v>65</v>
      </c>
      <c r="L516" s="48"/>
    </row>
    <row r="517" spans="1:12" ht="15">
      <c r="A517" s="25"/>
      <c r="B517" s="16"/>
      <c r="C517" s="11"/>
      <c r="D517" s="5" t="s">
        <v>21</v>
      </c>
      <c r="E517" s="50" t="s">
        <v>96</v>
      </c>
      <c r="F517" s="51" t="s">
        <v>67</v>
      </c>
      <c r="G517" s="51">
        <v>3.79</v>
      </c>
      <c r="H517" s="51">
        <v>4.47</v>
      </c>
      <c r="I517" s="51">
        <v>39.76</v>
      </c>
      <c r="J517" s="51">
        <v>233.8</v>
      </c>
      <c r="K517" s="52">
        <v>171</v>
      </c>
      <c r="L517" s="51"/>
    </row>
    <row r="518" spans="1:12" ht="15">
      <c r="A518" s="25"/>
      <c r="B518" s="16"/>
      <c r="C518" s="11"/>
      <c r="D518" s="7" t="s">
        <v>22</v>
      </c>
      <c r="E518" s="50" t="s">
        <v>56</v>
      </c>
      <c r="F518" s="51" t="s">
        <v>57</v>
      </c>
      <c r="G518" s="51">
        <v>0.11</v>
      </c>
      <c r="H518" s="51">
        <v>0.02</v>
      </c>
      <c r="I518" s="51">
        <v>10.15</v>
      </c>
      <c r="J518" s="51">
        <v>41.32</v>
      </c>
      <c r="K518" s="52">
        <v>377</v>
      </c>
      <c r="L518" s="51"/>
    </row>
    <row r="519" spans="1:12" ht="153">
      <c r="A519" s="25"/>
      <c r="B519" s="16"/>
      <c r="C519" s="11"/>
      <c r="D519" s="7" t="s">
        <v>23</v>
      </c>
      <c r="E519" s="50" t="s">
        <v>58</v>
      </c>
      <c r="F519" s="51">
        <v>30</v>
      </c>
      <c r="G519" s="51">
        <v>2.2799999999999998</v>
      </c>
      <c r="H519" s="51">
        <v>0.24</v>
      </c>
      <c r="I519" s="51">
        <v>14.76</v>
      </c>
      <c r="J519" s="51">
        <v>70.5</v>
      </c>
      <c r="K519" s="52" t="s">
        <v>59</v>
      </c>
      <c r="L519" s="51"/>
    </row>
    <row r="520" spans="1:12" ht="15">
      <c r="A520" s="25"/>
      <c r="B520" s="16"/>
      <c r="C520" s="11"/>
      <c r="D520" s="7" t="s">
        <v>24</v>
      </c>
      <c r="E520" s="50"/>
      <c r="F520" s="51"/>
      <c r="G520" s="51"/>
      <c r="H520" s="51"/>
      <c r="I520" s="51"/>
      <c r="J520" s="51"/>
      <c r="K520" s="52"/>
      <c r="L520" s="51"/>
    </row>
    <row r="521" spans="1:12" ht="25.5">
      <c r="A521" s="25"/>
      <c r="B521" s="16"/>
      <c r="C521" s="11"/>
      <c r="D521" s="6" t="s">
        <v>27</v>
      </c>
      <c r="E521" s="50" t="s">
        <v>94</v>
      </c>
      <c r="F521" s="51">
        <v>60</v>
      </c>
      <c r="G521" s="51">
        <v>0.96</v>
      </c>
      <c r="H521" s="51">
        <v>2.11</v>
      </c>
      <c r="I521" s="51">
        <v>4.33</v>
      </c>
      <c r="J521" s="51">
        <v>40.5</v>
      </c>
      <c r="K521" s="52" t="s">
        <v>65</v>
      </c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533</v>
      </c>
      <c r="G523" s="21">
        <f t="shared" ref="G523" si="370">SUM(G516:G522)</f>
        <v>20.040000000000003</v>
      </c>
      <c r="H523" s="21">
        <f t="shared" ref="H523" si="371">SUM(H516:H522)</f>
        <v>18.989999999999998</v>
      </c>
      <c r="I523" s="21">
        <f t="shared" ref="I523" si="372">SUM(I516:I522)</f>
        <v>82.149999999999991</v>
      </c>
      <c r="J523" s="21">
        <f t="shared" ref="J523" si="373">SUM(J516:J522)</f>
        <v>600.31999999999994</v>
      </c>
      <c r="K523" s="27"/>
      <c r="L523" s="21">
        <v>66.760000000000005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4">SUM(G524:G526)</f>
        <v>0</v>
      </c>
      <c r="H527" s="21">
        <f t="shared" ref="H527" si="375">SUM(H524:H526)</f>
        <v>0</v>
      </c>
      <c r="I527" s="21">
        <f t="shared" ref="I527" si="376">SUM(I524:I526)</f>
        <v>0</v>
      </c>
      <c r="J527" s="21">
        <f t="shared" ref="J527" si="377">SUM(J524:J526)</f>
        <v>0</v>
      </c>
      <c r="K527" s="27"/>
      <c r="L527" s="21">
        <f t="shared" ref="L527" ca="1" si="378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79">SUM(G528:G536)</f>
        <v>0</v>
      </c>
      <c r="H537" s="21">
        <f t="shared" ref="H537" si="380">SUM(H528:H536)</f>
        <v>0</v>
      </c>
      <c r="I537" s="21">
        <f t="shared" ref="I537" si="381">SUM(I528:I536)</f>
        <v>0</v>
      </c>
      <c r="J537" s="21">
        <f t="shared" ref="J537" si="382">SUM(J528:J536)</f>
        <v>0</v>
      </c>
      <c r="K537" s="27"/>
      <c r="L537" s="21">
        <f t="shared" ref="L537" ca="1" si="383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4">SUM(G538:G541)</f>
        <v>0</v>
      </c>
      <c r="H542" s="21">
        <f t="shared" ref="H542" si="385">SUM(H538:H541)</f>
        <v>0</v>
      </c>
      <c r="I542" s="21">
        <f t="shared" ref="I542" si="386">SUM(I538:I541)</f>
        <v>0</v>
      </c>
      <c r="J542" s="21">
        <f t="shared" ref="J542" si="387">SUM(J538:J541)</f>
        <v>0</v>
      </c>
      <c r="K542" s="27"/>
      <c r="L542" s="21">
        <f t="shared" ref="L542" ca="1" si="388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89">SUM(G543:G548)</f>
        <v>0</v>
      </c>
      <c r="H549" s="21">
        <f t="shared" ref="H549" si="390">SUM(H543:H548)</f>
        <v>0</v>
      </c>
      <c r="I549" s="21">
        <f t="shared" ref="I549" si="391">SUM(I543:I548)</f>
        <v>0</v>
      </c>
      <c r="J549" s="21">
        <f t="shared" ref="J549" si="392">SUM(J543:J548)</f>
        <v>0</v>
      </c>
      <c r="K549" s="27"/>
      <c r="L549" s="21">
        <f t="shared" ref="L549" ca="1" si="393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4">SUM(G550:G555)</f>
        <v>0</v>
      </c>
      <c r="H556" s="21">
        <f t="shared" ref="H556" si="395">SUM(H550:H555)</f>
        <v>0</v>
      </c>
      <c r="I556" s="21">
        <f t="shared" ref="I556" si="396">SUM(I550:I555)</f>
        <v>0</v>
      </c>
      <c r="J556" s="21">
        <f>SUM(J550:J555)</f>
        <v>0</v>
      </c>
      <c r="K556" s="27"/>
      <c r="L556" s="21">
        <f t="shared" ref="L556" ca="1" si="397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65" t="s">
        <v>4</v>
      </c>
      <c r="D557" s="66"/>
      <c r="E557" s="33"/>
      <c r="F557" s="34">
        <f>F523+F527+F537+F542+F549+F556</f>
        <v>533</v>
      </c>
      <c r="G557" s="34">
        <f t="shared" ref="G557" si="398">G523+G527+G537+G542+G549+G556</f>
        <v>20.040000000000003</v>
      </c>
      <c r="H557" s="34">
        <f t="shared" ref="H557" si="399">H523+H527+H537+H542+H549+H556</f>
        <v>18.989999999999998</v>
      </c>
      <c r="I557" s="34">
        <f t="shared" ref="I557" si="400">I523+I527+I537+I542+I549+I556</f>
        <v>82.149999999999991</v>
      </c>
      <c r="J557" s="34">
        <f t="shared" ref="J557" si="401">J523+J527+J537+J542+J549+J556</f>
        <v>600.31999999999994</v>
      </c>
      <c r="K557" s="35"/>
      <c r="L557" s="34">
        <v>66.760000000000005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2">SUM(G558:G564)</f>
        <v>0</v>
      </c>
      <c r="H565" s="21">
        <f t="shared" ref="H565" si="403">SUM(H558:H564)</f>
        <v>0</v>
      </c>
      <c r="I565" s="21">
        <f t="shared" ref="I565" si="404">SUM(I558:I564)</f>
        <v>0</v>
      </c>
      <c r="J565" s="21">
        <f t="shared" ref="J565" si="405">SUM(J558:J564)</f>
        <v>0</v>
      </c>
      <c r="K565" s="27"/>
      <c r="L565" s="21">
        <f t="shared" ref="L565" si="406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07">SUM(G566:G568)</f>
        <v>0</v>
      </c>
      <c r="H569" s="21">
        <f t="shared" ref="H569" si="408">SUM(H566:H568)</f>
        <v>0</v>
      </c>
      <c r="I569" s="21">
        <f t="shared" ref="I569" si="409">SUM(I566:I568)</f>
        <v>0</v>
      </c>
      <c r="J569" s="21">
        <f t="shared" ref="J569" si="410">SUM(J566:J568)</f>
        <v>0</v>
      </c>
      <c r="K569" s="27"/>
      <c r="L569" s="21">
        <f t="shared" ref="L569" ca="1" si="411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2">SUM(G570:G578)</f>
        <v>0</v>
      </c>
      <c r="H579" s="21">
        <f t="shared" ref="H579" si="413">SUM(H570:H578)</f>
        <v>0</v>
      </c>
      <c r="I579" s="21">
        <f t="shared" ref="I579" si="414">SUM(I570:I578)</f>
        <v>0</v>
      </c>
      <c r="J579" s="21">
        <f t="shared" ref="J579" si="415">SUM(J570:J578)</f>
        <v>0</v>
      </c>
      <c r="K579" s="27"/>
      <c r="L579" s="21">
        <f t="shared" ref="L579" ca="1" si="416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17">SUM(G580:G583)</f>
        <v>0</v>
      </c>
      <c r="H584" s="21">
        <f t="shared" ref="H584" si="418">SUM(H580:H583)</f>
        <v>0</v>
      </c>
      <c r="I584" s="21">
        <f t="shared" ref="I584" si="419">SUM(I580:I583)</f>
        <v>0</v>
      </c>
      <c r="J584" s="21">
        <f t="shared" ref="J584" si="420">SUM(J580:J583)</f>
        <v>0</v>
      </c>
      <c r="K584" s="27"/>
      <c r="L584" s="21">
        <f t="shared" ref="L584" ca="1" si="421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2">SUM(G585:G590)</f>
        <v>0</v>
      </c>
      <c r="H591" s="21">
        <f t="shared" ref="H591" si="423">SUM(H585:H590)</f>
        <v>0</v>
      </c>
      <c r="I591" s="21">
        <f t="shared" ref="I591" si="424">SUM(I585:I590)</f>
        <v>0</v>
      </c>
      <c r="J591" s="21">
        <f t="shared" ref="J591" si="425">SUM(J585:J590)</f>
        <v>0</v>
      </c>
      <c r="K591" s="27"/>
      <c r="L591" s="21">
        <f t="shared" ref="L591" ca="1" si="426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27">SUM(G592:G597)</f>
        <v>0</v>
      </c>
      <c r="H598" s="21">
        <f t="shared" ref="H598" si="428">SUM(H592:H597)</f>
        <v>0</v>
      </c>
      <c r="I598" s="21">
        <f t="shared" ref="I598" si="429">SUM(I592:I597)</f>
        <v>0</v>
      </c>
      <c r="J598" s="21">
        <f t="shared" ref="J598" si="430">SUM(J592:J597)</f>
        <v>0</v>
      </c>
      <c r="K598" s="27"/>
      <c r="L598" s="21">
        <f t="shared" ref="L598" ca="1" si="431">SUM(L592:L600)</f>
        <v>0</v>
      </c>
    </row>
    <row r="599" spans="1:12" ht="15">
      <c r="A599" s="37">
        <f>A558</f>
        <v>2</v>
      </c>
      <c r="B599" s="38">
        <f>B558</f>
        <v>7</v>
      </c>
      <c r="C599" s="62" t="s">
        <v>4</v>
      </c>
      <c r="D599" s="63"/>
      <c r="E599" s="39"/>
      <c r="F599" s="40">
        <f>F565+F569+F579+F584+F591+F598</f>
        <v>0</v>
      </c>
      <c r="G599" s="40">
        <f t="shared" ref="G599" si="432">G565+G569+G579+G584+G591+G598</f>
        <v>0</v>
      </c>
      <c r="H599" s="40">
        <f t="shared" ref="H599" si="433">H565+H569+H579+H584+H591+H598</f>
        <v>0</v>
      </c>
      <c r="I599" s="40">
        <f t="shared" ref="I599" si="434">I565+I569+I579+I584+I591+I598</f>
        <v>0</v>
      </c>
      <c r="J599" s="40">
        <f t="shared" ref="J599" si="435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4" t="s">
        <v>5</v>
      </c>
      <c r="D600" s="64"/>
      <c r="E600" s="64"/>
      <c r="F600" s="42">
        <f>(F48+F90+F132+F175+F218+F260+F303+F345+F388+F431+F473+F515+F557+F599)/(IF(F48=0,0,1)+IF(F90=0,0,1)+IF(F132=0,0,1)+IF(F175=0,0,1)+IF(F218=0,0,1)+IF(F260=0,0,1)+IF(F303=0,0,1)+IF(F345=0,0,1)+IF(F388=0,0,1)+IF(F431=0,0,1)+IF(F473=0,0,1)+IF(F515=0,0,1)+IF(F557=0,0,1)+IF(F599=0,0,1))</f>
        <v>530.25</v>
      </c>
      <c r="G600" s="42">
        <f>(G48+G90+G132+G175+G218+G260+G303+G345+G388+G431+G473+G515+G557+G599)/(IF(G48=0,0,1)+IF(G90=0,0,1)+IF(G132=0,0,1)+IF(G175=0,0,1)+IF(G218=0,0,1)+IF(G260=0,0,1)+IF(G303=0,0,1)+IF(G345=0,0,1)+IF(G388=0,0,1)+IF(G431=0,0,1)+IF(G473=0,0,1)+IF(G515=0,0,1)+IF(G557=0,0,1)+IF(G599=0,0,1))</f>
        <v>18.407499999999995</v>
      </c>
      <c r="H600" s="42">
        <f>(H48+H90+H132+H175+H218+H260+H303+H345+H388+H431+H473+H515+H557+H599)/(IF(H48=0,0,1)+IF(H90=0,0,1)+IF(H132=0,0,1)+IF(H175=0,0,1)+IF(H218=0,0,1)+IF(H260=0,0,1)+IF(H303=0,0,1)+IF(H345=0,0,1)+IF(H388=0,0,1)+IF(H431=0,0,1)+IF(H473=0,0,1)+IF(H515=0,0,1)+IF(H557=0,0,1)+IF(H599=0,0,1))</f>
        <v>18.471666666666664</v>
      </c>
      <c r="I600" s="42">
        <f>(I48+I90+I132+I175+I218+I260+I303+I345+I388+I431+I473+I515+I557+I599)/(IF(I48=0,0,1)+IF(I90=0,0,1)+IF(I132=0,0,1)+IF(I175=0,0,1)+IF(I218=0,0,1)+IF(I260=0,0,1)+IF(I303=0,0,1)+IF(I345=0,0,1)+IF(I388=0,0,1)+IF(I431=0,0,1)+IF(I473=0,0,1)+IF(I515=0,0,1)+IF(I557=0,0,1)+IF(I599=0,0,1))</f>
        <v>76.379999999999981</v>
      </c>
      <c r="J600" s="42">
        <f>(J48+J90+J132+J175+J218+J260+J303+J345+J388+J431+J473+J515+J557+J599)/(IF(J48=0,0,1)+IF(J90=0,0,1)+IF(J132=0,0,1)+IF(J175=0,0,1)+IF(J218=0,0,1)+IF(J260=0,0,1)+IF(J303=0,0,1)+IF(J345=0,0,1)+IF(J388=0,0,1)+IF(J431=0,0,1)+IF(J473=0,0,1)+IF(J515=0,0,1)+IF(J557=0,0,1)+IF(J599=0,0,1))</f>
        <v>553.48249999999996</v>
      </c>
      <c r="K600" s="42"/>
      <c r="L600" s="42" t="e">
        <f ca="1">(L48+L90+L132+L175+L218+L260+L303+L345+L388+L431+L473+L515+L557+L599)/(IF(L48=0,0,1)+IF(L90=0,0,1)+IF(L132=0,0,1)+IF(L175=0,0,1)+IF(L218=0,0,1)+IF(L260=0,0,1)+IF(L303=0,0,1)+IF(L345=0,0,1)+IF(L388=0,0,1)+IF(L431=0,0,1)+IF(L473=0,0,1)+IF(L515=0,0,1)+IF(L557=0,0,1)+IF(L599=0,0,1))</f>
        <v>#DIV/0!</v>
      </c>
    </row>
  </sheetData>
  <mergeCells count="18">
    <mergeCell ref="C303:D303"/>
    <mergeCell ref="C48:D48"/>
    <mergeCell ref="C1:E1"/>
    <mergeCell ref="H1:K1"/>
    <mergeCell ref="H2:K2"/>
    <mergeCell ref="C90:D90"/>
    <mergeCell ref="C132:D132"/>
    <mergeCell ref="C175:D175"/>
    <mergeCell ref="C218:D218"/>
    <mergeCell ref="C260:D260"/>
    <mergeCell ref="C599:D599"/>
    <mergeCell ref="C600:E600"/>
    <mergeCell ref="C345:D345"/>
    <mergeCell ref="C388:D388"/>
    <mergeCell ref="C431:D431"/>
    <mergeCell ref="C473:D473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2024-01-09T12:35:21Z</dcterms:modified>
</cp:coreProperties>
</file>