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новое меню\tm2023-sm.xlsx  общий файл на 14 дней 2023 и kp202.xlsx\"/>
    </mc:Choice>
  </mc:AlternateContent>
  <workbookProtection lockRevision="1"/>
  <bookViews>
    <workbookView xWindow="360" yWindow="12" windowWidth="20952" windowHeight="9720"/>
  </bookViews>
  <sheets>
    <sheet name="Лист1" sheetId="1" r:id="rId1"/>
  </sheets>
  <calcPr calcId="152511"/>
  <customWorkbookViews>
    <customWorkbookView name="School7 - Личное представление" guid="{A2AAB824-DD00-4C7A-8216-805C6B8C25D8}" mergeInterval="0" personalView="1" maximized="1" xWindow="-9" yWindow="-9" windowWidth="1938" windowHeight="1048" activeSheetId="1"/>
  </customWorkbookViews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J593" i="1" s="1"/>
  <c r="I573" i="1"/>
  <c r="H573" i="1"/>
  <c r="G573" i="1"/>
  <c r="F573" i="1"/>
  <c r="F593" i="1" s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F551" i="1" s="1"/>
  <c r="B522" i="1"/>
  <c r="A522" i="1"/>
  <c r="J521" i="1"/>
  <c r="I521" i="1"/>
  <c r="H521" i="1"/>
  <c r="G521" i="1"/>
  <c r="F521" i="1"/>
  <c r="B518" i="1"/>
  <c r="A518" i="1"/>
  <c r="L517" i="1"/>
  <c r="J517" i="1"/>
  <c r="I517" i="1"/>
  <c r="I551" i="1" s="1"/>
  <c r="H517" i="1"/>
  <c r="H551" i="1" s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H509" i="1" s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J467" i="1" s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H341" i="1" s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J299" i="1" s="1"/>
  <c r="I279" i="1"/>
  <c r="H279" i="1"/>
  <c r="G279" i="1"/>
  <c r="F279" i="1"/>
  <c r="F299" i="1" s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H299" i="1" s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H257" i="1" s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I215" i="1" s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173" i="1" l="1"/>
  <c r="J551" i="1"/>
  <c r="I509" i="1"/>
  <c r="G509" i="1"/>
  <c r="J509" i="1"/>
  <c r="F509" i="1"/>
  <c r="I467" i="1"/>
  <c r="G467" i="1"/>
  <c r="H467" i="1"/>
  <c r="F467" i="1"/>
  <c r="H425" i="1"/>
  <c r="I425" i="1"/>
  <c r="J425" i="1"/>
  <c r="F425" i="1"/>
  <c r="I383" i="1"/>
  <c r="G383" i="1"/>
  <c r="H383" i="1"/>
  <c r="F383" i="1"/>
  <c r="J383" i="1"/>
  <c r="I341" i="1"/>
  <c r="G341" i="1"/>
  <c r="F341" i="1"/>
  <c r="J341" i="1"/>
  <c r="J257" i="1"/>
  <c r="F257" i="1"/>
  <c r="G215" i="1"/>
  <c r="H215" i="1"/>
  <c r="F215" i="1"/>
  <c r="J215" i="1"/>
  <c r="F173" i="1"/>
  <c r="H173" i="1"/>
  <c r="I173" i="1"/>
  <c r="G173" i="1"/>
  <c r="H131" i="1"/>
  <c r="J131" i="1"/>
  <c r="F131" i="1"/>
  <c r="I131" i="1"/>
  <c r="G131" i="1"/>
  <c r="G89" i="1"/>
  <c r="J89" i="1"/>
  <c r="I89" i="1"/>
  <c r="H89" i="1"/>
  <c r="F89" i="1"/>
  <c r="F47" i="1"/>
  <c r="I47" i="1"/>
  <c r="H47" i="1"/>
  <c r="J47" i="1"/>
  <c r="G47" i="1"/>
  <c r="H594" i="1" l="1"/>
  <c r="I594" i="1"/>
  <c r="J594" i="1"/>
  <c r="G594" i="1"/>
  <c r="F594" i="1"/>
  <c r="L158" i="1"/>
  <c r="L32" i="1"/>
  <c r="L74" i="1"/>
  <c r="L116" i="1"/>
  <c r="L200" i="1"/>
  <c r="L326" i="1"/>
  <c r="L368" i="1"/>
  <c r="L410" i="1"/>
  <c r="L452" i="1"/>
  <c r="L494" i="1"/>
  <c r="L341" i="1"/>
  <c r="L311" i="1"/>
  <c r="L375" i="1"/>
  <c r="L165" i="1"/>
  <c r="L173" i="1"/>
  <c r="L143" i="1"/>
  <c r="L172" i="1"/>
  <c r="L279" i="1"/>
  <c r="L284" i="1"/>
  <c r="L89" i="1"/>
  <c r="L59" i="1"/>
  <c r="L550" i="1"/>
  <c r="L298" i="1"/>
  <c r="L501" i="1"/>
  <c r="L237" i="1"/>
  <c r="L242" i="1"/>
  <c r="L425" i="1"/>
  <c r="L395" i="1"/>
  <c r="L46" i="1"/>
  <c r="L573" i="1"/>
  <c r="L578" i="1"/>
  <c r="L592" i="1"/>
  <c r="L269" i="1"/>
  <c r="L299" i="1"/>
  <c r="L131" i="1"/>
  <c r="L101" i="1"/>
  <c r="L249" i="1"/>
  <c r="L123" i="1"/>
  <c r="L585" i="1"/>
  <c r="L509" i="1"/>
  <c r="L479" i="1"/>
  <c r="L340" i="1"/>
  <c r="L417" i="1"/>
  <c r="L508" i="1"/>
  <c r="L467" i="1"/>
  <c r="L437" i="1"/>
  <c r="L215" i="1"/>
  <c r="L185" i="1"/>
  <c r="L563" i="1"/>
  <c r="L593" i="1"/>
  <c r="L214" i="1"/>
  <c r="L521" i="1"/>
  <c r="L551" i="1"/>
  <c r="L459" i="1"/>
  <c r="L333" i="1"/>
  <c r="L39" i="1"/>
  <c r="L81" i="1"/>
  <c r="L257" i="1"/>
  <c r="L227" i="1"/>
  <c r="L466" i="1"/>
  <c r="L543" i="1"/>
  <c r="L207" i="1"/>
  <c r="L130" i="1"/>
  <c r="L536" i="1"/>
  <c r="L531" i="1"/>
  <c r="L383" i="1"/>
  <c r="L353" i="1"/>
  <c r="L424" i="1"/>
  <c r="L291" i="1"/>
  <c r="L88" i="1"/>
  <c r="L256" i="1"/>
  <c r="L17" i="1"/>
  <c r="L47" i="1"/>
  <c r="L594" i="1"/>
  <c r="L382" i="1"/>
</calcChain>
</file>

<file path=xl/sharedStrings.xml><?xml version="1.0" encoding="utf-8"?>
<sst xmlns="http://schemas.openxmlformats.org/spreadsheetml/2006/main" count="638" uniqueCount="130">
  <si>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</si>
  <si>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</si>
  <si>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</si>
  <si>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</si>
  <si>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</si>
  <si>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</si>
  <si>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</si>
  <si>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</si>
  <si>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</si>
  <si>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</si>
  <si>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</si>
  <si>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</si>
  <si>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</si>
  <si>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</si>
  <si>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</si>
  <si>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</si>
  <si>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</si>
  <si>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</si>
  <si>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</si>
  <si>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</si>
  <si>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</si>
  <si>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</si>
  <si>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</si>
  <si>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</si>
  <si>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</si>
  <si>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</si>
  <si>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</si>
  <si>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</si>
  <si>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</si>
  <si>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</si>
  <si>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</si>
  <si>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</si>
  <si>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</si>
  <si>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</si>
  <si>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</si>
  <si>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</si>
  <si>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</si>
  <si>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</si>
  <si>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</si>
  <si>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</si>
  <si>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</si>
  <si>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</si>
  <si>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</si>
  <si>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</si>
  <si>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</si>
  <si>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котлеты из мясо кур и макаронные изделия отварные с маслом сливочным</t>
  </si>
  <si>
    <t>294/203</t>
  </si>
  <si>
    <t>комруктов из сухофруктов(75С) с печеньем</t>
  </si>
  <si>
    <t>ржаной</t>
  </si>
  <si>
    <t>салат из моркови с яблоками</t>
  </si>
  <si>
    <t>борщ из свежей капусты с мясом птицы со сметанной</t>
  </si>
  <si>
    <t>каша манная молочная с маслом сливочным</t>
  </si>
  <si>
    <t>компот из свежих яблок</t>
  </si>
  <si>
    <t>белый</t>
  </si>
  <si>
    <t>серый</t>
  </si>
  <si>
    <t>сыр порционно</t>
  </si>
  <si>
    <t>гуляш из говядины и каша гречневая рассыпчатая с маслом сливочным</t>
  </si>
  <si>
    <t>260/171</t>
  </si>
  <si>
    <t>чай сахаром с лимоном</t>
  </si>
  <si>
    <t>пшеничный</t>
  </si>
  <si>
    <t>суп лапша с картофелем с мясом птицы</t>
  </si>
  <si>
    <t>103/288</t>
  </si>
  <si>
    <t xml:space="preserve">омлет натуральный </t>
  </si>
  <si>
    <t>компот из сухофруктов</t>
  </si>
  <si>
    <t xml:space="preserve">птица запеченная с томатным соусом рис отварной рассыпчатый с маслом сливочным </t>
  </si>
  <si>
    <t>293/304</t>
  </si>
  <si>
    <t>чай с сахаром</t>
  </si>
  <si>
    <t>пшеничный /ржаной</t>
  </si>
  <si>
    <t>134/144</t>
  </si>
  <si>
    <t>рассльник ленинградкий с куринными фрикадельками,со сметаной</t>
  </si>
  <si>
    <t xml:space="preserve">блины со сгущенным молоком </t>
  </si>
  <si>
    <t xml:space="preserve">чай с сахаром </t>
  </si>
  <si>
    <t>салат из белокачанной капусты</t>
  </si>
  <si>
    <t>Директор</t>
  </si>
  <si>
    <t>рыба,тушенная в томате с овощами, пюре картофельгое с маслом сливочным</t>
  </si>
  <si>
    <t>компот из свежих яблок(75С)</t>
  </si>
  <si>
    <t>229/312</t>
  </si>
  <si>
    <t>пшеничный/ржаной</t>
  </si>
  <si>
    <t>суп крестьянский с крупой,с мясными фрикадельками,со сметаной</t>
  </si>
  <si>
    <t>бутерброд с сыром</t>
  </si>
  <si>
    <t>каша геркулесовая молочная с маслом сливочным</t>
  </si>
  <si>
    <t xml:space="preserve">чай с сахаром с яблоком </t>
  </si>
  <si>
    <t>яблоки</t>
  </si>
  <si>
    <t>сыр</t>
  </si>
  <si>
    <t>тефтели мясные в сметанном томатном соусе с макаронными изделиями с маслом сливочным</t>
  </si>
  <si>
    <t>279/203</t>
  </si>
  <si>
    <t xml:space="preserve">кофейный напиток </t>
  </si>
  <si>
    <t>суп овощной на курином бульоне,со сметаной</t>
  </si>
  <si>
    <t>курица отварная с кашей пшеничной молочной</t>
  </si>
  <si>
    <t>288/173</t>
  </si>
  <si>
    <t>кисель</t>
  </si>
  <si>
    <t xml:space="preserve">котлета по домашнему, гороховое пюре с маслом сливочным </t>
  </si>
  <si>
    <t>чай с мармеладом</t>
  </si>
  <si>
    <t>0.4</t>
  </si>
  <si>
    <t>биточки рыбные с рисом отварным с маслом сливочным</t>
  </si>
  <si>
    <t>234/304</t>
  </si>
  <si>
    <t>чай с сахаром,с яблоком</t>
  </si>
  <si>
    <t>борщ из свежей капусты с мясом птицы,со сметаной</t>
  </si>
  <si>
    <t>82/109</t>
  </si>
  <si>
    <t>блины со сгущенным молоком</t>
  </si>
  <si>
    <t>овощи тушеные с мясом</t>
  </si>
  <si>
    <t>143/241</t>
  </si>
  <si>
    <t>чай витаминный с ягодой</t>
  </si>
  <si>
    <t>пшеничный/ржанной</t>
  </si>
  <si>
    <t xml:space="preserve">суп картофельный с мясными фрикадельками </t>
  </si>
  <si>
    <t>97/288</t>
  </si>
  <si>
    <t>запеканка из творога со сгущенным молоком</t>
  </si>
  <si>
    <t>батон</t>
  </si>
  <si>
    <t>чай с сахаром с лимоном</t>
  </si>
  <si>
    <t>салат из свеклы отварной</t>
  </si>
  <si>
    <t xml:space="preserve">котлеты из мясо кур и пюре картофельное с маслом сливочным </t>
  </si>
  <si>
    <t>294/312</t>
  </si>
  <si>
    <t>чай с схаром</t>
  </si>
  <si>
    <t>щи из свежей капусты с картофелем из курином бульоне со сметаной</t>
  </si>
  <si>
    <t>каша геркулесовая с маслом сливочным</t>
  </si>
  <si>
    <t>тефтели мясные в сметанном -томатном соусе с макароннымиизделиями с маслом сливочным</t>
  </si>
  <si>
    <t>229/203</t>
  </si>
  <si>
    <t>напиток из свежих фруктов</t>
  </si>
  <si>
    <t>суп картофельный с макаронными изделиями с мясными фрикадельками</t>
  </si>
  <si>
    <t>каша ячневая молочная с маслом сливочным</t>
  </si>
  <si>
    <t>закуски</t>
  </si>
  <si>
    <t>салат из свежей капусты с морковью</t>
  </si>
  <si>
    <t>плов из говядины</t>
  </si>
  <si>
    <t>чай с сахаром с яблоком</t>
  </si>
  <si>
    <t>суп из овощей с фрикадельками мясными</t>
  </si>
  <si>
    <t>99/105</t>
  </si>
  <si>
    <t>котлеты по домашнему с кашей гречневой с маслом сливочным</t>
  </si>
  <si>
    <t>чай сахаром</t>
  </si>
  <si>
    <t>Асадуллина А.И.</t>
  </si>
  <si>
    <t>Гимназия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</si>
</sst>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C3485CC-D5FB-4722-B1FF-5FE07F14B35F}" diskRevisions="1" revisionId="2" version="2" protected="1">
  <header guid="{440790DD-D94F-4B7B-9167-325C3B619FDB}" dateTime="2023-10-14T10:30:08" maxSheetId="2" userName="School7" r:id="rId1">
    <sheetIdMap count="1">
      <sheetId val="1"/>
    </sheetIdMap>
  </header>
  <header guid="{9C3485CC-D5FB-4722-B1FF-5FE07F14B35F}" dateTime="2023-10-17T14:53:26" maxSheetId="2" userName="School7" r:id="rId2" minRId="1" max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numFmtId="4">
    <oc r="H3">
      <v>1</v>
    </oc>
    <nc r="H3"/>
  </rcc>
  <rcc rId="2" sId="1" numFmtId="4">
    <oc r="I3">
      <v>9</v>
    </oc>
    <nc r="I3">
      <v>10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129</v>
      </c>
      <c r="D1" s="64"/>
      <c r="E1" s="64"/>
      <c r="F1" s="13" t="s">
        <v>16</v>
      </c>
      <c r="G1" s="2" t="s">
        <v>17</v>
      </c>
      <c r="H1" s="65" t="s">
        <v>73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128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6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245</v>
      </c>
      <c r="G6" s="48">
        <v>13.87</v>
      </c>
      <c r="H6" s="48">
        <v>15.13</v>
      </c>
      <c r="I6" s="48">
        <v>40.119999999999997</v>
      </c>
      <c r="J6" s="48">
        <v>378.3</v>
      </c>
      <c r="K6" s="49" t="s">
        <v>46</v>
      </c>
      <c r="L6" s="48"/>
    </row>
    <row r="7" spans="1:12" ht="14.4" x14ac:dyDescent="0.3">
      <c r="A7" s="25"/>
      <c r="B7" s="16"/>
      <c r="C7" s="11"/>
      <c r="D7" s="6" t="s">
        <v>27</v>
      </c>
      <c r="E7" s="50" t="s">
        <v>49</v>
      </c>
      <c r="F7" s="51">
        <v>60</v>
      </c>
      <c r="G7" s="51">
        <v>0.64</v>
      </c>
      <c r="H7" s="51">
        <v>0.1</v>
      </c>
      <c r="I7" s="51">
        <v>5.1100000000000003</v>
      </c>
      <c r="J7" s="51">
        <v>23.94</v>
      </c>
      <c r="K7" s="52">
        <v>59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240</v>
      </c>
      <c r="G8" s="51">
        <v>4.3600000000000003</v>
      </c>
      <c r="H8" s="51">
        <v>4.79</v>
      </c>
      <c r="I8" s="51">
        <v>26.88</v>
      </c>
      <c r="J8" s="51">
        <v>114.4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>
        <v>20</v>
      </c>
      <c r="G9" s="51">
        <v>1.32</v>
      </c>
      <c r="H9" s="51">
        <v>0.24</v>
      </c>
      <c r="I9" s="51">
        <v>7.92</v>
      </c>
      <c r="J9" s="51">
        <v>39.6</v>
      </c>
      <c r="K9" s="52">
        <v>144</v>
      </c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>
        <v>64.19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565</v>
      </c>
      <c r="G13" s="21">
        <f t="shared" ref="G13:J13" si="0">SUM(G6:G12)</f>
        <v>20.190000000000001</v>
      </c>
      <c r="H13" s="21">
        <f t="shared" si="0"/>
        <v>20.259999999999998</v>
      </c>
      <c r="I13" s="21">
        <f t="shared" si="0"/>
        <v>80.03</v>
      </c>
      <c r="J13" s="21">
        <f t="shared" si="0"/>
        <v>556.24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50</v>
      </c>
      <c r="F19" s="51">
        <v>267</v>
      </c>
      <c r="G19" s="51">
        <v>5.37</v>
      </c>
      <c r="H19" s="51">
        <v>6.59</v>
      </c>
      <c r="I19" s="51">
        <v>11.18</v>
      </c>
      <c r="J19" s="51">
        <v>133.57</v>
      </c>
      <c r="K19" s="52">
        <v>84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51</v>
      </c>
      <c r="F20" s="51">
        <v>205</v>
      </c>
      <c r="G20" s="51">
        <v>5.86</v>
      </c>
      <c r="H20" s="51">
        <v>13.84</v>
      </c>
      <c r="I20" s="51">
        <v>30.91</v>
      </c>
      <c r="J20" s="51">
        <v>372.05</v>
      </c>
      <c r="K20" s="52">
        <v>181</v>
      </c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52</v>
      </c>
      <c r="F22" s="51">
        <v>200</v>
      </c>
      <c r="G22" s="51">
        <v>0.16</v>
      </c>
      <c r="H22" s="51">
        <v>0.16</v>
      </c>
      <c r="I22" s="51">
        <v>27.88</v>
      </c>
      <c r="J22" s="51">
        <v>114.6</v>
      </c>
      <c r="K22" s="52">
        <v>342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53</v>
      </c>
      <c r="F23" s="51">
        <v>20</v>
      </c>
      <c r="G23" s="51">
        <v>1.52</v>
      </c>
      <c r="H23" s="51">
        <v>0.16</v>
      </c>
      <c r="I23" s="51">
        <v>9.84</v>
      </c>
      <c r="J23" s="51">
        <v>47</v>
      </c>
      <c r="K23" s="52">
        <v>134</v>
      </c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54</v>
      </c>
      <c r="F24" s="51">
        <v>20</v>
      </c>
      <c r="G24" s="51">
        <v>1.32</v>
      </c>
      <c r="H24" s="51">
        <v>0.24</v>
      </c>
      <c r="I24" s="51">
        <v>7.02</v>
      </c>
      <c r="J24" s="51">
        <v>39.6</v>
      </c>
      <c r="K24" s="52">
        <v>144</v>
      </c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>
        <v>40</v>
      </c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712</v>
      </c>
      <c r="G27" s="21">
        <f t="shared" ref="G27:J27" si="3">SUM(G18:G26)</f>
        <v>14.23</v>
      </c>
      <c r="H27" s="21">
        <f t="shared" si="3"/>
        <v>20.99</v>
      </c>
      <c r="I27" s="21">
        <f t="shared" si="3"/>
        <v>86.83</v>
      </c>
      <c r="J27" s="21">
        <f t="shared" si="3"/>
        <v>706.82</v>
      </c>
      <c r="K27" s="27"/>
      <c r="L27" s="21">
        <v>40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SUM(L25:L31)</f>
        <v>80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1277</v>
      </c>
      <c r="G47" s="34">
        <f t="shared" ref="G47:J47" si="7">G13+G17+G27+G32+G39+G46</f>
        <v>34.42</v>
      </c>
      <c r="H47" s="34">
        <f t="shared" si="7"/>
        <v>41.25</v>
      </c>
      <c r="I47" s="34">
        <f t="shared" si="7"/>
        <v>166.86</v>
      </c>
      <c r="J47" s="34">
        <f t="shared" si="7"/>
        <v>1263.06</v>
      </c>
      <c r="K47" s="35"/>
      <c r="L47" s="34">
        <f ca="1">L13+L17+L27+L32+L39+L46</f>
        <v>0</v>
      </c>
    </row>
    <row r="48" spans="1:12" ht="26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56</v>
      </c>
      <c r="F48" s="48">
        <v>255</v>
      </c>
      <c r="G48" s="48">
        <v>14.06</v>
      </c>
      <c r="H48" s="48">
        <v>17.03</v>
      </c>
      <c r="I48" s="48">
        <v>50.68</v>
      </c>
      <c r="J48" s="48">
        <v>428</v>
      </c>
      <c r="K48" s="49" t="s">
        <v>57</v>
      </c>
      <c r="L48" s="48"/>
    </row>
    <row r="49" spans="1:12" ht="14.4" x14ac:dyDescent="0.3">
      <c r="A49" s="15"/>
      <c r="B49" s="16"/>
      <c r="C49" s="11"/>
      <c r="D49" s="6" t="s">
        <v>27</v>
      </c>
      <c r="E49" s="50" t="s">
        <v>55</v>
      </c>
      <c r="F49" s="51">
        <v>10</v>
      </c>
      <c r="G49" s="51">
        <v>2.63</v>
      </c>
      <c r="H49" s="51">
        <v>2.66</v>
      </c>
      <c r="I49" s="51">
        <v>0</v>
      </c>
      <c r="J49" s="51">
        <v>34.33</v>
      </c>
      <c r="K49" s="52">
        <v>15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58</v>
      </c>
      <c r="F50" s="51">
        <v>200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59</v>
      </c>
      <c r="F51" s="51">
        <v>50</v>
      </c>
      <c r="G51" s="51">
        <v>3.04</v>
      </c>
      <c r="H51" s="51">
        <v>0.32</v>
      </c>
      <c r="I51" s="51">
        <v>19.68</v>
      </c>
      <c r="J51" s="51">
        <v>94</v>
      </c>
      <c r="K51" s="52">
        <v>134</v>
      </c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64.19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515</v>
      </c>
      <c r="G55" s="21">
        <f t="shared" ref="G55" si="8">SUM(G48:G54)</f>
        <v>19.86</v>
      </c>
      <c r="H55" s="21">
        <f t="shared" ref="H55" si="9">SUM(H48:H54)</f>
        <v>20.03</v>
      </c>
      <c r="I55" s="21">
        <f t="shared" ref="I55" si="10">SUM(I48:I54)</f>
        <v>80.56</v>
      </c>
      <c r="J55" s="21">
        <f t="shared" ref="J55" si="11">SUM(J48:J54)</f>
        <v>598.32999999999993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60</v>
      </c>
      <c r="F61" s="51">
        <v>300</v>
      </c>
      <c r="G61" s="51">
        <v>5.65</v>
      </c>
      <c r="H61" s="51">
        <v>6.1</v>
      </c>
      <c r="I61" s="51">
        <v>11.62</v>
      </c>
      <c r="J61" s="51">
        <v>192.55</v>
      </c>
      <c r="K61" s="52" t="s">
        <v>61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62</v>
      </c>
      <c r="F62" s="51">
        <v>150</v>
      </c>
      <c r="G62" s="51">
        <v>13.94</v>
      </c>
      <c r="H62" s="51">
        <v>24.83</v>
      </c>
      <c r="I62" s="51">
        <v>2.64</v>
      </c>
      <c r="J62" s="51">
        <v>289.66000000000003</v>
      </c>
      <c r="K62" s="52">
        <v>210</v>
      </c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63</v>
      </c>
      <c r="F64" s="51">
        <v>200</v>
      </c>
      <c r="G64" s="51">
        <v>0.66200000000000003</v>
      </c>
      <c r="H64" s="51">
        <v>0.09</v>
      </c>
      <c r="I64" s="51">
        <v>32.014000000000003</v>
      </c>
      <c r="J64" s="51">
        <v>132.80000000000001</v>
      </c>
      <c r="K64" s="52">
        <v>346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53</v>
      </c>
      <c r="F65" s="51">
        <v>25</v>
      </c>
      <c r="G65" s="51">
        <v>1.52</v>
      </c>
      <c r="H65" s="51">
        <v>0.16</v>
      </c>
      <c r="I65" s="51">
        <v>9.84</v>
      </c>
      <c r="J65" s="51">
        <v>51</v>
      </c>
      <c r="K65" s="52">
        <v>134</v>
      </c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54</v>
      </c>
      <c r="F66" s="51">
        <v>25</v>
      </c>
      <c r="G66" s="51">
        <v>1.32</v>
      </c>
      <c r="H66" s="51">
        <v>0.24</v>
      </c>
      <c r="I66" s="51">
        <v>7.02</v>
      </c>
      <c r="J66" s="51">
        <v>39.6</v>
      </c>
      <c r="K66" s="52">
        <v>144</v>
      </c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>
        <v>40</v>
      </c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700</v>
      </c>
      <c r="G69" s="21">
        <f t="shared" ref="G69" si="18">SUM(G60:G68)</f>
        <v>23.091999999999999</v>
      </c>
      <c r="H69" s="21">
        <f t="shared" ref="H69" si="19">SUM(H60:H68)</f>
        <v>31.419999999999998</v>
      </c>
      <c r="I69" s="21">
        <f t="shared" ref="I69" si="20">SUM(I60:I68)</f>
        <v>63.134</v>
      </c>
      <c r="J69" s="21">
        <f t="shared" ref="J69" si="21">SUM(J60:J68)</f>
        <v>705.61</v>
      </c>
      <c r="K69" s="27"/>
      <c r="L69" s="21">
        <v>40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si="26">SUM(L67:L73)</f>
        <v>80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1215</v>
      </c>
      <c r="G89" s="34">
        <f t="shared" ref="G89" si="37">G55+G59+G69+G74+G81+G88</f>
        <v>42.951999999999998</v>
      </c>
      <c r="H89" s="34">
        <f t="shared" ref="H89" si="38">H55+H59+H69+H74+H81+H88</f>
        <v>51.45</v>
      </c>
      <c r="I89" s="34">
        <f t="shared" ref="I89" si="39">I55+I59+I69+I74+I81+I88</f>
        <v>143.69400000000002</v>
      </c>
      <c r="J89" s="34">
        <f t="shared" ref="J89" si="40">J55+J59+J69+J74+J81+J88</f>
        <v>1303.94</v>
      </c>
      <c r="K89" s="35"/>
      <c r="L89" s="34">
        <f t="shared" ref="L89" ca="1" si="41">L55+L59+L69+L74+L81+L88</f>
        <v>0</v>
      </c>
    </row>
    <row r="90" spans="1:12" ht="26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64</v>
      </c>
      <c r="F90" s="48">
        <v>265</v>
      </c>
      <c r="G90" s="48">
        <v>15.74</v>
      </c>
      <c r="H90" s="48">
        <v>17.059999999999999</v>
      </c>
      <c r="I90" s="48">
        <v>47.83</v>
      </c>
      <c r="J90" s="48">
        <v>404.1</v>
      </c>
      <c r="K90" s="49" t="s">
        <v>65</v>
      </c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66</v>
      </c>
      <c r="F92" s="51">
        <v>200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176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67</v>
      </c>
      <c r="F93" s="51">
        <v>40</v>
      </c>
      <c r="G93" s="51">
        <v>2.84</v>
      </c>
      <c r="H93" s="51">
        <v>0.4</v>
      </c>
      <c r="I93" s="51">
        <v>17.760000000000002</v>
      </c>
      <c r="J93" s="51">
        <v>86.6</v>
      </c>
      <c r="K93" s="52" t="s">
        <v>68</v>
      </c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>
        <v>64.19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505</v>
      </c>
      <c r="G97" s="21">
        <f t="shared" ref="G97" si="42">SUM(G90:G96)</f>
        <v>18.649999999999999</v>
      </c>
      <c r="H97" s="21">
        <f t="shared" ref="H97" si="43">SUM(H90:H96)</f>
        <v>17.479999999999997</v>
      </c>
      <c r="I97" s="21">
        <f t="shared" ref="I97" si="44">SUM(I90:I96)</f>
        <v>75.59</v>
      </c>
      <c r="J97" s="21">
        <f t="shared" ref="J97" si="45">SUM(J90:J96)</f>
        <v>530.70000000000005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26.4" x14ac:dyDescent="0.3">
      <c r="A103" s="25"/>
      <c r="B103" s="16"/>
      <c r="C103" s="11"/>
      <c r="D103" s="7" t="s">
        <v>28</v>
      </c>
      <c r="E103" s="50" t="s">
        <v>69</v>
      </c>
      <c r="F103" s="51">
        <v>300</v>
      </c>
      <c r="G103" s="51">
        <v>3.63</v>
      </c>
      <c r="H103" s="51">
        <v>8.1300000000000008</v>
      </c>
      <c r="I103" s="51">
        <v>13.04</v>
      </c>
      <c r="J103" s="51">
        <v>245.39</v>
      </c>
      <c r="K103" s="52">
        <v>96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70</v>
      </c>
      <c r="F104" s="51">
        <v>160</v>
      </c>
      <c r="G104" s="51">
        <v>7.98</v>
      </c>
      <c r="H104" s="51">
        <v>5.94</v>
      </c>
      <c r="I104" s="51">
        <v>44.47</v>
      </c>
      <c r="J104" s="51">
        <v>336.35</v>
      </c>
      <c r="K104" s="52">
        <v>397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71</v>
      </c>
      <c r="F106" s="51">
        <v>200</v>
      </c>
      <c r="G106" s="51">
        <v>7.0000000000000007E-2</v>
      </c>
      <c r="H106" s="51">
        <v>0.02</v>
      </c>
      <c r="I106" s="51">
        <v>9.52</v>
      </c>
      <c r="J106" s="51">
        <v>38.1</v>
      </c>
      <c r="K106" s="52">
        <v>376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53</v>
      </c>
      <c r="F107" s="51">
        <v>20</v>
      </c>
      <c r="G107" s="51">
        <v>1.52</v>
      </c>
      <c r="H107" s="51">
        <v>0.16</v>
      </c>
      <c r="I107" s="51">
        <v>9.84</v>
      </c>
      <c r="J107" s="51">
        <v>47</v>
      </c>
      <c r="K107" s="52">
        <v>134</v>
      </c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54</v>
      </c>
      <c r="F108" s="51">
        <v>20</v>
      </c>
      <c r="G108" s="51">
        <v>1.32</v>
      </c>
      <c r="H108" s="51">
        <v>0.24</v>
      </c>
      <c r="I108" s="51">
        <v>7.02</v>
      </c>
      <c r="J108" s="51">
        <v>39.6</v>
      </c>
      <c r="K108" s="52">
        <v>144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>
        <v>40</v>
      </c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700</v>
      </c>
      <c r="G111" s="21">
        <f t="shared" ref="G111" si="51">SUM(G102:G110)</f>
        <v>14.52</v>
      </c>
      <c r="H111" s="21">
        <f t="shared" ref="H111" si="52">SUM(H102:H110)</f>
        <v>14.49</v>
      </c>
      <c r="I111" s="21">
        <f t="shared" ref="I111" si="53">SUM(I102:I110)</f>
        <v>83.89</v>
      </c>
      <c r="J111" s="21">
        <f t="shared" ref="J111" si="54">SUM(J102:J110)</f>
        <v>706.44</v>
      </c>
      <c r="K111" s="27"/>
      <c r="L111" s="21">
        <v>40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5">SUM(G112:G115)</f>
        <v>0</v>
      </c>
      <c r="H116" s="21">
        <f t="shared" ref="H116" si="56">SUM(H112:H115)</f>
        <v>0</v>
      </c>
      <c r="I116" s="21">
        <f t="shared" ref="I116" si="57">SUM(I112:I115)</f>
        <v>0</v>
      </c>
      <c r="J116" s="21">
        <f t="shared" ref="J116" si="58">SUM(J112:J115)</f>
        <v>0</v>
      </c>
      <c r="K116" s="27"/>
      <c r="L116" s="21">
        <f t="shared" ref="L116" si="59">SUM(L109:L115)</f>
        <v>80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0">SUM(G117:G122)</f>
        <v>0</v>
      </c>
      <c r="H123" s="21">
        <f t="shared" ref="H123" si="61">SUM(H117:H122)</f>
        <v>0</v>
      </c>
      <c r="I123" s="21">
        <f t="shared" ref="I123" si="62">SUM(I117:I122)</f>
        <v>0</v>
      </c>
      <c r="J123" s="21">
        <f t="shared" ref="J123" si="63">SUM(J117:J122)</f>
        <v>0</v>
      </c>
      <c r="K123" s="27"/>
      <c r="L123" s="21">
        <f t="shared" ref="L123" ca="1" si="64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5">SUM(G124:G129)</f>
        <v>0</v>
      </c>
      <c r="H130" s="21">
        <f t="shared" ref="H130" si="66">SUM(H124:H129)</f>
        <v>0</v>
      </c>
      <c r="I130" s="21">
        <f t="shared" ref="I130" si="67">SUM(I124:I129)</f>
        <v>0</v>
      </c>
      <c r="J130" s="21">
        <f t="shared" ref="J130" si="68">SUM(J124:J129)</f>
        <v>0</v>
      </c>
      <c r="K130" s="27"/>
      <c r="L130" s="21">
        <f t="shared" ref="L130" ca="1" si="69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1205</v>
      </c>
      <c r="G131" s="34">
        <f t="shared" ref="G131" si="70">G97+G101+G111+G116+G123+G130</f>
        <v>33.17</v>
      </c>
      <c r="H131" s="34">
        <f t="shared" ref="H131" si="71">H97+H101+H111+H116+H123+H130</f>
        <v>31.97</v>
      </c>
      <c r="I131" s="34">
        <f t="shared" ref="I131" si="72">I97+I101+I111+I116+I123+I130</f>
        <v>159.48000000000002</v>
      </c>
      <c r="J131" s="34">
        <f t="shared" ref="J131" si="73">J97+J101+J111+J116+J123+J130</f>
        <v>1237.1400000000001</v>
      </c>
      <c r="K131" s="35"/>
      <c r="L131" s="34">
        <f t="shared" ref="L131" ca="1" si="74">L97+L101+L111+L116+L123+L130</f>
        <v>0</v>
      </c>
    </row>
    <row r="132" spans="1:12" ht="26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74</v>
      </c>
      <c r="F132" s="48">
        <v>255</v>
      </c>
      <c r="G132" s="48">
        <v>3.1</v>
      </c>
      <c r="H132" s="48">
        <v>8.43</v>
      </c>
      <c r="I132" s="48">
        <v>20.51</v>
      </c>
      <c r="J132" s="48">
        <v>170.25</v>
      </c>
      <c r="K132" s="49" t="s">
        <v>76</v>
      </c>
      <c r="L132" s="48"/>
    </row>
    <row r="133" spans="1:12" ht="14.4" x14ac:dyDescent="0.3">
      <c r="A133" s="25"/>
      <c r="B133" s="16"/>
      <c r="C133" s="11"/>
      <c r="D133" s="6" t="s">
        <v>27</v>
      </c>
      <c r="E133" s="50" t="s">
        <v>72</v>
      </c>
      <c r="F133" s="51">
        <v>60</v>
      </c>
      <c r="G133" s="51">
        <v>6.89</v>
      </c>
      <c r="H133" s="51">
        <v>10.94</v>
      </c>
      <c r="I133" s="51">
        <v>56.06</v>
      </c>
      <c r="J133" s="51">
        <v>351.83</v>
      </c>
      <c r="K133" s="52">
        <v>45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75</v>
      </c>
      <c r="F134" s="51">
        <v>200</v>
      </c>
      <c r="G134" s="51">
        <v>0.16</v>
      </c>
      <c r="H134" s="51">
        <v>0.16</v>
      </c>
      <c r="I134" s="51">
        <v>13.91</v>
      </c>
      <c r="J134" s="51">
        <v>58.74</v>
      </c>
      <c r="K134" s="52">
        <v>342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77</v>
      </c>
      <c r="F135" s="51">
        <v>40</v>
      </c>
      <c r="G135" s="51">
        <v>2.84</v>
      </c>
      <c r="H135" s="51">
        <v>0.4</v>
      </c>
      <c r="I135" s="51">
        <v>17.760000000000002</v>
      </c>
      <c r="J135" s="51">
        <v>86.6</v>
      </c>
      <c r="K135" s="52" t="s">
        <v>68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>
        <v>64.19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5">SUM(G132:G138)</f>
        <v>12.99</v>
      </c>
      <c r="H139" s="21">
        <f t="shared" ref="H139" si="76">SUM(H132:H138)</f>
        <v>19.929999999999996</v>
      </c>
      <c r="I139" s="21">
        <f t="shared" ref="I139" si="77">SUM(I132:I138)</f>
        <v>108.24000000000001</v>
      </c>
      <c r="J139" s="21">
        <f t="shared" ref="J139" si="78">SUM(J132:J138)</f>
        <v>667.42</v>
      </c>
      <c r="K139" s="27"/>
      <c r="L139" s="21">
        <f t="shared" ref="L139:L181" si="79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79</v>
      </c>
      <c r="F144" s="51">
        <v>50</v>
      </c>
      <c r="G144" s="51">
        <v>6.27</v>
      </c>
      <c r="H144" s="51">
        <v>7.86</v>
      </c>
      <c r="I144" s="51">
        <v>14.83</v>
      </c>
      <c r="J144" s="51">
        <v>155</v>
      </c>
      <c r="K144" s="52">
        <v>3</v>
      </c>
      <c r="L144" s="51"/>
    </row>
    <row r="145" spans="1:12" ht="26.4" x14ac:dyDescent="0.3">
      <c r="A145" s="25"/>
      <c r="B145" s="16"/>
      <c r="C145" s="11"/>
      <c r="D145" s="7" t="s">
        <v>28</v>
      </c>
      <c r="E145" s="50" t="s">
        <v>78</v>
      </c>
      <c r="F145" s="51">
        <v>268</v>
      </c>
      <c r="G145" s="51">
        <v>3.07</v>
      </c>
      <c r="H145" s="51">
        <v>7.71</v>
      </c>
      <c r="I145" s="51">
        <v>7.13</v>
      </c>
      <c r="J145" s="51">
        <v>111.99</v>
      </c>
      <c r="K145" s="52">
        <v>98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80</v>
      </c>
      <c r="F146" s="51">
        <v>205</v>
      </c>
      <c r="G146" s="51">
        <v>8.02</v>
      </c>
      <c r="H146" s="51">
        <v>14.88</v>
      </c>
      <c r="I146" s="51">
        <v>36.229999999999997</v>
      </c>
      <c r="J146" s="51">
        <v>351.41</v>
      </c>
      <c r="K146" s="52">
        <v>173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81</v>
      </c>
      <c r="F148" s="51">
        <v>200</v>
      </c>
      <c r="G148" s="51">
        <v>0.1</v>
      </c>
      <c r="H148" s="51">
        <v>0.06</v>
      </c>
      <c r="I148" s="51">
        <v>14.24</v>
      </c>
      <c r="J148" s="51">
        <v>57.72</v>
      </c>
      <c r="K148" s="52">
        <v>376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48</v>
      </c>
      <c r="F150" s="51">
        <v>20</v>
      </c>
      <c r="G150" s="51">
        <v>1.32</v>
      </c>
      <c r="H150" s="51">
        <v>0.24</v>
      </c>
      <c r="I150" s="51">
        <v>7.92</v>
      </c>
      <c r="J150" s="51">
        <v>39.6</v>
      </c>
      <c r="K150" s="52">
        <v>144</v>
      </c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>
        <v>40</v>
      </c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743</v>
      </c>
      <c r="G153" s="21">
        <f t="shared" ref="G153" si="85">SUM(G144:G152)</f>
        <v>18.78</v>
      </c>
      <c r="H153" s="21">
        <f t="shared" ref="H153" si="86">SUM(H144:H152)</f>
        <v>30.75</v>
      </c>
      <c r="I153" s="21">
        <f t="shared" ref="I153" si="87">SUM(I144:I152)</f>
        <v>80.349999999999994</v>
      </c>
      <c r="J153" s="21">
        <f t="shared" ref="J153" si="88">SUM(J144:J152)</f>
        <v>715.72000000000014</v>
      </c>
      <c r="K153" s="27"/>
      <c r="L153" s="21">
        <v>40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9">SUM(G154:G157)</f>
        <v>0</v>
      </c>
      <c r="H158" s="21">
        <f t="shared" ref="H158" si="90">SUM(H154:H157)</f>
        <v>0</v>
      </c>
      <c r="I158" s="21">
        <f t="shared" ref="I158" si="91">SUM(I154:I157)</f>
        <v>0</v>
      </c>
      <c r="J158" s="21">
        <f t="shared" ref="J158" si="92">SUM(J154:J157)</f>
        <v>0</v>
      </c>
      <c r="K158" s="27"/>
      <c r="L158" s="21">
        <f t="shared" ref="L158" si="93">SUM(L151:L157)</f>
        <v>80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4">SUM(G159:G164)</f>
        <v>0</v>
      </c>
      <c r="H165" s="21">
        <f t="shared" ref="H165" si="95">SUM(H159:H164)</f>
        <v>0</v>
      </c>
      <c r="I165" s="21">
        <f t="shared" ref="I165" si="96">SUM(I159:I164)</f>
        <v>0</v>
      </c>
      <c r="J165" s="21">
        <f t="shared" ref="J165" si="97">SUM(J159:J164)</f>
        <v>0</v>
      </c>
      <c r="K165" s="27"/>
      <c r="L165" s="21">
        <f t="shared" ref="L165" ca="1" si="98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9">SUM(G166:G171)</f>
        <v>0</v>
      </c>
      <c r="H172" s="21">
        <f t="shared" ref="H172" si="100">SUM(H166:H171)</f>
        <v>0</v>
      </c>
      <c r="I172" s="21">
        <f t="shared" ref="I172" si="101">SUM(I166:I171)</f>
        <v>0</v>
      </c>
      <c r="J172" s="21">
        <f t="shared" ref="J172" si="102">SUM(J166:J171)</f>
        <v>0</v>
      </c>
      <c r="K172" s="27"/>
      <c r="L172" s="21">
        <f t="shared" ref="L172" ca="1" si="103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1298</v>
      </c>
      <c r="G173" s="34">
        <f t="shared" ref="G173" si="104">G139+G143+G153+G158+G165+G172</f>
        <v>31.770000000000003</v>
      </c>
      <c r="H173" s="34">
        <f t="shared" ref="H173" si="105">H139+H143+H153+H158+H165+H172</f>
        <v>50.679999999999993</v>
      </c>
      <c r="I173" s="34">
        <f t="shared" ref="I173" si="106">I139+I143+I153+I158+I165+I172</f>
        <v>188.59</v>
      </c>
      <c r="J173" s="34">
        <f t="shared" ref="J173" si="107">J139+J143+J153+J158+J165+J172</f>
        <v>1383.14</v>
      </c>
      <c r="K173" s="35"/>
      <c r="L173" s="34">
        <f t="shared" ref="L173" ca="1" si="108">L139+L143+L153+L158+L165+L172</f>
        <v>0</v>
      </c>
    </row>
    <row r="174" spans="1:12" ht="26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84</v>
      </c>
      <c r="F174" s="48">
        <v>250</v>
      </c>
      <c r="G174" s="48">
        <v>12.36</v>
      </c>
      <c r="H174" s="48">
        <v>12.85</v>
      </c>
      <c r="I174" s="48">
        <v>40.344000000000001</v>
      </c>
      <c r="J174" s="48">
        <v>290.3</v>
      </c>
      <c r="K174" s="49" t="s">
        <v>85</v>
      </c>
      <c r="L174" s="48"/>
    </row>
    <row r="175" spans="1:12" ht="14.4" x14ac:dyDescent="0.3">
      <c r="A175" s="25"/>
      <c r="B175" s="16"/>
      <c r="C175" s="11"/>
      <c r="D175" s="6" t="s">
        <v>27</v>
      </c>
      <c r="E175" s="50" t="s">
        <v>83</v>
      </c>
      <c r="F175" s="51">
        <v>15</v>
      </c>
      <c r="G175" s="51">
        <v>3.05</v>
      </c>
      <c r="H175" s="51">
        <v>3.95</v>
      </c>
      <c r="I175" s="51">
        <v>0</v>
      </c>
      <c r="J175" s="51">
        <v>51.5</v>
      </c>
      <c r="K175" s="52">
        <v>15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86</v>
      </c>
      <c r="F176" s="51">
        <v>200</v>
      </c>
      <c r="G176" s="51">
        <v>0.67</v>
      </c>
      <c r="H176" s="51">
        <v>2.68</v>
      </c>
      <c r="I176" s="51">
        <v>10.97</v>
      </c>
      <c r="J176" s="51">
        <v>80.7</v>
      </c>
      <c r="K176" s="52">
        <v>379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59</v>
      </c>
      <c r="F177" s="51">
        <v>40</v>
      </c>
      <c r="G177" s="51">
        <v>3.64</v>
      </c>
      <c r="H177" s="51">
        <v>0.32</v>
      </c>
      <c r="I177" s="51">
        <v>19.68</v>
      </c>
      <c r="J177" s="51">
        <v>94</v>
      </c>
      <c r="K177" s="52">
        <v>144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82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>
        <v>184</v>
      </c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>
        <v>64.19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605</v>
      </c>
      <c r="G181" s="21">
        <f t="shared" ref="G181" si="109">SUM(G174:G180)</f>
        <v>20.12</v>
      </c>
      <c r="H181" s="21">
        <f t="shared" ref="H181" si="110">SUM(H174:H180)</f>
        <v>20.2</v>
      </c>
      <c r="I181" s="21">
        <f t="shared" ref="I181" si="111">SUM(I174:I180)</f>
        <v>80.793999999999997</v>
      </c>
      <c r="J181" s="21">
        <f t="shared" ref="J181" si="112">SUM(J174:J180)</f>
        <v>563.5</v>
      </c>
      <c r="K181" s="27"/>
      <c r="L181" s="21">
        <f t="shared" si="79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87</v>
      </c>
      <c r="F187" s="51">
        <v>300</v>
      </c>
      <c r="G187" s="51">
        <v>1.85</v>
      </c>
      <c r="H187" s="51">
        <v>6.49</v>
      </c>
      <c r="I187" s="51">
        <v>9.1</v>
      </c>
      <c r="J187" s="51">
        <v>171.45</v>
      </c>
      <c r="K187" s="52">
        <v>99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88</v>
      </c>
      <c r="F188" s="51">
        <v>160</v>
      </c>
      <c r="G188" s="51">
        <v>6.17</v>
      </c>
      <c r="H188" s="51">
        <v>7.9</v>
      </c>
      <c r="I188" s="51">
        <v>31.66</v>
      </c>
      <c r="J188" s="51">
        <v>322.86</v>
      </c>
      <c r="K188" s="52" t="s">
        <v>89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90</v>
      </c>
      <c r="F190" s="51">
        <v>200</v>
      </c>
      <c r="G190" s="51">
        <v>0.6</v>
      </c>
      <c r="H190" s="51">
        <v>0.1</v>
      </c>
      <c r="I190" s="51">
        <v>30.2</v>
      </c>
      <c r="J190" s="51">
        <v>124.6</v>
      </c>
      <c r="K190" s="52">
        <v>358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59</v>
      </c>
      <c r="F191" s="51">
        <v>20</v>
      </c>
      <c r="G191" s="51">
        <v>1.52</v>
      </c>
      <c r="H191" s="51">
        <v>0.16</v>
      </c>
      <c r="I191" s="51">
        <v>9.84</v>
      </c>
      <c r="J191" s="51">
        <v>47</v>
      </c>
      <c r="K191" s="52">
        <v>134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54</v>
      </c>
      <c r="F192" s="51">
        <v>20</v>
      </c>
      <c r="G192" s="51">
        <v>1.32</v>
      </c>
      <c r="H192" s="51">
        <v>0.24</v>
      </c>
      <c r="I192" s="51">
        <v>7.02</v>
      </c>
      <c r="J192" s="51">
        <v>39.6</v>
      </c>
      <c r="K192" s="52">
        <v>144</v>
      </c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>
        <v>40</v>
      </c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700</v>
      </c>
      <c r="G195" s="21">
        <f t="shared" ref="G195" si="118">SUM(G186:G194)</f>
        <v>11.459999999999999</v>
      </c>
      <c r="H195" s="21">
        <f t="shared" ref="H195" si="119">SUM(H186:H194)</f>
        <v>14.89</v>
      </c>
      <c r="I195" s="21">
        <f t="shared" ref="I195" si="120">SUM(I186:I194)</f>
        <v>87.82</v>
      </c>
      <c r="J195" s="21">
        <f t="shared" ref="J195" si="121">SUM(J186:J194)</f>
        <v>705.51</v>
      </c>
      <c r="K195" s="27"/>
      <c r="L195" s="21">
        <v>40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2">SUM(G196:G199)</f>
        <v>0</v>
      </c>
      <c r="H200" s="21">
        <f t="shared" ref="H200" si="123">SUM(H196:H199)</f>
        <v>0</v>
      </c>
      <c r="I200" s="21">
        <f t="shared" ref="I200" si="124">SUM(I196:I199)</f>
        <v>0</v>
      </c>
      <c r="J200" s="21">
        <f t="shared" ref="J200" si="125">SUM(J196:J199)</f>
        <v>0</v>
      </c>
      <c r="K200" s="27"/>
      <c r="L200" s="21">
        <f t="shared" ref="L200" si="126">SUM(L193:L199)</f>
        <v>80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7">SUM(G201:G206)</f>
        <v>0</v>
      </c>
      <c r="H207" s="21">
        <f t="shared" ref="H207" si="128">SUM(H201:H206)</f>
        <v>0</v>
      </c>
      <c r="I207" s="21">
        <f t="shared" ref="I207" si="129">SUM(I201:I206)</f>
        <v>0</v>
      </c>
      <c r="J207" s="21">
        <f t="shared" ref="J207" si="130">SUM(J201:J206)</f>
        <v>0</v>
      </c>
      <c r="K207" s="27"/>
      <c r="L207" s="21">
        <f t="shared" ref="L207" ca="1" si="131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2">SUM(G208:G213)</f>
        <v>0</v>
      </c>
      <c r="H214" s="21">
        <f t="shared" ref="H214" si="133">SUM(H208:H213)</f>
        <v>0</v>
      </c>
      <c r="I214" s="21">
        <f t="shared" ref="I214" si="134">SUM(I208:I213)</f>
        <v>0</v>
      </c>
      <c r="J214" s="21">
        <f t="shared" ref="J214" si="135">SUM(J208:J213)</f>
        <v>0</v>
      </c>
      <c r="K214" s="27"/>
      <c r="L214" s="21">
        <f t="shared" ref="L214" ca="1" si="136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1305</v>
      </c>
      <c r="G215" s="34">
        <f t="shared" ref="G215" si="137">G181+G185+G195+G200+G207+G214</f>
        <v>31.58</v>
      </c>
      <c r="H215" s="34">
        <f t="shared" ref="H215" si="138">H181+H185+H195+H200+H207+H214</f>
        <v>35.090000000000003</v>
      </c>
      <c r="I215" s="34">
        <f t="shared" ref="I215" si="139">I181+I185+I195+I200+I207+I214</f>
        <v>168.61399999999998</v>
      </c>
      <c r="J215" s="34">
        <f t="shared" ref="J215" si="140">J181+J185+J195+J200+J207+J214</f>
        <v>1269.01</v>
      </c>
      <c r="K215" s="35"/>
      <c r="L215" s="34">
        <f t="shared" ref="L215" ca="1" si="141">L181+L185+L195+L200+L207+L214</f>
        <v>0</v>
      </c>
    </row>
    <row r="216" spans="1:12" ht="26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91</v>
      </c>
      <c r="F216" s="48">
        <v>305</v>
      </c>
      <c r="G216" s="48">
        <v>19.670000000000002</v>
      </c>
      <c r="H216" s="48">
        <v>23.5</v>
      </c>
      <c r="I216" s="48">
        <v>58.54</v>
      </c>
      <c r="J216" s="48">
        <v>335.15</v>
      </c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92</v>
      </c>
      <c r="F218" s="51">
        <v>200</v>
      </c>
      <c r="G218" s="51">
        <v>0.09</v>
      </c>
      <c r="H218" s="51">
        <v>0.02</v>
      </c>
      <c r="I218" s="51">
        <v>11.91</v>
      </c>
      <c r="J218" s="51">
        <v>48.15</v>
      </c>
      <c r="K218" s="52">
        <v>376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77</v>
      </c>
      <c r="F219" s="51">
        <v>50</v>
      </c>
      <c r="G219" s="51">
        <v>3.5</v>
      </c>
      <c r="H219" s="51">
        <v>0.52</v>
      </c>
      <c r="I219" s="51">
        <v>21.72</v>
      </c>
      <c r="J219" s="51">
        <v>106.4</v>
      </c>
      <c r="K219" s="52" t="s">
        <v>68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>
        <v>64.19</v>
      </c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555</v>
      </c>
      <c r="G223" s="21">
        <f t="shared" ref="G223" si="142">SUM(G216:G222)</f>
        <v>23.26</v>
      </c>
      <c r="H223" s="21">
        <f t="shared" ref="H223" si="143">SUM(H216:H222)</f>
        <v>24.04</v>
      </c>
      <c r="I223" s="21">
        <f t="shared" ref="I223" si="144">SUM(I216:I222)</f>
        <v>92.17</v>
      </c>
      <c r="J223" s="21">
        <f t="shared" ref="J223" si="145">SUM(J216:J222)</f>
        <v>489.69999999999993</v>
      </c>
      <c r="K223" s="27"/>
      <c r="L223" s="21">
        <f t="shared" ref="L223:L265" si="146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555</v>
      </c>
      <c r="G257" s="34">
        <f t="shared" ref="G257" si="172">G223+G227+G237+G242+G249+G256</f>
        <v>23.26</v>
      </c>
      <c r="H257" s="34">
        <f t="shared" ref="H257" si="173">H223+H227+H237+H242+H249+H256</f>
        <v>24.04</v>
      </c>
      <c r="I257" s="34">
        <f t="shared" ref="I257" si="174">I223+I227+I237+I242+I249+I256</f>
        <v>92.17</v>
      </c>
      <c r="J257" s="34">
        <f t="shared" ref="J257" si="175">J223+J227+J237+J242+J249+J256</f>
        <v>489.69999999999993</v>
      </c>
      <c r="K257" s="35"/>
      <c r="L257" s="34">
        <f t="shared" ref="L257" ca="1" si="176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7">SUM(G258:G264)</f>
        <v>0</v>
      </c>
      <c r="H265" s="21">
        <f t="shared" ref="H265" si="178">SUM(H258:H264)</f>
        <v>0</v>
      </c>
      <c r="I265" s="21">
        <f t="shared" ref="I265" si="179">SUM(I258:I264)</f>
        <v>0</v>
      </c>
      <c r="J265" s="21">
        <f t="shared" ref="J265" si="180">SUM(J258:J264)</f>
        <v>0</v>
      </c>
      <c r="K265" s="27"/>
      <c r="L265" s="21">
        <f t="shared" si="146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1">SUM(G266:G268)</f>
        <v>0</v>
      </c>
      <c r="H269" s="21">
        <f t="shared" ref="H269" si="182">SUM(H266:H268)</f>
        <v>0</v>
      </c>
      <c r="I269" s="21">
        <f t="shared" ref="I269" si="183">SUM(I266:I268)</f>
        <v>0</v>
      </c>
      <c r="J269" s="21">
        <f t="shared" ref="J269" si="184">SUM(J266:J268)</f>
        <v>0</v>
      </c>
      <c r="K269" s="27"/>
      <c r="L269" s="21">
        <f t="shared" ref="L269" ca="1" si="185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6">SUM(G270:G278)</f>
        <v>0</v>
      </c>
      <c r="H279" s="21">
        <f t="shared" ref="H279" si="187">SUM(H270:H278)</f>
        <v>0</v>
      </c>
      <c r="I279" s="21">
        <f t="shared" ref="I279" si="188">SUM(I270:I278)</f>
        <v>0</v>
      </c>
      <c r="J279" s="21">
        <f t="shared" ref="J279" si="189">SUM(J270:J278)</f>
        <v>0</v>
      </c>
      <c r="K279" s="27"/>
      <c r="L279" s="21">
        <f t="shared" ref="L279" ca="1" si="190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1">SUM(G280:G283)</f>
        <v>0</v>
      </c>
      <c r="H284" s="21">
        <f t="shared" ref="H284" si="192">SUM(H280:H283)</f>
        <v>0</v>
      </c>
      <c r="I284" s="21">
        <f t="shared" ref="I284" si="193">SUM(I280:I283)</f>
        <v>0</v>
      </c>
      <c r="J284" s="21">
        <f t="shared" ref="J284" si="194">SUM(J280:J283)</f>
        <v>0</v>
      </c>
      <c r="K284" s="27"/>
      <c r="L284" s="21">
        <f t="shared" ref="L284" ca="1" si="195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6">SUM(G285:G290)</f>
        <v>0</v>
      </c>
      <c r="H291" s="21">
        <f t="shared" ref="H291" si="197">SUM(H285:H290)</f>
        <v>0</v>
      </c>
      <c r="I291" s="21">
        <f t="shared" ref="I291" si="198">SUM(I285:I290)</f>
        <v>0</v>
      </c>
      <c r="J291" s="21">
        <f t="shared" ref="J291" si="199">SUM(J285:J290)</f>
        <v>0</v>
      </c>
      <c r="K291" s="27"/>
      <c r="L291" s="21">
        <f t="shared" ref="L291" ca="1" si="200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1">SUM(G292:G297)</f>
        <v>0</v>
      </c>
      <c r="H298" s="21">
        <f t="shared" ref="H298" si="202">SUM(H292:H297)</f>
        <v>0</v>
      </c>
      <c r="I298" s="21">
        <f t="shared" ref="I298" si="203">SUM(I292:I297)</f>
        <v>0</v>
      </c>
      <c r="J298" s="21">
        <f t="shared" ref="J298" si="204">SUM(J292:J297)</f>
        <v>0</v>
      </c>
      <c r="K298" s="27"/>
      <c r="L298" s="21">
        <f t="shared" ref="L298" ca="1" si="205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06">G265+G269+G279+G284+G291+G298</f>
        <v>0</v>
      </c>
      <c r="H299" s="34">
        <f t="shared" ref="H299" si="207">H265+H269+H279+H284+H291+H298</f>
        <v>0</v>
      </c>
      <c r="I299" s="34">
        <f t="shared" ref="I299" si="208">I265+I269+I279+I284+I291+I298</f>
        <v>0</v>
      </c>
      <c r="J299" s="34">
        <f t="shared" ref="J299" si="209">J265+J269+J279+J284+J291+J298</f>
        <v>0</v>
      </c>
      <c r="K299" s="35"/>
      <c r="L299" s="34">
        <f t="shared" ref="L299" ca="1" si="210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94</v>
      </c>
      <c r="F300" s="48">
        <v>245</v>
      </c>
      <c r="G300" s="48">
        <v>13.42</v>
      </c>
      <c r="H300" s="48">
        <v>15.4</v>
      </c>
      <c r="I300" s="48">
        <v>43.386000000000003</v>
      </c>
      <c r="J300" s="48">
        <v>365.4</v>
      </c>
      <c r="K300" s="49" t="s">
        <v>95</v>
      </c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96</v>
      </c>
      <c r="F302" s="51">
        <v>200</v>
      </c>
      <c r="G302" s="51">
        <v>0.11</v>
      </c>
      <c r="H302" s="51">
        <v>0.06</v>
      </c>
      <c r="I302" s="51">
        <v>10.99</v>
      </c>
      <c r="J302" s="51">
        <v>45.05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48</v>
      </c>
      <c r="F303" s="51">
        <v>20</v>
      </c>
      <c r="G303" s="51">
        <v>1.32</v>
      </c>
      <c r="H303" s="51">
        <v>0.24</v>
      </c>
      <c r="I303" s="51">
        <v>7.92</v>
      </c>
      <c r="J303" s="51">
        <v>40</v>
      </c>
      <c r="K303" s="52">
        <v>144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82</v>
      </c>
      <c r="F304" s="51">
        <v>100</v>
      </c>
      <c r="G304" s="51">
        <v>0.4</v>
      </c>
      <c r="H304" s="51" t="s">
        <v>93</v>
      </c>
      <c r="I304" s="51">
        <v>9.8000000000000007</v>
      </c>
      <c r="J304" s="51">
        <v>47</v>
      </c>
      <c r="K304" s="52">
        <v>9</v>
      </c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>
        <v>64.19</v>
      </c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565</v>
      </c>
      <c r="G307" s="21">
        <f t="shared" ref="G307" si="211">SUM(G300:G306)</f>
        <v>15.25</v>
      </c>
      <c r="H307" s="21">
        <f t="shared" ref="H307" si="212">SUM(H300:H306)</f>
        <v>15.700000000000001</v>
      </c>
      <c r="I307" s="21">
        <f t="shared" ref="I307" si="213">SUM(I300:I306)</f>
        <v>72.096000000000004</v>
      </c>
      <c r="J307" s="21">
        <f t="shared" ref="J307" si="214">SUM(J300:J306)</f>
        <v>497.45</v>
      </c>
      <c r="K307" s="27"/>
      <c r="L307" s="21">
        <f t="shared" ref="L307:L349" si="215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6">SUM(G308:G310)</f>
        <v>0</v>
      </c>
      <c r="H311" s="21">
        <f t="shared" ref="H311" si="217">SUM(H308:H310)</f>
        <v>0</v>
      </c>
      <c r="I311" s="21">
        <f t="shared" ref="I311" si="218">SUM(I308:I310)</f>
        <v>0</v>
      </c>
      <c r="J311" s="21">
        <f t="shared" ref="J311" si="219">SUM(J308:J310)</f>
        <v>0</v>
      </c>
      <c r="K311" s="27"/>
      <c r="L311" s="21">
        <f t="shared" ref="L311" ca="1" si="220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97</v>
      </c>
      <c r="F313" s="51">
        <v>300</v>
      </c>
      <c r="G313" s="51">
        <v>5.0599999999999996</v>
      </c>
      <c r="H313" s="51">
        <v>6.53</v>
      </c>
      <c r="I313" s="51">
        <v>11.18</v>
      </c>
      <c r="J313" s="51">
        <v>231.89</v>
      </c>
      <c r="K313" s="52" t="s">
        <v>98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99</v>
      </c>
      <c r="F314" s="51">
        <v>160</v>
      </c>
      <c r="G314" s="51">
        <v>7.98</v>
      </c>
      <c r="H314" s="51">
        <v>5.94</v>
      </c>
      <c r="I314" s="51">
        <v>44.47</v>
      </c>
      <c r="J314" s="51">
        <v>263.35000000000002</v>
      </c>
      <c r="K314" s="52">
        <v>397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63</v>
      </c>
      <c r="F316" s="51">
        <v>200</v>
      </c>
      <c r="G316" s="51">
        <v>0.66</v>
      </c>
      <c r="H316" s="51">
        <v>0.09</v>
      </c>
      <c r="I316" s="51">
        <v>32.01</v>
      </c>
      <c r="J316" s="51">
        <v>132.80000000000001</v>
      </c>
      <c r="K316" s="52">
        <v>343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59</v>
      </c>
      <c r="F317" s="51">
        <v>20</v>
      </c>
      <c r="G317" s="51">
        <v>1.52</v>
      </c>
      <c r="H317" s="51">
        <v>0.16</v>
      </c>
      <c r="I317" s="51">
        <v>9.84</v>
      </c>
      <c r="J317" s="51">
        <v>47</v>
      </c>
      <c r="K317" s="52">
        <v>134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54</v>
      </c>
      <c r="F318" s="51">
        <v>20</v>
      </c>
      <c r="G318" s="51">
        <v>1.32</v>
      </c>
      <c r="H318" s="51">
        <v>0.24</v>
      </c>
      <c r="I318" s="51">
        <v>7.02</v>
      </c>
      <c r="J318" s="51">
        <v>39.6</v>
      </c>
      <c r="K318" s="52">
        <v>144</v>
      </c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>
        <v>40</v>
      </c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700</v>
      </c>
      <c r="G321" s="21">
        <f t="shared" ref="G321" si="221">SUM(G312:G320)</f>
        <v>16.54</v>
      </c>
      <c r="H321" s="21">
        <f t="shared" ref="H321" si="222">SUM(H312:H320)</f>
        <v>12.96</v>
      </c>
      <c r="I321" s="21">
        <f t="shared" ref="I321" si="223">SUM(I312:I320)</f>
        <v>104.52</v>
      </c>
      <c r="J321" s="21">
        <f t="shared" ref="J321" si="224">SUM(J312:J320)</f>
        <v>714.64</v>
      </c>
      <c r="K321" s="27"/>
      <c r="L321" s="21">
        <v>40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si="229">SUM(L319:L325)</f>
        <v>80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1265</v>
      </c>
      <c r="G341" s="34">
        <f t="shared" ref="G341" si="240">G307+G311+G321+G326+G333+G340</f>
        <v>31.79</v>
      </c>
      <c r="H341" s="34">
        <f t="shared" ref="H341" si="241">H307+H311+H321+H326+H333+H340</f>
        <v>28.660000000000004</v>
      </c>
      <c r="I341" s="34">
        <f t="shared" ref="I341" si="242">I307+I311+I321+I326+I333+I340</f>
        <v>176.61599999999999</v>
      </c>
      <c r="J341" s="34">
        <f t="shared" ref="J341" si="243">J307+J311+J321+J326+J333+J340</f>
        <v>1212.0899999999999</v>
      </c>
      <c r="K341" s="35"/>
      <c r="L341" s="34">
        <f t="shared" ref="L341" ca="1" si="244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100</v>
      </c>
      <c r="F342" s="48">
        <v>200</v>
      </c>
      <c r="G342" s="48">
        <v>8.01</v>
      </c>
      <c r="H342" s="48">
        <v>13.78</v>
      </c>
      <c r="I342" s="48">
        <v>22.34</v>
      </c>
      <c r="J342" s="48">
        <v>211.35</v>
      </c>
      <c r="K342" s="49" t="s">
        <v>101</v>
      </c>
      <c r="L342" s="48"/>
    </row>
    <row r="343" spans="1:12" ht="14.4" x14ac:dyDescent="0.3">
      <c r="A343" s="15"/>
      <c r="B343" s="16"/>
      <c r="C343" s="11"/>
      <c r="D343" s="6" t="s">
        <v>27</v>
      </c>
      <c r="E343" s="50" t="s">
        <v>79</v>
      </c>
      <c r="F343" s="51">
        <v>60</v>
      </c>
      <c r="G343" s="51">
        <v>7.26</v>
      </c>
      <c r="H343" s="51">
        <v>4.3499999999999996</v>
      </c>
      <c r="I343" s="51">
        <v>22.14</v>
      </c>
      <c r="J343" s="51">
        <v>157.25</v>
      </c>
      <c r="K343" s="52">
        <v>3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102</v>
      </c>
      <c r="F344" s="51">
        <v>200</v>
      </c>
      <c r="G344" s="51">
        <v>0.24</v>
      </c>
      <c r="H344" s="51">
        <v>0.09</v>
      </c>
      <c r="I344" s="51">
        <v>12.42</v>
      </c>
      <c r="J344" s="51">
        <v>54.2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103</v>
      </c>
      <c r="F345" s="51">
        <v>65</v>
      </c>
      <c r="G345" s="51">
        <v>4.6399999999999997</v>
      </c>
      <c r="H345" s="51">
        <v>0.64</v>
      </c>
      <c r="I345" s="51">
        <v>29.1</v>
      </c>
      <c r="J345" s="51">
        <v>141.65</v>
      </c>
      <c r="K345" s="52" t="s">
        <v>68</v>
      </c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>
        <v>64.19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525</v>
      </c>
      <c r="G349" s="21">
        <f t="shared" ref="G349" si="245">SUM(G342:G348)</f>
        <v>20.149999999999999</v>
      </c>
      <c r="H349" s="21">
        <f t="shared" ref="H349" si="246">SUM(H342:H348)</f>
        <v>18.86</v>
      </c>
      <c r="I349" s="21">
        <f t="shared" ref="I349" si="247">SUM(I342:I348)</f>
        <v>86</v>
      </c>
      <c r="J349" s="21">
        <f t="shared" ref="J349" si="248">SUM(J342:J348)</f>
        <v>564.45000000000005</v>
      </c>
      <c r="K349" s="27"/>
      <c r="L349" s="21">
        <f t="shared" si="215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9">SUM(G350:G352)</f>
        <v>0</v>
      </c>
      <c r="H353" s="21">
        <f t="shared" ref="H353" si="250">SUM(H350:H352)</f>
        <v>0</v>
      </c>
      <c r="I353" s="21">
        <f t="shared" ref="I353" si="251">SUM(I350:I352)</f>
        <v>0</v>
      </c>
      <c r="J353" s="21">
        <f t="shared" ref="J353" si="252">SUM(J350:J352)</f>
        <v>0</v>
      </c>
      <c r="K353" s="27"/>
      <c r="L353" s="21">
        <f t="shared" ref="L353" ca="1" si="253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104</v>
      </c>
      <c r="F354" s="51">
        <v>300</v>
      </c>
      <c r="G354" s="51">
        <v>4.54</v>
      </c>
      <c r="H354" s="51">
        <v>4.12</v>
      </c>
      <c r="I354" s="51">
        <v>16.95</v>
      </c>
      <c r="J354" s="51">
        <v>135.57</v>
      </c>
      <c r="K354" s="52" t="s">
        <v>105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106</v>
      </c>
      <c r="F355" s="51">
        <v>170</v>
      </c>
      <c r="G355" s="51">
        <v>24.84</v>
      </c>
      <c r="H355" s="51">
        <v>18.8</v>
      </c>
      <c r="I355" s="51">
        <v>47.6</v>
      </c>
      <c r="J355" s="51">
        <v>459</v>
      </c>
      <c r="K355" s="52">
        <v>233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108</v>
      </c>
      <c r="F358" s="51">
        <v>200</v>
      </c>
      <c r="G358" s="51">
        <v>0.12</v>
      </c>
      <c r="H358" s="51">
        <v>0.02</v>
      </c>
      <c r="I358" s="51">
        <v>13.69</v>
      </c>
      <c r="J358" s="51">
        <v>55.86</v>
      </c>
      <c r="K358" s="52">
        <v>377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107</v>
      </c>
      <c r="F359" s="51">
        <v>30</v>
      </c>
      <c r="G359" s="51">
        <v>2.25</v>
      </c>
      <c r="H359" s="51">
        <v>0.87</v>
      </c>
      <c r="I359" s="51">
        <v>15.42</v>
      </c>
      <c r="J359" s="51">
        <v>78.599999999999994</v>
      </c>
      <c r="K359" s="52">
        <v>6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>
        <v>40</v>
      </c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700</v>
      </c>
      <c r="G363" s="21">
        <f t="shared" ref="G363" si="254">SUM(G354:G362)</f>
        <v>31.75</v>
      </c>
      <c r="H363" s="21">
        <f t="shared" ref="H363" si="255">SUM(H354:H362)</f>
        <v>23.810000000000002</v>
      </c>
      <c r="I363" s="21">
        <f t="shared" ref="I363" si="256">SUM(I354:I362)</f>
        <v>93.66</v>
      </c>
      <c r="J363" s="21">
        <f t="shared" ref="J363" si="257">SUM(J354:J362)</f>
        <v>729.03</v>
      </c>
      <c r="K363" s="27"/>
      <c r="L363" s="21">
        <v>40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si="262">SUM(L361:L367)</f>
        <v>80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1225</v>
      </c>
      <c r="G383" s="34">
        <f t="shared" ref="G383" si="273">G349+G353+G363+G368+G375+G382</f>
        <v>51.9</v>
      </c>
      <c r="H383" s="34">
        <f t="shared" ref="H383" si="274">H349+H353+H363+H368+H375+H382</f>
        <v>42.67</v>
      </c>
      <c r="I383" s="34">
        <f t="shared" ref="I383" si="275">I349+I353+I363+I368+I375+I382</f>
        <v>179.66</v>
      </c>
      <c r="J383" s="34">
        <f t="shared" ref="J383" si="276">J349+J353+J363+J368+J375+J382</f>
        <v>1293.48</v>
      </c>
      <c r="K383" s="35"/>
      <c r="L383" s="34">
        <f t="shared" ref="L383" ca="1" si="277">L349+L353+L363+L368+L375+L382</f>
        <v>0</v>
      </c>
    </row>
    <row r="384" spans="1:12" ht="26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110</v>
      </c>
      <c r="F384" s="48">
        <v>245</v>
      </c>
      <c r="G384" s="48">
        <v>14.98</v>
      </c>
      <c r="H384" s="48">
        <v>16.489999999999998</v>
      </c>
      <c r="I384" s="48">
        <v>39.04</v>
      </c>
      <c r="J384" s="48">
        <v>368.25</v>
      </c>
      <c r="K384" s="49" t="s">
        <v>111</v>
      </c>
      <c r="L384" s="48"/>
    </row>
    <row r="385" spans="1:12" ht="14.4" x14ac:dyDescent="0.3">
      <c r="A385" s="25"/>
      <c r="B385" s="16"/>
      <c r="C385" s="11"/>
      <c r="D385" s="6" t="s">
        <v>27</v>
      </c>
      <c r="E385" s="50" t="s">
        <v>109</v>
      </c>
      <c r="F385" s="51">
        <v>60</v>
      </c>
      <c r="G385" s="51">
        <v>0.64</v>
      </c>
      <c r="H385" s="51">
        <v>3.61</v>
      </c>
      <c r="I385" s="51">
        <v>4.96</v>
      </c>
      <c r="J385" s="51">
        <v>55.68</v>
      </c>
      <c r="K385" s="52">
        <v>52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112</v>
      </c>
      <c r="F386" s="51">
        <v>200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77</v>
      </c>
      <c r="F387" s="51">
        <v>60</v>
      </c>
      <c r="G387" s="51">
        <v>4.3099999999999996</v>
      </c>
      <c r="H387" s="51">
        <v>0.57999999999999996</v>
      </c>
      <c r="I387" s="51">
        <v>27.12</v>
      </c>
      <c r="J387" s="51">
        <v>14.25</v>
      </c>
      <c r="K387" s="52">
        <v>144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>
        <v>64.19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565</v>
      </c>
      <c r="G391" s="21">
        <f t="shared" ref="G391" si="278">SUM(G384:G390)</f>
        <v>20</v>
      </c>
      <c r="H391" s="21">
        <f t="shared" ref="H391" si="279">SUM(H384:H390)</f>
        <v>20.699999999999996</v>
      </c>
      <c r="I391" s="21">
        <f t="shared" ref="I391" si="280">SUM(I384:I390)</f>
        <v>81.12</v>
      </c>
      <c r="J391" s="21">
        <f t="shared" ref="J391" si="281">SUM(J384:J390)</f>
        <v>478.18</v>
      </c>
      <c r="K391" s="27"/>
      <c r="L391" s="21">
        <f t="shared" ref="L391:L433" si="282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3">SUM(G392:G394)</f>
        <v>0</v>
      </c>
      <c r="H395" s="21">
        <f t="shared" ref="H395" si="284">SUM(H392:H394)</f>
        <v>0</v>
      </c>
      <c r="I395" s="21">
        <f t="shared" ref="I395" si="285">SUM(I392:I394)</f>
        <v>0</v>
      </c>
      <c r="J395" s="21">
        <f t="shared" ref="J395" si="286">SUM(J392:J394)</f>
        <v>0</v>
      </c>
      <c r="K395" s="27"/>
      <c r="L395" s="21">
        <f t="shared" ref="L395" ca="1" si="287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26.4" x14ac:dyDescent="0.3">
      <c r="A397" s="25"/>
      <c r="B397" s="16"/>
      <c r="C397" s="11"/>
      <c r="D397" s="7" t="s">
        <v>28</v>
      </c>
      <c r="E397" s="50" t="s">
        <v>113</v>
      </c>
      <c r="F397" s="51">
        <v>300</v>
      </c>
      <c r="G397" s="51">
        <v>2.0249999999999999</v>
      </c>
      <c r="H397" s="51">
        <v>6.45</v>
      </c>
      <c r="I397" s="51">
        <v>8.2620000000000005</v>
      </c>
      <c r="J397" s="51">
        <v>205.95</v>
      </c>
      <c r="K397" s="52">
        <v>88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114</v>
      </c>
      <c r="F398" s="51">
        <v>200</v>
      </c>
      <c r="G398" s="51">
        <v>7.23</v>
      </c>
      <c r="H398" s="51">
        <v>13.37</v>
      </c>
      <c r="I398" s="51">
        <v>32.700000000000003</v>
      </c>
      <c r="J398" s="51">
        <v>381.03</v>
      </c>
      <c r="K398" s="52">
        <v>173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52</v>
      </c>
      <c r="F400" s="51">
        <v>200</v>
      </c>
      <c r="G400" s="51">
        <v>0.16</v>
      </c>
      <c r="H400" s="51">
        <v>0.16</v>
      </c>
      <c r="I400" s="51">
        <v>27.88</v>
      </c>
      <c r="J400" s="51">
        <v>119.6</v>
      </c>
      <c r="K400" s="52">
        <v>342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>
        <v>40</v>
      </c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700</v>
      </c>
      <c r="G405" s="21">
        <f t="shared" ref="G405" si="288">SUM(G396:G404)</f>
        <v>9.4150000000000009</v>
      </c>
      <c r="H405" s="21">
        <f t="shared" ref="H405" si="289">SUM(H396:H404)</f>
        <v>19.98</v>
      </c>
      <c r="I405" s="21">
        <f t="shared" ref="I405" si="290">SUM(I396:I404)</f>
        <v>68.841999999999999</v>
      </c>
      <c r="J405" s="21">
        <f t="shared" ref="J405" si="291">SUM(J396:J404)</f>
        <v>706.58</v>
      </c>
      <c r="K405" s="27"/>
      <c r="L405" s="21">
        <v>40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2">SUM(G406:G409)</f>
        <v>0</v>
      </c>
      <c r="H410" s="21">
        <f t="shared" ref="H410" si="293">SUM(H406:H409)</f>
        <v>0</v>
      </c>
      <c r="I410" s="21">
        <f t="shared" ref="I410" si="294">SUM(I406:I409)</f>
        <v>0</v>
      </c>
      <c r="J410" s="21">
        <f t="shared" ref="J410" si="295">SUM(J406:J409)</f>
        <v>0</v>
      </c>
      <c r="K410" s="27"/>
      <c r="L410" s="21">
        <f t="shared" ref="L410" si="296">SUM(L403:L409)</f>
        <v>80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7">SUM(G411:G416)</f>
        <v>0</v>
      </c>
      <c r="H417" s="21">
        <f t="shared" ref="H417" si="298">SUM(H411:H416)</f>
        <v>0</v>
      </c>
      <c r="I417" s="21">
        <f t="shared" ref="I417" si="299">SUM(I411:I416)</f>
        <v>0</v>
      </c>
      <c r="J417" s="21">
        <f t="shared" ref="J417" si="300">SUM(J411:J416)</f>
        <v>0</v>
      </c>
      <c r="K417" s="27"/>
      <c r="L417" s="21">
        <f t="shared" ref="L417" ca="1" si="301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2">SUM(G418:G423)</f>
        <v>0</v>
      </c>
      <c r="H424" s="21">
        <f t="shared" ref="H424" si="303">SUM(H418:H423)</f>
        <v>0</v>
      </c>
      <c r="I424" s="21">
        <f t="shared" ref="I424" si="304">SUM(I418:I423)</f>
        <v>0</v>
      </c>
      <c r="J424" s="21">
        <f t="shared" ref="J424" si="305">SUM(J418:J423)</f>
        <v>0</v>
      </c>
      <c r="K424" s="27"/>
      <c r="L424" s="21">
        <f t="shared" ref="L424" ca="1" si="306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1265</v>
      </c>
      <c r="G425" s="34">
        <f t="shared" ref="G425" si="307">G391+G395+G405+G410+G417+G424</f>
        <v>29.414999999999999</v>
      </c>
      <c r="H425" s="34">
        <f t="shared" ref="H425" si="308">H391+H395+H405+H410+H417+H424</f>
        <v>40.679999999999993</v>
      </c>
      <c r="I425" s="34">
        <f t="shared" ref="I425" si="309">I391+I395+I405+I410+I417+I424</f>
        <v>149.96199999999999</v>
      </c>
      <c r="J425" s="34">
        <f t="shared" ref="J425" si="310">J391+J395+J405+J410+J417+J424</f>
        <v>1184.76</v>
      </c>
      <c r="K425" s="35"/>
      <c r="L425" s="34">
        <f t="shared" ref="L425" ca="1" si="311">L391+L395+L405+L410+L417+L424</f>
        <v>0</v>
      </c>
    </row>
    <row r="426" spans="1:12" ht="26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115</v>
      </c>
      <c r="F426" s="48">
        <v>285</v>
      </c>
      <c r="G426" s="48">
        <v>12.384</v>
      </c>
      <c r="H426" s="48">
        <v>15.56</v>
      </c>
      <c r="I426" s="48">
        <v>40.32</v>
      </c>
      <c r="J426" s="48">
        <v>300.10000000000002</v>
      </c>
      <c r="K426" s="49" t="s">
        <v>116</v>
      </c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117</v>
      </c>
      <c r="F428" s="51">
        <v>200</v>
      </c>
      <c r="G428" s="51">
        <v>0.34</v>
      </c>
      <c r="H428" s="51">
        <v>0.17</v>
      </c>
      <c r="I428" s="51">
        <v>11.48</v>
      </c>
      <c r="J428" s="51">
        <v>163.6</v>
      </c>
      <c r="K428" s="52">
        <v>369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77</v>
      </c>
      <c r="F429" s="51">
        <v>40</v>
      </c>
      <c r="G429" s="51">
        <v>2.84</v>
      </c>
      <c r="H429" s="51">
        <v>0.4</v>
      </c>
      <c r="I429" s="51">
        <v>17.760000000000002</v>
      </c>
      <c r="J429" s="51">
        <v>87</v>
      </c>
      <c r="K429" s="52" t="s">
        <v>68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>
        <v>64.19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525</v>
      </c>
      <c r="G433" s="21">
        <f t="shared" ref="G433" si="312">SUM(G426:G432)</f>
        <v>15.564</v>
      </c>
      <c r="H433" s="21">
        <f t="shared" ref="H433" si="313">SUM(H426:H432)</f>
        <v>16.13</v>
      </c>
      <c r="I433" s="21">
        <f t="shared" ref="I433" si="314">SUM(I426:I432)</f>
        <v>69.56</v>
      </c>
      <c r="J433" s="21">
        <f t="shared" ref="J433" si="315">SUM(J426:J432)</f>
        <v>550.70000000000005</v>
      </c>
      <c r="K433" s="27"/>
      <c r="L433" s="21">
        <f t="shared" si="282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6">SUM(G434:G436)</f>
        <v>0</v>
      </c>
      <c r="H437" s="21">
        <f t="shared" ref="H437" si="317">SUM(H434:H436)</f>
        <v>0</v>
      </c>
      <c r="I437" s="21">
        <f t="shared" ref="I437" si="318">SUM(I434:I436)</f>
        <v>0</v>
      </c>
      <c r="J437" s="21">
        <f t="shared" ref="J437" si="319">SUM(J434:J436)</f>
        <v>0</v>
      </c>
      <c r="K437" s="27"/>
      <c r="L437" s="21">
        <f t="shared" ref="L437" ca="1" si="320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26.4" x14ac:dyDescent="0.3">
      <c r="A439" s="25"/>
      <c r="B439" s="16"/>
      <c r="C439" s="11"/>
      <c r="D439" s="7" t="s">
        <v>28</v>
      </c>
      <c r="E439" s="50" t="s">
        <v>118</v>
      </c>
      <c r="F439" s="51">
        <v>250</v>
      </c>
      <c r="G439" s="51">
        <v>4.34</v>
      </c>
      <c r="H439" s="51">
        <v>3.56</v>
      </c>
      <c r="I439" s="51">
        <v>14.05</v>
      </c>
      <c r="J439" s="51">
        <v>216.17</v>
      </c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119</v>
      </c>
      <c r="F440" s="51">
        <v>210</v>
      </c>
      <c r="G440" s="51">
        <v>6.31</v>
      </c>
      <c r="H440" s="51">
        <v>13.04</v>
      </c>
      <c r="I440" s="51">
        <v>33.67</v>
      </c>
      <c r="J440" s="51">
        <v>378.14</v>
      </c>
      <c r="K440" s="52">
        <v>174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108</v>
      </c>
      <c r="F442" s="51">
        <v>200</v>
      </c>
      <c r="G442" s="51">
        <v>0.12</v>
      </c>
      <c r="H442" s="51">
        <v>0.02</v>
      </c>
      <c r="I442" s="51">
        <v>13.69</v>
      </c>
      <c r="J442" s="51">
        <v>55.86</v>
      </c>
      <c r="K442" s="52">
        <v>377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59</v>
      </c>
      <c r="F443" s="51">
        <v>20</v>
      </c>
      <c r="G443" s="51">
        <v>1.52</v>
      </c>
      <c r="H443" s="51">
        <v>0.16</v>
      </c>
      <c r="I443" s="51">
        <v>9.84</v>
      </c>
      <c r="J443" s="51">
        <v>47</v>
      </c>
      <c r="K443" s="52">
        <v>134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0" t="s">
        <v>54</v>
      </c>
      <c r="F444" s="51">
        <v>20</v>
      </c>
      <c r="G444" s="51">
        <v>1.32</v>
      </c>
      <c r="H444" s="51">
        <v>0.24</v>
      </c>
      <c r="I444" s="51">
        <v>7.02</v>
      </c>
      <c r="J444" s="51">
        <v>39.6</v>
      </c>
      <c r="K444" s="52">
        <v>144</v>
      </c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>
        <v>40</v>
      </c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700</v>
      </c>
      <c r="G447" s="21">
        <f t="shared" ref="G447" si="321">SUM(G438:G446)</f>
        <v>13.609999999999998</v>
      </c>
      <c r="H447" s="21">
        <f t="shared" ref="H447" si="322">SUM(H438:H446)</f>
        <v>17.019999999999996</v>
      </c>
      <c r="I447" s="21">
        <f t="shared" ref="I447" si="323">SUM(I438:I446)</f>
        <v>78.27</v>
      </c>
      <c r="J447" s="21">
        <f t="shared" ref="J447" si="324">SUM(J438:J446)</f>
        <v>736.77</v>
      </c>
      <c r="K447" s="27"/>
      <c r="L447" s="21">
        <v>40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si="329">SUM(L445:L451)</f>
        <v>80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1225</v>
      </c>
      <c r="G467" s="34">
        <f t="shared" ref="G467" si="340">G433+G437+G447+G452+G459+G466</f>
        <v>29.173999999999999</v>
      </c>
      <c r="H467" s="34">
        <f t="shared" ref="H467" si="341">H433+H437+H447+H452+H459+H466</f>
        <v>33.149999999999991</v>
      </c>
      <c r="I467" s="34">
        <f t="shared" ref="I467" si="342">I433+I437+I447+I452+I459+I466</f>
        <v>147.82999999999998</v>
      </c>
      <c r="J467" s="34">
        <f t="shared" ref="J467" si="343">J433+J437+J447+J452+J459+J466</f>
        <v>1287.47</v>
      </c>
      <c r="K467" s="35"/>
      <c r="L467" s="34">
        <f t="shared" ref="L467" ca="1" si="344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122</v>
      </c>
      <c r="F468" s="48">
        <v>200</v>
      </c>
      <c r="G468" s="48">
        <v>16.03</v>
      </c>
      <c r="H468" s="48">
        <v>18.16</v>
      </c>
      <c r="I468" s="48">
        <v>45.91</v>
      </c>
      <c r="J468" s="48">
        <v>415.89</v>
      </c>
      <c r="K468" s="49">
        <v>265</v>
      </c>
      <c r="L468" s="48"/>
    </row>
    <row r="469" spans="1:12" ht="14.4" x14ac:dyDescent="0.3">
      <c r="A469" s="25"/>
      <c r="B469" s="16"/>
      <c r="C469" s="11"/>
      <c r="D469" s="6" t="s">
        <v>120</v>
      </c>
      <c r="E469" s="50" t="s">
        <v>121</v>
      </c>
      <c r="F469" s="51">
        <v>60</v>
      </c>
      <c r="G469" s="51">
        <v>0.79</v>
      </c>
      <c r="H469" s="51">
        <v>1.95</v>
      </c>
      <c r="I469" s="51">
        <v>3.88</v>
      </c>
      <c r="J469" s="51">
        <v>36.24</v>
      </c>
      <c r="K469" s="52">
        <v>45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123</v>
      </c>
      <c r="F470" s="51">
        <v>200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77</v>
      </c>
      <c r="F471" s="51">
        <v>45</v>
      </c>
      <c r="G471" s="51">
        <v>3.22</v>
      </c>
      <c r="H471" s="51">
        <v>0.44</v>
      </c>
      <c r="I471" s="51">
        <v>20.22</v>
      </c>
      <c r="J471" s="51">
        <v>99</v>
      </c>
      <c r="K471" s="52" t="s">
        <v>68</v>
      </c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>
        <v>64.19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45">SUM(G468:G474)</f>
        <v>20.149999999999999</v>
      </c>
      <c r="H475" s="21">
        <f t="shared" ref="H475" si="346">SUM(H468:H474)</f>
        <v>20.61</v>
      </c>
      <c r="I475" s="21">
        <f t="shared" ref="I475" si="347">SUM(I468:I474)</f>
        <v>81</v>
      </c>
      <c r="J475" s="21">
        <f t="shared" ref="J475" si="348">SUM(J468:J474)</f>
        <v>596.13</v>
      </c>
      <c r="K475" s="27"/>
      <c r="L475" s="21">
        <f t="shared" ref="L475:L517" si="349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0">SUM(G476:G478)</f>
        <v>0</v>
      </c>
      <c r="H479" s="21">
        <f t="shared" ref="H479" si="351">SUM(H476:H478)</f>
        <v>0</v>
      </c>
      <c r="I479" s="21">
        <f t="shared" ref="I479" si="352">SUM(I476:I478)</f>
        <v>0</v>
      </c>
      <c r="J479" s="21">
        <f t="shared" ref="J479" si="353">SUM(J476:J478)</f>
        <v>0</v>
      </c>
      <c r="K479" s="27"/>
      <c r="L479" s="21">
        <f t="shared" ref="L479" ca="1" si="354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124</v>
      </c>
      <c r="F481" s="51">
        <v>300</v>
      </c>
      <c r="G481" s="51">
        <v>3.78</v>
      </c>
      <c r="H481" s="51">
        <v>6.28</v>
      </c>
      <c r="I481" s="51">
        <v>9.23</v>
      </c>
      <c r="J481" s="51">
        <v>216.82</v>
      </c>
      <c r="K481" s="52" t="s">
        <v>125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70</v>
      </c>
      <c r="F482" s="51">
        <v>160</v>
      </c>
      <c r="G482" s="51">
        <v>7.98</v>
      </c>
      <c r="H482" s="51">
        <v>5.94</v>
      </c>
      <c r="I482" s="51">
        <v>44.47</v>
      </c>
      <c r="J482" s="51">
        <v>283.35000000000002</v>
      </c>
      <c r="K482" s="52">
        <v>397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90</v>
      </c>
      <c r="F484" s="51">
        <v>200</v>
      </c>
      <c r="G484" s="51">
        <v>0.6</v>
      </c>
      <c r="H484" s="51">
        <v>0.1</v>
      </c>
      <c r="I484" s="51">
        <v>30.2</v>
      </c>
      <c r="J484" s="51">
        <v>123.6</v>
      </c>
      <c r="K484" s="52">
        <v>358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59</v>
      </c>
      <c r="F485" s="51">
        <v>20</v>
      </c>
      <c r="G485" s="51">
        <v>1.52</v>
      </c>
      <c r="H485" s="51">
        <v>0.16</v>
      </c>
      <c r="I485" s="51">
        <v>9.84</v>
      </c>
      <c r="J485" s="51">
        <v>47</v>
      </c>
      <c r="K485" s="52">
        <v>134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0" t="s">
        <v>54</v>
      </c>
      <c r="F486" s="51">
        <v>20</v>
      </c>
      <c r="G486" s="51">
        <v>1.32</v>
      </c>
      <c r="H486" s="51">
        <v>0.24</v>
      </c>
      <c r="I486" s="51">
        <v>7.02</v>
      </c>
      <c r="J486" s="51">
        <v>39.6</v>
      </c>
      <c r="K486" s="52">
        <v>144</v>
      </c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>
        <v>40</v>
      </c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700</v>
      </c>
      <c r="G489" s="21">
        <f t="shared" ref="G489" si="355">SUM(G480:G488)</f>
        <v>15.2</v>
      </c>
      <c r="H489" s="21">
        <f t="shared" ref="H489" si="356">SUM(H480:H488)</f>
        <v>12.72</v>
      </c>
      <c r="I489" s="21">
        <f t="shared" ref="I489" si="357">SUM(I480:I488)</f>
        <v>100.76</v>
      </c>
      <c r="J489" s="21">
        <f t="shared" ref="J489" si="358">SUM(J480:J488)</f>
        <v>710.37</v>
      </c>
      <c r="K489" s="27"/>
      <c r="L489" s="21">
        <v>40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9">SUM(G490:G493)</f>
        <v>0</v>
      </c>
      <c r="H494" s="21">
        <f t="shared" ref="H494" si="360">SUM(H490:H493)</f>
        <v>0</v>
      </c>
      <c r="I494" s="21">
        <f t="shared" ref="I494" si="361">SUM(I490:I493)</f>
        <v>0</v>
      </c>
      <c r="J494" s="21">
        <f t="shared" ref="J494" si="362">SUM(J490:J493)</f>
        <v>0</v>
      </c>
      <c r="K494" s="27"/>
      <c r="L494" s="21">
        <f t="shared" ref="L494" si="363">SUM(L487:L493)</f>
        <v>80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4">SUM(G495:G500)</f>
        <v>0</v>
      </c>
      <c r="H501" s="21">
        <f t="shared" ref="H501" si="365">SUM(H495:H500)</f>
        <v>0</v>
      </c>
      <c r="I501" s="21">
        <f t="shared" ref="I501" si="366">SUM(I495:I500)</f>
        <v>0</v>
      </c>
      <c r="J501" s="21">
        <f t="shared" ref="J501" si="367">SUM(J495:J500)</f>
        <v>0</v>
      </c>
      <c r="K501" s="27"/>
      <c r="L501" s="21">
        <f t="shared" ref="L501" ca="1" si="36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9">SUM(G502:G507)</f>
        <v>0</v>
      </c>
      <c r="H508" s="21">
        <f t="shared" ref="H508" si="370">SUM(H502:H507)</f>
        <v>0</v>
      </c>
      <c r="I508" s="21">
        <f t="shared" ref="I508" si="371">SUM(I502:I507)</f>
        <v>0</v>
      </c>
      <c r="J508" s="21">
        <f t="shared" ref="J508" si="372">SUM(J502:J507)</f>
        <v>0</v>
      </c>
      <c r="K508" s="27"/>
      <c r="L508" s="21">
        <f t="shared" ref="L508" ca="1" si="373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1205</v>
      </c>
      <c r="G509" s="34">
        <f t="shared" ref="G509" si="374">G475+G479+G489+G494+G501+G508</f>
        <v>35.349999999999994</v>
      </c>
      <c r="H509" s="34">
        <f t="shared" ref="H509" si="375">H475+H479+H489+H494+H501+H508</f>
        <v>33.33</v>
      </c>
      <c r="I509" s="34">
        <f t="shared" ref="I509" si="376">I475+I479+I489+I494+I501+I508</f>
        <v>181.76</v>
      </c>
      <c r="J509" s="34">
        <f t="shared" ref="J509" si="377">J475+J479+J489+J494+J501+J508</f>
        <v>1306.5</v>
      </c>
      <c r="K509" s="35"/>
      <c r="L509" s="34">
        <f t="shared" ref="L509" ca="1" si="378">L475+L479+L489+L494+L501+L508</f>
        <v>0</v>
      </c>
    </row>
    <row r="510" spans="1:12" ht="26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126</v>
      </c>
      <c r="F510" s="48">
        <v>283</v>
      </c>
      <c r="G510" s="48">
        <v>17.98</v>
      </c>
      <c r="H510" s="48">
        <v>21.38</v>
      </c>
      <c r="I510" s="48">
        <v>67.81</v>
      </c>
      <c r="J510" s="48">
        <v>518.16</v>
      </c>
      <c r="K510" s="49">
        <v>171</v>
      </c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127</v>
      </c>
      <c r="F512" s="51">
        <v>200</v>
      </c>
      <c r="G512" s="51">
        <v>7.0000000000000007E-2</v>
      </c>
      <c r="H512" s="51">
        <v>0.02</v>
      </c>
      <c r="I512" s="51">
        <v>10</v>
      </c>
      <c r="J512" s="51">
        <v>40</v>
      </c>
      <c r="K512" s="52">
        <v>376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103</v>
      </c>
      <c r="F513" s="51">
        <v>70</v>
      </c>
      <c r="G513" s="51">
        <v>5.0199999999999996</v>
      </c>
      <c r="H513" s="51">
        <v>0.68</v>
      </c>
      <c r="I513" s="51">
        <v>31.56</v>
      </c>
      <c r="J513" s="51">
        <v>153</v>
      </c>
      <c r="K513" s="52" t="s">
        <v>68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>
        <v>64.19</v>
      </c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79">SUM(G510:G516)</f>
        <v>23.07</v>
      </c>
      <c r="H517" s="21">
        <f t="shared" ref="H517" si="380">SUM(H510:H516)</f>
        <v>22.08</v>
      </c>
      <c r="I517" s="21">
        <f t="shared" ref="I517" si="381">SUM(I510:I516)</f>
        <v>109.37</v>
      </c>
      <c r="J517" s="21">
        <f t="shared" ref="J517" si="382">SUM(J510:J516)</f>
        <v>711.16</v>
      </c>
      <c r="K517" s="27"/>
      <c r="L517" s="21">
        <f t="shared" si="349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3">SUM(G518:G520)</f>
        <v>0</v>
      </c>
      <c r="H521" s="21">
        <f t="shared" ref="H521" si="384">SUM(H518:H520)</f>
        <v>0</v>
      </c>
      <c r="I521" s="21">
        <f t="shared" ref="I521" si="385">SUM(I518:I520)</f>
        <v>0</v>
      </c>
      <c r="J521" s="21">
        <f t="shared" ref="J521" si="386">SUM(J518:J520)</f>
        <v>0</v>
      </c>
      <c r="K521" s="27"/>
      <c r="L521" s="21">
        <f t="shared" ref="L521" ca="1" si="387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8">SUM(G522:G530)</f>
        <v>0</v>
      </c>
      <c r="H531" s="21">
        <f t="shared" ref="H531" si="389">SUM(H522:H530)</f>
        <v>0</v>
      </c>
      <c r="I531" s="21">
        <f t="shared" ref="I531" si="390">SUM(I522:I530)</f>
        <v>0</v>
      </c>
      <c r="J531" s="21">
        <f t="shared" ref="J531" si="391">SUM(J522:J530)</f>
        <v>0</v>
      </c>
      <c r="K531" s="27"/>
      <c r="L531" s="21">
        <f t="shared" ref="L531" ca="1" si="392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3">SUM(G532:G535)</f>
        <v>0</v>
      </c>
      <c r="H536" s="21">
        <f t="shared" ref="H536" si="394">SUM(H532:H535)</f>
        <v>0</v>
      </c>
      <c r="I536" s="21">
        <f t="shared" ref="I536" si="395">SUM(I532:I535)</f>
        <v>0</v>
      </c>
      <c r="J536" s="21">
        <f t="shared" ref="J536" si="396">SUM(J532:J535)</f>
        <v>0</v>
      </c>
      <c r="K536" s="27"/>
      <c r="L536" s="21">
        <f t="shared" ref="L536" ca="1" si="397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8">SUM(G537:G542)</f>
        <v>0</v>
      </c>
      <c r="H543" s="21">
        <f t="shared" ref="H543" si="399">SUM(H537:H542)</f>
        <v>0</v>
      </c>
      <c r="I543" s="21">
        <f t="shared" ref="I543" si="400">SUM(I537:I542)</f>
        <v>0</v>
      </c>
      <c r="J543" s="21">
        <f t="shared" ref="J543" si="401">SUM(J537:J542)</f>
        <v>0</v>
      </c>
      <c r="K543" s="27"/>
      <c r="L543" s="21">
        <f t="shared" ref="L543" ca="1" si="402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3">SUM(G544:G549)</f>
        <v>0</v>
      </c>
      <c r="H550" s="21">
        <f t="shared" ref="H550" si="404">SUM(H544:H549)</f>
        <v>0</v>
      </c>
      <c r="I550" s="21">
        <f t="shared" ref="I550" si="405">SUM(I544:I549)</f>
        <v>0</v>
      </c>
      <c r="J550" s="21">
        <f t="shared" ref="J550" si="406">SUM(J544:J549)</f>
        <v>0</v>
      </c>
      <c r="K550" s="27"/>
      <c r="L550" s="21">
        <f t="shared" ref="L550" ca="1" si="407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553</v>
      </c>
      <c r="G551" s="34">
        <f t="shared" ref="G551" si="408">G517+G521+G531+G536+G543+G550</f>
        <v>23.07</v>
      </c>
      <c r="H551" s="34">
        <f t="shared" ref="H551" si="409">H517+H521+H531+H536+H543+H550</f>
        <v>22.08</v>
      </c>
      <c r="I551" s="34">
        <f t="shared" ref="I551" si="410">I517+I521+I531+I536+I543+I550</f>
        <v>109.37</v>
      </c>
      <c r="J551" s="34">
        <f t="shared" ref="J551" si="411">J517+J521+J531+J536+J543+J550</f>
        <v>711.16</v>
      </c>
      <c r="K551" s="35"/>
      <c r="L551" s="34">
        <f t="shared" ref="L551" ca="1" si="412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3">SUM(G552:G558)</f>
        <v>0</v>
      </c>
      <c r="H559" s="21">
        <f t="shared" ref="H559" si="414">SUM(H552:H558)</f>
        <v>0</v>
      </c>
      <c r="I559" s="21">
        <f t="shared" ref="I559" si="415">SUM(I552:I558)</f>
        <v>0</v>
      </c>
      <c r="J559" s="21">
        <f t="shared" ref="J559" si="416">SUM(J552:J558)</f>
        <v>0</v>
      </c>
      <c r="K559" s="27"/>
      <c r="L559" s="21">
        <f t="shared" ref="L559" si="417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8">SUM(G560:G562)</f>
        <v>0</v>
      </c>
      <c r="H563" s="21">
        <f t="shared" ref="H563" si="419">SUM(H560:H562)</f>
        <v>0</v>
      </c>
      <c r="I563" s="21">
        <f t="shared" ref="I563" si="420">SUM(I560:I562)</f>
        <v>0</v>
      </c>
      <c r="J563" s="21">
        <f t="shared" ref="J563" si="421">SUM(J560:J562)</f>
        <v>0</v>
      </c>
      <c r="K563" s="27"/>
      <c r="L563" s="21">
        <f t="shared" ref="L563" ca="1" si="422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3">SUM(G564:G572)</f>
        <v>0</v>
      </c>
      <c r="H573" s="21">
        <f t="shared" ref="H573" si="424">SUM(H564:H572)</f>
        <v>0</v>
      </c>
      <c r="I573" s="21">
        <f t="shared" ref="I573" si="425">SUM(I564:I572)</f>
        <v>0</v>
      </c>
      <c r="J573" s="21">
        <f t="shared" ref="J573" si="426">SUM(J564:J572)</f>
        <v>0</v>
      </c>
      <c r="K573" s="27"/>
      <c r="L573" s="21">
        <f t="shared" ref="L573" ca="1" si="427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8">SUM(G574:G577)</f>
        <v>0</v>
      </c>
      <c r="H578" s="21">
        <f t="shared" ref="H578" si="429">SUM(H574:H577)</f>
        <v>0</v>
      </c>
      <c r="I578" s="21">
        <f t="shared" ref="I578" si="430">SUM(I574:I577)</f>
        <v>0</v>
      </c>
      <c r="J578" s="21">
        <f t="shared" ref="J578" si="431">SUM(J574:J577)</f>
        <v>0</v>
      </c>
      <c r="K578" s="27"/>
      <c r="L578" s="21">
        <f t="shared" ref="L578" ca="1" si="432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3">SUM(G579:G584)</f>
        <v>0</v>
      </c>
      <c r="H585" s="21">
        <f t="shared" ref="H585" si="434">SUM(H579:H584)</f>
        <v>0</v>
      </c>
      <c r="I585" s="21">
        <f t="shared" ref="I585" si="435">SUM(I579:I584)</f>
        <v>0</v>
      </c>
      <c r="J585" s="21">
        <f t="shared" ref="J585" si="436">SUM(J579:J584)</f>
        <v>0</v>
      </c>
      <c r="K585" s="27"/>
      <c r="L585" s="21">
        <f t="shared" ref="L585" ca="1" si="437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8">SUM(G586:G591)</f>
        <v>0</v>
      </c>
      <c r="H592" s="21">
        <f t="shared" ref="H592" si="439">SUM(H586:H591)</f>
        <v>0</v>
      </c>
      <c r="I592" s="21">
        <f t="shared" ref="I592" si="440">SUM(I586:I591)</f>
        <v>0</v>
      </c>
      <c r="J592" s="21">
        <f t="shared" ref="J592" si="441">SUM(J586:J591)</f>
        <v>0</v>
      </c>
      <c r="K592" s="27"/>
      <c r="L592" s="21">
        <f t="shared" ref="L592" ca="1" si="442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43">G559+G563+G573+G578+G585+G592</f>
        <v>0</v>
      </c>
      <c r="H593" s="40">
        <f t="shared" ref="H593" si="444">H559+H563+H573+H578+H585+H592</f>
        <v>0</v>
      </c>
      <c r="I593" s="40">
        <f t="shared" ref="I593" si="445">I559+I563+I573+I578+I585+I592</f>
        <v>0</v>
      </c>
      <c r="J593" s="40">
        <f t="shared" ref="J593" si="446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1132.75</v>
      </c>
      <c r="G594" s="42">
        <f t="shared" ref="G594:L594" si="44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33.154249999999998</v>
      </c>
      <c r="H594" s="42">
        <f t="shared" si="447"/>
        <v>36.254166666666663</v>
      </c>
      <c r="I594" s="42">
        <f t="shared" si="447"/>
        <v>155.38383333333331</v>
      </c>
      <c r="J594" s="42">
        <f t="shared" si="447"/>
        <v>1161.7875000000001</v>
      </c>
      <c r="K594" s="42"/>
      <c r="L594" s="42" t="e">
        <f t="shared" ca="1" si="447"/>
        <v>#DIV/0!</v>
      </c>
    </row>
  </sheetData>
  <customSheetViews>
    <customSheetView guid="{A2AAB824-DD00-4C7A-8216-805C6B8C25D8}">
      <pane xSplit="4" ySplit="5" topLeftCell="E6" activePane="bottomRight" state="frozen"/>
      <selection pane="bottomRight" activeCell="J489" sqref="J489"/>
      <pageMargins left="0.7" right="0.7" top="0.75" bottom="0.75" header="0.3" footer="0.3"/>
      <pageSetup paperSize="9" orientation="portrait"/>
    </customSheetView>
  </customSheetViews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2022-05-16T14:23:56Z</dcterms:created>
  <dcterms:modified xsi:type="dcterms:W3CDTF">2023-10-17T11:53:26Z</dcterms:modified>
</cp:coreProperties>
</file>