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 firstSheet="2" activeTab="6"/>
  </bookViews>
  <sheets>
    <sheet name="КАТМ2" sheetId="28" state="hidden" r:id="rId1"/>
    <sheet name="КАТМСВ" sheetId="27" state="hidden" r:id="rId2"/>
    <sheet name="КАТМст" sheetId="41" r:id="rId3"/>
    <sheet name="КАТМмл" sheetId="40" r:id="rId4"/>
    <sheet name="КАТЖмл" sheetId="22" r:id="rId5"/>
    <sheet name="КАТЖст" sheetId="39" r:id="rId6"/>
    <sheet name="Ком 2006-2004" sheetId="46" r:id="rId7"/>
    <sheet name="Ком 2001-2003" sheetId="45" r:id="rId8"/>
    <sheet name="Общеком" sheetId="47" r:id="rId9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47" l="1"/>
  <c r="F11" i="47"/>
  <c r="F4" i="47"/>
  <c r="F8" i="47"/>
  <c r="F7" i="47"/>
  <c r="F5" i="47"/>
  <c r="F9" i="47"/>
  <c r="F10" i="47"/>
  <c r="F12" i="47"/>
  <c r="G17" i="46"/>
  <c r="G23" i="46"/>
  <c r="G15" i="46"/>
  <c r="G13" i="46"/>
  <c r="G25" i="46"/>
  <c r="G21" i="46"/>
  <c r="G19" i="46"/>
  <c r="G27" i="46"/>
  <c r="G19" i="45"/>
  <c r="G13" i="45"/>
  <c r="G17" i="45"/>
  <c r="G15" i="45"/>
  <c r="I14" i="41" l="1"/>
  <c r="Z14" i="41"/>
  <c r="AA14" i="41" s="1"/>
  <c r="I13" i="41"/>
  <c r="Z13" i="41"/>
  <c r="AA13" i="41" s="1"/>
  <c r="I16" i="41"/>
  <c r="Z16" i="41"/>
  <c r="AA16" i="41" s="1"/>
  <c r="I15" i="41"/>
  <c r="Z15" i="41"/>
  <c r="AA15" i="41" s="1"/>
  <c r="I14" i="39"/>
  <c r="Z14" i="39"/>
  <c r="AA14" i="39" s="1"/>
  <c r="I17" i="39"/>
  <c r="Z17" i="39"/>
  <c r="AA17" i="39" s="1"/>
  <c r="I13" i="39"/>
  <c r="Z13" i="39"/>
  <c r="AA13" i="39" s="1"/>
  <c r="I15" i="39"/>
  <c r="Z15" i="39"/>
  <c r="AA15" i="39" s="1"/>
  <c r="I16" i="39"/>
  <c r="Z16" i="39"/>
  <c r="AA16" i="39" s="1"/>
  <c r="I18" i="39"/>
  <c r="Z18" i="39"/>
  <c r="AA18" i="39" s="1"/>
  <c r="I17" i="22"/>
  <c r="Z17" i="22"/>
  <c r="AA17" i="22" s="1"/>
  <c r="I22" i="22"/>
  <c r="Z22" i="22"/>
  <c r="AA22" i="22" s="1"/>
  <c r="I16" i="22"/>
  <c r="Z16" i="22"/>
  <c r="AA16" i="22" s="1"/>
  <c r="I21" i="22"/>
  <c r="Z21" i="22"/>
  <c r="AA21" i="22" s="1"/>
  <c r="I15" i="22"/>
  <c r="Z15" i="22"/>
  <c r="AA15" i="22" s="1"/>
  <c r="I13" i="22"/>
  <c r="Z13" i="22"/>
  <c r="AA13" i="22" s="1"/>
  <c r="I14" i="22"/>
  <c r="Z14" i="22"/>
  <c r="AA14" i="22" s="1"/>
  <c r="I19" i="22"/>
  <c r="Z19" i="22"/>
  <c r="AA19" i="22" s="1"/>
  <c r="I18" i="22"/>
  <c r="Z18" i="22"/>
  <c r="AA18" i="22" s="1"/>
  <c r="I20" i="22"/>
  <c r="Z20" i="22"/>
  <c r="AA20" i="22" s="1"/>
  <c r="I23" i="22"/>
  <c r="Z23" i="22"/>
  <c r="AA23" i="22" s="1"/>
  <c r="Z14" i="40"/>
  <c r="AA14" i="40" s="1"/>
  <c r="I14" i="40"/>
  <c r="Z15" i="40"/>
  <c r="AA15" i="40" s="1"/>
  <c r="I15" i="40"/>
  <c r="Z21" i="40"/>
  <c r="AA21" i="40" s="1"/>
  <c r="I21" i="40"/>
  <c r="Z18" i="40"/>
  <c r="AA18" i="40" s="1"/>
  <c r="I18" i="40"/>
  <c r="Z13" i="40"/>
  <c r="AA13" i="40" s="1"/>
  <c r="I13" i="40"/>
  <c r="Z19" i="40"/>
  <c r="AA19" i="40" s="1"/>
  <c r="I19" i="40"/>
  <c r="Z20" i="40"/>
  <c r="AA20" i="40" s="1"/>
  <c r="I20" i="40"/>
  <c r="Z22" i="40"/>
  <c r="AA22" i="40" s="1"/>
  <c r="I22" i="40"/>
  <c r="Z17" i="40"/>
  <c r="AA17" i="40" s="1"/>
  <c r="I17" i="40"/>
  <c r="I16" i="40"/>
  <c r="Z16" i="40"/>
  <c r="AA16" i="40" s="1"/>
  <c r="AB13" i="39" l="1"/>
  <c r="AB20" i="22"/>
  <c r="AB21" i="22"/>
  <c r="AB16" i="22"/>
  <c r="AB15" i="41"/>
  <c r="AB16" i="41"/>
  <c r="AB15" i="39"/>
  <c r="AB17" i="39"/>
  <c r="AB21" i="40"/>
  <c r="AB14" i="22"/>
  <c r="AB13" i="41"/>
  <c r="AB14" i="41"/>
  <c r="AB18" i="39"/>
  <c r="AB14" i="39"/>
  <c r="AB16" i="39"/>
  <c r="AB19" i="22"/>
  <c r="AB17" i="22"/>
  <c r="AB22" i="22"/>
  <c r="AB13" i="22"/>
  <c r="AB23" i="22"/>
  <c r="AB15" i="22"/>
  <c r="AB18" i="22"/>
  <c r="AB17" i="40"/>
  <c r="AB14" i="40"/>
  <c r="AB18" i="40"/>
  <c r="AB22" i="40"/>
  <c r="AB15" i="40"/>
  <c r="AB19" i="40"/>
  <c r="AB20" i="40"/>
  <c r="AB13" i="40"/>
  <c r="AB16" i="40"/>
  <c r="Y19" i="27" l="1"/>
  <c r="Y23" i="27"/>
  <c r="Y27" i="27"/>
  <c r="Y31" i="27"/>
  <c r="Y35" i="27"/>
  <c r="W37" i="28"/>
  <c r="X37" i="28" s="1"/>
  <c r="Y37" i="28" s="1"/>
  <c r="Y37" i="27" s="1"/>
  <c r="W36" i="28"/>
  <c r="X36" i="28" s="1"/>
  <c r="Y36" i="28" s="1"/>
  <c r="Y36" i="27" s="1"/>
  <c r="W35" i="28"/>
  <c r="X35" i="28" s="1"/>
  <c r="Y35" i="28" s="1"/>
  <c r="W34" i="28"/>
  <c r="X34" i="28" s="1"/>
  <c r="Y34" i="28" s="1"/>
  <c r="Y34" i="27" s="1"/>
  <c r="W33" i="28"/>
  <c r="X33" i="28" s="1"/>
  <c r="Y33" i="28" s="1"/>
  <c r="Y33" i="27" s="1"/>
  <c r="W32" i="28"/>
  <c r="X32" i="28" s="1"/>
  <c r="Y32" i="28" s="1"/>
  <c r="Y32" i="27" s="1"/>
  <c r="W31" i="28"/>
  <c r="X31" i="28" s="1"/>
  <c r="Y31" i="28" s="1"/>
  <c r="W30" i="28"/>
  <c r="X30" i="28" s="1"/>
  <c r="Y30" i="28" s="1"/>
  <c r="Y30" i="27" s="1"/>
  <c r="W29" i="28"/>
  <c r="X29" i="28" s="1"/>
  <c r="Y29" i="28" s="1"/>
  <c r="Y29" i="27" s="1"/>
  <c r="W28" i="28"/>
  <c r="X28" i="28" s="1"/>
  <c r="Y28" i="28" s="1"/>
  <c r="Y28" i="27" s="1"/>
  <c r="W27" i="28"/>
  <c r="X27" i="28" s="1"/>
  <c r="Y27" i="28" s="1"/>
  <c r="W26" i="28"/>
  <c r="X26" i="28" s="1"/>
  <c r="Y26" i="28" s="1"/>
  <c r="Y26" i="27" s="1"/>
  <c r="W25" i="28"/>
  <c r="X25" i="28" s="1"/>
  <c r="Y25" i="28" s="1"/>
  <c r="Y25" i="27" s="1"/>
  <c r="W24" i="28"/>
  <c r="X24" i="28" s="1"/>
  <c r="Y24" i="28" s="1"/>
  <c r="Y24" i="27" s="1"/>
  <c r="W23" i="28"/>
  <c r="X23" i="28" s="1"/>
  <c r="Y23" i="28" s="1"/>
  <c r="W22" i="28"/>
  <c r="X22" i="28" s="1"/>
  <c r="Y22" i="28" s="1"/>
  <c r="Y22" i="27" s="1"/>
  <c r="W21" i="28"/>
  <c r="X21" i="28" s="1"/>
  <c r="Y21" i="28" s="1"/>
  <c r="Y21" i="27" s="1"/>
  <c r="W20" i="28"/>
  <c r="X20" i="28" s="1"/>
  <c r="Y20" i="28" s="1"/>
  <c r="Y20" i="27" s="1"/>
  <c r="W19" i="28"/>
  <c r="X19" i="28" s="1"/>
  <c r="Y19" i="28" s="1"/>
  <c r="W18" i="28"/>
  <c r="X18" i="28" s="1"/>
  <c r="Y18" i="28" s="1"/>
  <c r="Y18" i="27" s="1"/>
  <c r="W17" i="28"/>
  <c r="X17" i="28" s="1"/>
  <c r="Y17" i="28" s="1"/>
  <c r="Y17" i="27" s="1"/>
  <c r="W16" i="28"/>
  <c r="X16" i="28" s="1"/>
  <c r="Y16" i="28" s="1"/>
  <c r="Y16" i="27" s="1"/>
  <c r="W15" i="28"/>
  <c r="X15" i="28" s="1"/>
  <c r="Y15" i="28" s="1"/>
  <c r="Y15" i="27" s="1"/>
  <c r="W14" i="28"/>
  <c r="X14" i="28" s="1"/>
  <c r="Y14" i="28" s="1"/>
  <c r="Y14" i="27" s="1"/>
  <c r="W13" i="28"/>
  <c r="X13" i="28" s="1"/>
  <c r="Y13" i="28" s="1"/>
  <c r="Y13" i="27" s="1"/>
  <c r="W12" i="28"/>
  <c r="X12" i="28" s="1"/>
  <c r="Y12" i="28" s="1"/>
  <c r="Y12" i="27" s="1"/>
  <c r="W37" i="27"/>
  <c r="W36" i="27"/>
  <c r="W35" i="27"/>
  <c r="W34" i="27"/>
  <c r="W33" i="27"/>
  <c r="W32" i="27"/>
  <c r="W31" i="27"/>
  <c r="W30" i="27"/>
  <c r="W29" i="27"/>
  <c r="W28" i="27"/>
  <c r="W27" i="27"/>
  <c r="W26" i="27"/>
  <c r="W25" i="27"/>
  <c r="W24" i="27"/>
  <c r="W23" i="27"/>
  <c r="W22" i="27"/>
  <c r="W21" i="27"/>
  <c r="W20" i="27"/>
  <c r="W19" i="27"/>
  <c r="W18" i="27"/>
  <c r="W17" i="27"/>
  <c r="W16" i="27"/>
  <c r="W15" i="27"/>
  <c r="W14" i="27"/>
  <c r="W13" i="27"/>
  <c r="W12" i="27"/>
  <c r="X33" i="27" l="1"/>
  <c r="Z33" i="27" s="1"/>
  <c r="X28" i="27"/>
  <c r="Z28" i="27" s="1"/>
  <c r="X36" i="27" l="1"/>
  <c r="Z36" i="27" s="1"/>
  <c r="X32" i="27"/>
  <c r="Z32" i="27" s="1"/>
  <c r="X26" i="27"/>
  <c r="Z26" i="27" s="1"/>
  <c r="X35" i="27"/>
  <c r="Z35" i="27" s="1"/>
  <c r="X13" i="27"/>
  <c r="Z13" i="27" s="1"/>
  <c r="X31" i="27" l="1"/>
  <c r="Z31" i="27" s="1"/>
  <c r="X12" i="27"/>
  <c r="X14" i="27"/>
  <c r="Z14" i="27" s="1"/>
  <c r="X24" i="27"/>
  <c r="Z24" i="27" s="1"/>
  <c r="X18" i="27"/>
  <c r="Z18" i="27" s="1"/>
  <c r="X19" i="27"/>
  <c r="Z19" i="27" s="1"/>
  <c r="X29" i="27"/>
  <c r="Z29" i="27" s="1"/>
  <c r="X21" i="27"/>
  <c r="Z21" i="27" s="1"/>
  <c r="X15" i="27"/>
  <c r="Z15" i="27" s="1"/>
  <c r="X23" i="27"/>
  <c r="Z23" i="27" s="1"/>
  <c r="X16" i="27"/>
  <c r="Z16" i="27" s="1"/>
  <c r="X30" i="27"/>
  <c r="Z30" i="27" s="1"/>
  <c r="X17" i="27"/>
  <c r="Z17" i="27" s="1"/>
  <c r="X34" i="27"/>
  <c r="Z34" i="27" s="1"/>
  <c r="X27" i="27"/>
  <c r="Z27" i="27" s="1"/>
  <c r="X20" i="27"/>
  <c r="Z20" i="27" s="1"/>
  <c r="X37" i="27"/>
  <c r="Z37" i="27" s="1"/>
  <c r="X22" i="27"/>
  <c r="Z22" i="27" s="1"/>
  <c r="X25" i="27"/>
  <c r="Z25" i="27" s="1"/>
  <c r="Z12" i="27"/>
  <c r="AA15" i="27" l="1"/>
  <c r="AA23" i="27"/>
  <c r="AA31" i="27"/>
  <c r="AA16" i="27"/>
  <c r="AA24" i="27"/>
  <c r="AA32" i="27"/>
  <c r="AA17" i="27"/>
  <c r="AA25" i="27"/>
  <c r="AA33" i="27"/>
  <c r="AA13" i="27"/>
  <c r="AA29" i="27"/>
  <c r="AA22" i="27"/>
  <c r="AA18" i="27"/>
  <c r="AA26" i="27"/>
  <c r="AA34" i="27"/>
  <c r="AA36" i="27"/>
  <c r="AA37" i="27"/>
  <c r="AA30" i="27"/>
  <c r="AA19" i="27"/>
  <c r="AA27" i="27"/>
  <c r="AA35" i="27"/>
  <c r="AA20" i="27"/>
  <c r="AA28" i="27"/>
  <c r="AA21" i="27"/>
  <c r="AA14" i="27"/>
  <c r="AA12" i="27"/>
</calcChain>
</file>

<file path=xl/sharedStrings.xml><?xml version="1.0" encoding="utf-8"?>
<sst xmlns="http://schemas.openxmlformats.org/spreadsheetml/2006/main" count="535" uniqueCount="145">
  <si>
    <t>экипаж</t>
  </si>
  <si>
    <t>группа</t>
  </si>
  <si>
    <t>время</t>
  </si>
  <si>
    <t>шрафы на воротах</t>
  </si>
  <si>
    <t>штрафн.
время</t>
  </si>
  <si>
    <t>итоговое
время</t>
  </si>
  <si>
    <t>место</t>
  </si>
  <si>
    <t>сумма</t>
  </si>
  <si>
    <t>№</t>
  </si>
  <si>
    <t>Делегация</t>
  </si>
  <si>
    <t>Федерация спортивного туризма Республики Татарстан</t>
  </si>
  <si>
    <t>РТ, Зеленодольский р-н, п.Айша, р.Сумка</t>
  </si>
  <si>
    <t>ПРОТОКОЛ СОРЕВНОВАНИЙ</t>
  </si>
  <si>
    <t>Яхт-клуб "Дельфин"</t>
  </si>
  <si>
    <t>МИНИСТЕРСТВО СПОРТА РЕСПУБЛИКИ ТАТАРСТАН</t>
  </si>
  <si>
    <t>МБУ ДО "ДЮСШ №6 (Бригантина) ЗМР РТ"</t>
  </si>
  <si>
    <t>ОТКРЫТЫЙ ЧЕМПИОНАТ РЕСПУБЛИКИ ТАТАРСТАН ПО СПОРТИВНОМУ ТУРИЗМУ (ДИСТАНЦИИ - ВОДНЫЕ)</t>
  </si>
  <si>
    <t>19-21 апреля 2019г.</t>
  </si>
  <si>
    <t>в дисциплине: "дистанция - водная - катамаран-2", 3 класса, код ВРВС: 0840201811Я</t>
  </si>
  <si>
    <t>МУЖЧИНЫ</t>
  </si>
  <si>
    <t>Вахитов Руслан(б/р) Кулагин Егор(б/р)</t>
  </si>
  <si>
    <t>Гайфуллин Тимерлан(б/р) Вахитов Фарит(б/р)</t>
  </si>
  <si>
    <t>Ахметшин Вячеслав(б/р) Дорофеев Платон(б/р)</t>
  </si>
  <si>
    <t>КНИТУ Казань</t>
  </si>
  <si>
    <t>Бригантина МС</t>
  </si>
  <si>
    <t>Ч</t>
  </si>
  <si>
    <t>15-16</t>
  </si>
  <si>
    <t>11-12</t>
  </si>
  <si>
    <t>13-14</t>
  </si>
  <si>
    <t>Киров</t>
  </si>
  <si>
    <t>Петрыкин Константин(2) Шустов Лев(2)</t>
  </si>
  <si>
    <t>Зыкин Александр(б/р) Кожин Семен(б/р)</t>
  </si>
  <si>
    <t>Турклуб "Медведь"</t>
  </si>
  <si>
    <t>Трухаткин Дмитрий(б/р) Андреев Юрий(б/р)</t>
  </si>
  <si>
    <t>Нуруллин Вадим(б/р) Силин Егор(2юн)</t>
  </si>
  <si>
    <t>Искра</t>
  </si>
  <si>
    <t>Тимофеев Дмитрий(1) Тимофеева Елена(1)</t>
  </si>
  <si>
    <t>Тимофеевы Васильево</t>
  </si>
  <si>
    <t>Ушаков Д. Вагапов Р.</t>
  </si>
  <si>
    <t>Казань Заречье</t>
  </si>
  <si>
    <t>Вагапов Э. Буренин В.</t>
  </si>
  <si>
    <t>Тухбиев Р. Пономарев В.</t>
  </si>
  <si>
    <t>Бригантина Асаф</t>
  </si>
  <si>
    <t>Бригантина Ланкин</t>
  </si>
  <si>
    <t>Сазонов Данил(2) Мусин Дамир(3юн)</t>
  </si>
  <si>
    <t>Гадельшин Азат(3юн) Ютаев Михаил(2)</t>
  </si>
  <si>
    <t>Хакимов Володя(б/р) Савельев Кирилл(б/р)</t>
  </si>
  <si>
    <t>Сабиров Тимур(б/р) Сибгатуллин Рустам(б/р)</t>
  </si>
  <si>
    <t>Салаватуллин Артур(КМС) Каримуллин Даниль(КМС)</t>
  </si>
  <si>
    <t>Бояркин Данил(1) Мифтахов Газиз(1)</t>
  </si>
  <si>
    <t>Каримуллин Данил(КМС) Надеждин Влад(2)</t>
  </si>
  <si>
    <t>Сабирзянов Денис(1 юн) Гордеев Максим(б/р)</t>
  </si>
  <si>
    <t>Тимурбаев Ильназ(б/р) Скороходов Айрат(б/р)</t>
  </si>
  <si>
    <t>Чернов Руслан(б/р) Кадиров Идель(3юн)</t>
  </si>
  <si>
    <t>Белкин Глеб(3юн) Рассихин Николай(б/р)</t>
  </si>
  <si>
    <t>Луканин Роман(б/р) Луканин Александр(б/р)</t>
  </si>
  <si>
    <t>Синча Илья(2) Лактионов Никита(2)</t>
  </si>
  <si>
    <t>Бригантина Вавилов</t>
  </si>
  <si>
    <t>Вавилов Данил(3) Грачев Михаил(б/р)</t>
  </si>
  <si>
    <t>АКУЛА</t>
  </si>
  <si>
    <t>Время 1 попытка</t>
  </si>
  <si>
    <t>Время 2 попытка</t>
  </si>
  <si>
    <t>Лучшее время</t>
  </si>
  <si>
    <t>Место</t>
  </si>
  <si>
    <t>МУЖЧИНЫ 2 заезд</t>
  </si>
  <si>
    <t>Старт</t>
  </si>
  <si>
    <t>Финиш</t>
  </si>
  <si>
    <t>квалификационный ранг</t>
  </si>
  <si>
    <t>Гл. судья</t>
  </si>
  <si>
    <t>Гл. секретарь</t>
  </si>
  <si>
    <t>26 мая 2019г.</t>
  </si>
  <si>
    <t>г.Зеленодольск</t>
  </si>
  <si>
    <t>в дисциплине: "дистанция - водная - катамаран-2", 2 класса, код ВРВС: 0840201811Я</t>
  </si>
  <si>
    <t>ГБУ ДО "Республиканский центр внешкольной работы"</t>
  </si>
  <si>
    <t>ПЕРВЕНСТВО РЕСПУБЛИКИ ТАТАРСТАН ПО СПОРТИВНОМУ ТУРИЗМУ СРЕДИ ОБУЧАЮЩИХСЯ (ДИСТАНЦИИ - ВОДНЫЕ)</t>
  </si>
  <si>
    <t>В ЗАЧЕТ III ТУРИАДЫ (Спартакиады) СРЕДИ ОБУЧАЮЩИХСЯ РЕСПУБЛИКИ ТАТАРСТАНМ 2018-2019 УЧЕБНОГО ГОДА</t>
  </si>
  <si>
    <t>девушки 2006-2004</t>
  </si>
  <si>
    <t>юниорки 2003-2001</t>
  </si>
  <si>
    <t>юноши 2006-2004</t>
  </si>
  <si>
    <t>юниоры 2001-2003</t>
  </si>
  <si>
    <t>М13-15</t>
  </si>
  <si>
    <t>М16-18</t>
  </si>
  <si>
    <t>Ж16-18</t>
  </si>
  <si>
    <t>Тимкина Дания Хабирова Ильвина</t>
  </si>
  <si>
    <t>Ж13-15</t>
  </si>
  <si>
    <t>МБУ ДО ДДТ "Радуга талантов" Агрызского района</t>
  </si>
  <si>
    <t>Хикматов Эрик Закиров Ринас</t>
  </si>
  <si>
    <t>Насретдинов Марат Красноглазов Илья</t>
  </si>
  <si>
    <t>Низамова Азалия Сагдатуллина Камилла</t>
  </si>
  <si>
    <t>Антонова Нина Мальцева Анастасия</t>
  </si>
  <si>
    <t>МБОУ"Билярск" , "СДЮТиЭ"</t>
  </si>
  <si>
    <t>Салахова Эльвина Емельянова Карина</t>
  </si>
  <si>
    <t>МБУ ДО "Дворец школьников" АРСК</t>
  </si>
  <si>
    <t>Зиятдинов Альфис(3) Гарипов Руслан</t>
  </si>
  <si>
    <t>Калимуллин Рушан(3) Марданов Мунир(3)</t>
  </si>
  <si>
    <t>Султанова Сююмбика(2ю) Бариева Резеда</t>
  </si>
  <si>
    <t xml:space="preserve">Иванова Татьяна Васильева Ильвина </t>
  </si>
  <si>
    <t xml:space="preserve">Нурмухаметов Дилюс Иванов Максим </t>
  </si>
  <si>
    <t>Григорьев Станислав Мухин Антон</t>
  </si>
  <si>
    <t>Филипова Мария Фомина Снежана</t>
  </si>
  <si>
    <t>Ахметгалиев Ильназ Кабиров Булат</t>
  </si>
  <si>
    <t>Шагидова Зухра Хабибуллина Ландыш</t>
  </si>
  <si>
    <t>Балтасинский район</t>
  </si>
  <si>
    <t>Халиуллин Азамат Хуснутдинов Ильмир</t>
  </si>
  <si>
    <t>Воронова Валерия Кузнецова Вероника</t>
  </si>
  <si>
    <t>Халиуллина Айгуль Хабибуллина Разиля</t>
  </si>
  <si>
    <t>Ибрагимов Рустам Файзуллин Инсаф</t>
  </si>
  <si>
    <t xml:space="preserve">МБУ ДО "ЦВР Лаишевского МР </t>
  </si>
  <si>
    <t xml:space="preserve">Билалова Айзиля Мисфахова Айсылу </t>
  </si>
  <si>
    <t>Шайхутдинова Риана Прохорова Диана</t>
  </si>
  <si>
    <t>Калабанов Владислав Сорокин Артём</t>
  </si>
  <si>
    <t>МБУ ДО "ДОО(П)Ц" Рыбно-слоб</t>
  </si>
  <si>
    <t>МБУ ДО "ЦДО" г. Тетюши</t>
  </si>
  <si>
    <t>Башаров Ислам Самиев Амир</t>
  </si>
  <si>
    <t>Галиева Ралия Сулейманова Дина</t>
  </si>
  <si>
    <t>МБУДО "ЦДТ "Галактика"</t>
  </si>
  <si>
    <t>Пугачев Сергей Горелов Александр(1)</t>
  </si>
  <si>
    <t>Никонорова Арина(2) Ратникова Екатерина(3)</t>
  </si>
  <si>
    <t>Семенова Виктория(2) Богатырева Ксения</t>
  </si>
  <si>
    <t>Пигилов Алексей(3) Майоров Артем</t>
  </si>
  <si>
    <t>Дугалева Камилла(3) Камаева Софья(3)</t>
  </si>
  <si>
    <t>МБУ "СШ № 6 (Бригантина)" ЗМР РТ</t>
  </si>
  <si>
    <t>Экипаж</t>
  </si>
  <si>
    <t>Азнакаевский муниципальный район</t>
  </si>
  <si>
    <t>Хакимова Алия Егорова Виолетта</t>
  </si>
  <si>
    <t>Скворцов Евгений Настин Алмаз</t>
  </si>
  <si>
    <t>-</t>
  </si>
  <si>
    <t>Ходовое время</t>
  </si>
  <si>
    <t>Д.Д.Вавилова</t>
  </si>
  <si>
    <t>А.А.Вавилов</t>
  </si>
  <si>
    <t>МБУ ДО "ДОО(П)Ц" Рыбно-слободской р-н</t>
  </si>
  <si>
    <t>командный зачет в возрастной группе 2003-2001</t>
  </si>
  <si>
    <t>пол</t>
  </si>
  <si>
    <t>Результат</t>
  </si>
  <si>
    <t>Сумма очков участников</t>
  </si>
  <si>
    <t>Место делегации</t>
  </si>
  <si>
    <t>ММ</t>
  </si>
  <si>
    <t>ЖЖ</t>
  </si>
  <si>
    <t>командный зачет в возрастной группе 2006-2004</t>
  </si>
  <si>
    <t>2006-2004</t>
  </si>
  <si>
    <t>2003-2001</t>
  </si>
  <si>
    <t>Сумма мест</t>
  </si>
  <si>
    <t>Туриада</t>
  </si>
  <si>
    <t>Общекомандный</t>
  </si>
  <si>
    <t>МБУ ДО "Дворец школьников" АРСК ГАПОУ "Арский педагогический колледж им.Г.Тукая"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</si>
</sst>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:mm;@"/>
    <numFmt numFmtId="165" formatCode="h:mm:ss;@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name val="Arial Cyr"/>
      <family val="2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/>
    <xf numFmtId="0" fontId="9" fillId="0" borderId="0"/>
  </cellStyleXfs>
  <cellXfs count="233">
    <xf numFmtId="0" fontId="0" fillId="0" borderId="0" xfId="0"/>
    <xf numFmtId="0" fontId="0" fillId="0" borderId="7" xfId="0" applyBorder="1"/>
    <xf numFmtId="0" fontId="0" fillId="0" borderId="0" xfId="0" applyAlignment="1"/>
    <xf numFmtId="165" fontId="0" fillId="0" borderId="7" xfId="0" applyNumberFormat="1" applyBorder="1"/>
    <xf numFmtId="165" fontId="2" fillId="0" borderId="7" xfId="0" applyNumberFormat="1" applyFont="1" applyBorder="1"/>
    <xf numFmtId="0" fontId="0" fillId="0" borderId="0" xfId="0" applyBorder="1" applyAlignment="1"/>
    <xf numFmtId="0" fontId="2" fillId="0" borderId="7" xfId="0" applyFont="1" applyBorder="1" applyAlignment="1">
      <alignment wrapText="1"/>
    </xf>
    <xf numFmtId="165" fontId="0" fillId="0" borderId="7" xfId="0" applyNumberFormat="1" applyFill="1" applyBorder="1"/>
    <xf numFmtId="0" fontId="2" fillId="2" borderId="7" xfId="0" applyFont="1" applyFill="1" applyBorder="1" applyAlignment="1">
      <alignment wrapText="1"/>
    </xf>
    <xf numFmtId="0" fontId="0" fillId="0" borderId="9" xfId="0" applyBorder="1" applyAlignment="1">
      <alignment horizontal="center" vertical="center"/>
    </xf>
    <xf numFmtId="165" fontId="0" fillId="0" borderId="9" xfId="0" applyNumberFormat="1" applyFill="1" applyBorder="1"/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65" fontId="0" fillId="0" borderId="7" xfId="0" applyNumberFormat="1" applyBorder="1" applyAlignment="1">
      <alignment horizontal="center" vertical="center"/>
    </xf>
    <xf numFmtId="0" fontId="0" fillId="0" borderId="11" xfId="0" applyBorder="1" applyAlignment="1"/>
    <xf numFmtId="0" fontId="1" fillId="0" borderId="0" xfId="0" applyFont="1" applyBorder="1" applyAlignment="1"/>
    <xf numFmtId="0" fontId="2" fillId="2" borderId="9" xfId="0" applyFont="1" applyFill="1" applyBorder="1" applyAlignment="1">
      <alignment wrapText="1"/>
    </xf>
    <xf numFmtId="0" fontId="2" fillId="0" borderId="9" xfId="0" applyFont="1" applyBorder="1" applyAlignment="1">
      <alignment horizontal="center" wrapText="1"/>
    </xf>
    <xf numFmtId="0" fontId="0" fillId="0" borderId="9" xfId="0" applyFill="1" applyBorder="1" applyAlignment="1">
      <alignment horizontal="center"/>
    </xf>
    <xf numFmtId="165" fontId="0" fillId="0" borderId="9" xfId="0" applyNumberFormat="1" applyBorder="1"/>
    <xf numFmtId="165" fontId="2" fillId="0" borderId="9" xfId="0" applyNumberFormat="1" applyFont="1" applyBorder="1"/>
    <xf numFmtId="0" fontId="0" fillId="0" borderId="5" xfId="0" applyBorder="1" applyAlignment="1">
      <alignment horizontal="center"/>
    </xf>
    <xf numFmtId="0" fontId="2" fillId="3" borderId="7" xfId="0" applyFont="1" applyFill="1" applyBorder="1" applyAlignment="1">
      <alignment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wrapText="1"/>
    </xf>
    <xf numFmtId="49" fontId="0" fillId="0" borderId="7" xfId="0" applyNumberFormat="1" applyBorder="1" applyAlignment="1">
      <alignment horizont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wrapText="1"/>
    </xf>
    <xf numFmtId="49" fontId="2" fillId="0" borderId="9" xfId="0" applyNumberFormat="1" applyFont="1" applyBorder="1" applyAlignment="1">
      <alignment horizontal="center" vertical="center" wrapText="1"/>
    </xf>
    <xf numFmtId="165" fontId="0" fillId="0" borderId="9" xfId="0" applyNumberFormat="1" applyBorder="1" applyAlignment="1">
      <alignment horizontal="center" vertical="center"/>
    </xf>
    <xf numFmtId="0" fontId="0" fillId="0" borderId="9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4" fillId="4" borderId="0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7" fillId="0" borderId="7" xfId="1" applyFont="1" applyFill="1" applyBorder="1" applyAlignment="1" applyProtection="1">
      <alignment horizontal="left" wrapText="1"/>
      <protection locked="0"/>
    </xf>
    <xf numFmtId="0" fontId="0" fillId="0" borderId="0" xfId="0" applyBorder="1" applyAlignment="1">
      <alignment horizontal="center" wrapText="1"/>
    </xf>
    <xf numFmtId="0" fontId="7" fillId="0" borderId="7" xfId="1" applyFont="1" applyFill="1" applyBorder="1" applyAlignment="1" applyProtection="1">
      <alignment horizontal="left" vertical="center" wrapText="1"/>
      <protection locked="0"/>
    </xf>
    <xf numFmtId="0" fontId="5" fillId="0" borderId="7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7" xfId="0" applyFill="1" applyBorder="1"/>
    <xf numFmtId="0" fontId="4" fillId="0" borderId="7" xfId="0" applyFont="1" applyFill="1" applyBorder="1" applyAlignment="1">
      <alignment horizontal="center" vertical="center" wrapText="1"/>
    </xf>
    <xf numFmtId="0" fontId="7" fillId="0" borderId="0" xfId="1" applyFont="1" applyFill="1" applyBorder="1" applyAlignment="1" applyProtection="1">
      <alignment horizontal="left" wrapText="1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0" borderId="5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5" fillId="0" borderId="9" xfId="0" applyFont="1" applyBorder="1" applyAlignment="1">
      <alignment horizontal="center" vertical="center"/>
    </xf>
    <xf numFmtId="165" fontId="5" fillId="0" borderId="7" xfId="0" applyNumberFormat="1" applyFont="1" applyFill="1" applyBorder="1"/>
    <xf numFmtId="0" fontId="0" fillId="0" borderId="0" xfId="0" applyFill="1" applyBorder="1"/>
    <xf numFmtId="0" fontId="5" fillId="0" borderId="0" xfId="0" applyFont="1" applyFill="1" applyBorder="1" applyAlignment="1">
      <alignment horizontal="left" vertical="center" wrapText="1"/>
    </xf>
    <xf numFmtId="165" fontId="5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165" fontId="2" fillId="0" borderId="0" xfId="0" applyNumberFormat="1" applyFont="1" applyFill="1" applyBorder="1"/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 wrapText="1"/>
    </xf>
    <xf numFmtId="0" fontId="1" fillId="0" borderId="0" xfId="0" applyFont="1" applyAlignment="1"/>
    <xf numFmtId="0" fontId="5" fillId="0" borderId="7" xfId="2" applyFont="1" applyFill="1" applyBorder="1" applyAlignment="1">
      <alignment horizontal="left" vertical="center" wrapText="1"/>
    </xf>
    <xf numFmtId="0" fontId="7" fillId="0" borderId="7" xfId="1" applyFont="1" applyFill="1" applyBorder="1" applyAlignment="1" applyProtection="1">
      <alignment vertical="center" wrapText="1"/>
      <protection locked="0"/>
    </xf>
    <xf numFmtId="0" fontId="8" fillId="0" borderId="7" xfId="1" applyFont="1" applyFill="1" applyBorder="1" applyAlignment="1" applyProtection="1">
      <alignment vertical="center" wrapText="1"/>
      <protection locked="0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165" fontId="0" fillId="0" borderId="7" xfId="0" applyNumberFormat="1" applyFill="1" applyBorder="1" applyAlignment="1">
      <alignment horizontal="center" vertical="center"/>
    </xf>
    <xf numFmtId="165" fontId="2" fillId="0" borderId="7" xfId="0" applyNumberFormat="1" applyFont="1" applyFill="1" applyBorder="1" applyAlignment="1">
      <alignment horizontal="center" vertical="center"/>
    </xf>
    <xf numFmtId="0" fontId="7" fillId="0" borderId="7" xfId="1" applyFont="1" applyFill="1" applyBorder="1" applyAlignment="1" applyProtection="1">
      <alignment horizontal="center" vertical="center" wrapText="1"/>
      <protection locked="0"/>
    </xf>
    <xf numFmtId="0" fontId="8" fillId="0" borderId="7" xfId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>
      <alignment horizontal="left" wrapText="1"/>
    </xf>
    <xf numFmtId="0" fontId="10" fillId="0" borderId="0" xfId="0" applyFont="1" applyFill="1" applyAlignment="1">
      <alignment horizontal="left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65" fontId="0" fillId="0" borderId="0" xfId="0" applyNumberFormat="1" applyFill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2" xfId="0" applyFill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65" fontId="0" fillId="0" borderId="5" xfId="0" applyNumberFormat="1" applyFill="1" applyBorder="1" applyAlignment="1">
      <alignment horizontal="center" vertical="center"/>
    </xf>
    <xf numFmtId="165" fontId="2" fillId="0" borderId="5" xfId="0" applyNumberFormat="1" applyFont="1" applyFill="1" applyBorder="1" applyAlignment="1">
      <alignment horizontal="center" vertical="center"/>
    </xf>
    <xf numFmtId="0" fontId="0" fillId="0" borderId="5" xfId="0" applyFill="1" applyBorder="1"/>
    <xf numFmtId="0" fontId="7" fillId="0" borderId="5" xfId="1" applyFont="1" applyFill="1" applyBorder="1" applyAlignment="1" applyProtection="1">
      <alignment horizontal="left" wrapText="1"/>
      <protection locked="0"/>
    </xf>
    <xf numFmtId="0" fontId="5" fillId="0" borderId="5" xfId="0" applyFont="1" applyFill="1" applyBorder="1" applyAlignment="1">
      <alignment horizontal="left" vertical="center" wrapText="1"/>
    </xf>
    <xf numFmtId="165" fontId="5" fillId="0" borderId="5" xfId="0" applyNumberFormat="1" applyFont="1" applyFill="1" applyBorder="1"/>
    <xf numFmtId="0" fontId="5" fillId="0" borderId="23" xfId="0" applyFont="1" applyBorder="1" applyAlignment="1">
      <alignment horizontal="center" vertical="center"/>
    </xf>
    <xf numFmtId="0" fontId="7" fillId="0" borderId="7" xfId="1" applyFont="1" applyFill="1" applyBorder="1" applyAlignment="1" applyProtection="1">
      <alignment wrapText="1"/>
      <protection locked="0"/>
    </xf>
    <xf numFmtId="0" fontId="7" fillId="0" borderId="7" xfId="1" applyFont="1" applyFill="1" applyBorder="1" applyAlignment="1" applyProtection="1">
      <alignment horizontal="center" wrapText="1"/>
      <protection locked="0"/>
    </xf>
    <xf numFmtId="0" fontId="8" fillId="0" borderId="7" xfId="1" applyFont="1" applyFill="1" applyBorder="1" applyAlignment="1" applyProtection="1">
      <alignment horizontal="center" wrapText="1"/>
      <protection locked="0"/>
    </xf>
    <xf numFmtId="0" fontId="7" fillId="0" borderId="5" xfId="1" applyFont="1" applyFill="1" applyBorder="1" applyAlignment="1" applyProtection="1">
      <alignment horizontal="center" wrapText="1"/>
      <protection locked="0"/>
    </xf>
    <xf numFmtId="0" fontId="7" fillId="0" borderId="0" xfId="1" applyFont="1" applyFill="1" applyBorder="1" applyAlignment="1" applyProtection="1">
      <alignment horizontal="center" wrapText="1"/>
      <protection locked="0"/>
    </xf>
    <xf numFmtId="165" fontId="5" fillId="0" borderId="7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165" fontId="0" fillId="0" borderId="0" xfId="0" applyNumberFormat="1" applyFill="1" applyBorder="1"/>
    <xf numFmtId="0" fontId="0" fillId="0" borderId="8" xfId="0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4" fillId="4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0" fontId="10" fillId="0" borderId="0" xfId="0" applyFont="1" applyFill="1" applyAlignment="1">
      <alignment horizontal="center"/>
    </xf>
    <xf numFmtId="0" fontId="11" fillId="0" borderId="0" xfId="0" applyFont="1"/>
    <xf numFmtId="0" fontId="0" fillId="0" borderId="0" xfId="0" applyBorder="1" applyAlignment="1">
      <alignment horizontal="left" wrapText="1"/>
    </xf>
    <xf numFmtId="0" fontId="0" fillId="0" borderId="17" xfId="0" applyBorder="1" applyAlignment="1">
      <alignment horizontal="center" vertical="center"/>
    </xf>
    <xf numFmtId="0" fontId="7" fillId="0" borderId="9" xfId="1" applyFont="1" applyFill="1" applyBorder="1" applyAlignment="1" applyProtection="1">
      <alignment horizontal="left" vertical="center" wrapText="1"/>
      <protection locked="0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165" fontId="6" fillId="0" borderId="7" xfId="0" applyNumberFormat="1" applyFont="1" applyFill="1" applyBorder="1" applyAlignment="1">
      <alignment horizontal="center" vertical="center"/>
    </xf>
    <xf numFmtId="165" fontId="12" fillId="0" borderId="7" xfId="0" applyNumberFormat="1" applyFont="1" applyFill="1" applyBorder="1" applyAlignment="1">
      <alignment horizontal="center" vertical="center"/>
    </xf>
    <xf numFmtId="0" fontId="13" fillId="0" borderId="7" xfId="1" applyFont="1" applyFill="1" applyBorder="1" applyAlignment="1" applyProtection="1">
      <alignment horizontal="left" vertical="center" wrapText="1"/>
      <protection locked="0"/>
    </xf>
    <xf numFmtId="0" fontId="6" fillId="0" borderId="7" xfId="2" applyFont="1" applyFill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7" fillId="0" borderId="0" xfId="1" applyFont="1" applyFill="1" applyBorder="1" applyAlignment="1" applyProtection="1">
      <alignment horizontal="left" vertical="center" wrapText="1"/>
      <protection locked="0"/>
    </xf>
    <xf numFmtId="0" fontId="7" fillId="0" borderId="0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0" fillId="0" borderId="20" xfId="0" applyBorder="1" applyAlignment="1">
      <alignment horizontal="center" vertical="center"/>
    </xf>
    <xf numFmtId="0" fontId="7" fillId="0" borderId="5" xfId="1" applyFont="1" applyFill="1" applyBorder="1" applyAlignment="1" applyProtection="1">
      <alignment horizontal="left" vertical="center" wrapText="1"/>
      <protection locked="0"/>
    </xf>
    <xf numFmtId="0" fontId="7" fillId="0" borderId="5" xfId="1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>
      <alignment horizontal="center" vertical="center" wrapText="1"/>
    </xf>
    <xf numFmtId="21" fontId="0" fillId="0" borderId="7" xfId="0" applyNumberFormat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5" fontId="12" fillId="0" borderId="0" xfId="0" applyNumberFormat="1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left" vertical="center" wrapText="1"/>
    </xf>
    <xf numFmtId="21" fontId="0" fillId="0" borderId="9" xfId="0" applyNumberForma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 wrapText="1"/>
    </xf>
    <xf numFmtId="164" fontId="0" fillId="0" borderId="8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 wrapText="1"/>
    </xf>
    <xf numFmtId="164" fontId="11" fillId="0" borderId="5" xfId="0" applyNumberFormat="1" applyFont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 wrapText="1"/>
    </xf>
    <xf numFmtId="164" fontId="11" fillId="0" borderId="5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7" fillId="0" borderId="7" xfId="1" applyFont="1" applyFill="1" applyBorder="1" applyAlignment="1" applyProtection="1">
      <alignment horizontal="center" vertical="center" wrapText="1"/>
      <protection locked="0"/>
    </xf>
    <xf numFmtId="165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7" fillId="0" borderId="7" xfId="1" applyFont="1" applyFill="1" applyBorder="1" applyAlignment="1" applyProtection="1">
      <alignment horizontal="center" wrapText="1"/>
      <protection locked="0"/>
    </xf>
    <xf numFmtId="0" fontId="8" fillId="0" borderId="7" xfId="1" applyFont="1" applyFill="1" applyBorder="1" applyAlignment="1" applyProtection="1">
      <alignment horizontal="center" vertical="center" wrapText="1"/>
      <protection locked="0"/>
    </xf>
    <xf numFmtId="0" fontId="7" fillId="0" borderId="9" xfId="1" applyFont="1" applyFill="1" applyBorder="1" applyAlignment="1" applyProtection="1">
      <alignment horizontal="center" vertical="center" wrapText="1"/>
      <protection locked="0"/>
    </xf>
    <xf numFmtId="165" fontId="0" fillId="0" borderId="9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4">
    <cellStyle name="Обычный" xfId="0" builtinId="0"/>
    <cellStyle name="Обычный 3" xfId="1"/>
    <cellStyle name="Обычный 3 2" xfId="3"/>
    <cellStyle name="Обычный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7"/>
  <sheetViews>
    <sheetView topLeftCell="A4" workbookViewId="0">
      <selection activeCell="G13" sqref="G13:V13"/>
    </sheetView>
  </sheetViews>
  <sheetFormatPr defaultRowHeight="15" x14ac:dyDescent="0.25"/>
  <cols>
    <col min="1" max="1" width="4.7109375" customWidth="1"/>
    <col min="2" max="2" width="4.140625" customWidth="1"/>
    <col min="3" max="3" width="23.140625" customWidth="1"/>
    <col min="4" max="4" width="11" customWidth="1"/>
    <col min="5" max="5" width="7.7109375" customWidth="1"/>
    <col min="6" max="6" width="7.85546875" customWidth="1"/>
    <col min="7" max="22" width="4.140625" customWidth="1"/>
    <col min="23" max="23" width="6.28515625" style="18" customWidth="1"/>
    <col min="26" max="26" width="8.140625" customWidth="1"/>
  </cols>
  <sheetData>
    <row r="1" spans="1:27" x14ac:dyDescent="0.25">
      <c r="A1" s="187" t="s">
        <v>14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2"/>
    </row>
    <row r="2" spans="1:27" x14ac:dyDescent="0.25">
      <c r="A2" s="187" t="s">
        <v>10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2"/>
    </row>
    <row r="3" spans="1:27" x14ac:dyDescent="0.25">
      <c r="A3" s="187" t="s">
        <v>15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2"/>
    </row>
    <row r="4" spans="1:27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X4" s="18"/>
      <c r="Y4" s="18"/>
      <c r="Z4" s="18"/>
      <c r="AA4" s="18"/>
    </row>
    <row r="5" spans="1:27" ht="15.75" thickBot="1" x14ac:dyDescent="0.3">
      <c r="A5" s="188" t="s">
        <v>16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24"/>
    </row>
    <row r="6" spans="1:27" x14ac:dyDescent="0.25">
      <c r="C6" t="s">
        <v>17</v>
      </c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23" t="s">
        <v>11</v>
      </c>
      <c r="S6" s="23"/>
      <c r="T6" s="23"/>
      <c r="U6" s="23"/>
      <c r="V6" s="23"/>
      <c r="W6" s="19"/>
    </row>
    <row r="7" spans="1:27" x14ac:dyDescent="0.25">
      <c r="A7" s="174" t="s">
        <v>12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</row>
    <row r="8" spans="1:27" x14ac:dyDescent="0.25">
      <c r="A8" s="187" t="s">
        <v>18</v>
      </c>
      <c r="B8" s="187"/>
      <c r="C8" s="187"/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</row>
    <row r="9" spans="1:27" ht="15.75" thickBot="1" x14ac:dyDescent="0.3">
      <c r="A9" s="174" t="s">
        <v>64</v>
      </c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</row>
    <row r="10" spans="1:27" ht="15" customHeight="1" x14ac:dyDescent="0.25">
      <c r="A10" s="175" t="s">
        <v>8</v>
      </c>
      <c r="B10" s="177"/>
      <c r="C10" s="179" t="s">
        <v>0</v>
      </c>
      <c r="D10" s="179" t="s">
        <v>9</v>
      </c>
      <c r="E10" s="181" t="s">
        <v>1</v>
      </c>
      <c r="F10" s="182" t="s">
        <v>2</v>
      </c>
      <c r="G10" s="184" t="s">
        <v>3</v>
      </c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5" t="s">
        <v>4</v>
      </c>
      <c r="Y10" s="185" t="s">
        <v>5</v>
      </c>
      <c r="Z10" s="172" t="s">
        <v>6</v>
      </c>
    </row>
    <row r="11" spans="1:27" x14ac:dyDescent="0.25">
      <c r="A11" s="176"/>
      <c r="B11" s="178"/>
      <c r="C11" s="180"/>
      <c r="D11" s="180"/>
      <c r="E11" s="180"/>
      <c r="F11" s="183"/>
      <c r="G11" s="16">
        <v>1</v>
      </c>
      <c r="H11" s="16">
        <v>2</v>
      </c>
      <c r="I11" s="16">
        <v>3</v>
      </c>
      <c r="J11" s="16">
        <v>4</v>
      </c>
      <c r="K11" s="16">
        <v>5</v>
      </c>
      <c r="L11" s="16">
        <v>6</v>
      </c>
      <c r="M11" s="16">
        <v>7</v>
      </c>
      <c r="N11" s="16">
        <v>8</v>
      </c>
      <c r="O11" s="16">
        <v>9</v>
      </c>
      <c r="P11" s="16">
        <v>10</v>
      </c>
      <c r="Q11" s="16">
        <v>11</v>
      </c>
      <c r="R11" s="16">
        <v>12</v>
      </c>
      <c r="S11" s="16">
        <v>13</v>
      </c>
      <c r="T11" s="16">
        <v>14</v>
      </c>
      <c r="U11" s="16">
        <v>15</v>
      </c>
      <c r="V11" s="16">
        <v>16</v>
      </c>
      <c r="W11" s="16" t="s">
        <v>7</v>
      </c>
      <c r="X11" s="186"/>
      <c r="Y11" s="186"/>
      <c r="Z11" s="173"/>
    </row>
    <row r="12" spans="1:27" ht="27" customHeight="1" x14ac:dyDescent="0.25">
      <c r="A12" s="14">
        <v>1</v>
      </c>
      <c r="B12" s="16"/>
      <c r="C12" s="8" t="s">
        <v>51</v>
      </c>
      <c r="D12" s="15" t="s">
        <v>24</v>
      </c>
      <c r="E12" s="32" t="s">
        <v>27</v>
      </c>
      <c r="F12" s="7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4">
        <f>SUM(G12:V12)</f>
        <v>0</v>
      </c>
      <c r="X12" s="3">
        <f t="shared" ref="X12:X37" si="0">TIME(0,0,W12)</f>
        <v>0</v>
      </c>
      <c r="Y12" s="4">
        <f t="shared" ref="Y12:Y37" si="1">X12+F12</f>
        <v>0</v>
      </c>
      <c r="Z12" s="20"/>
    </row>
    <row r="13" spans="1:27" ht="27" customHeight="1" x14ac:dyDescent="0.25">
      <c r="A13" s="14">
        <v>2</v>
      </c>
      <c r="B13" s="16"/>
      <c r="C13" s="8" t="s">
        <v>34</v>
      </c>
      <c r="D13" s="15" t="s">
        <v>35</v>
      </c>
      <c r="E13" s="32" t="s">
        <v>27</v>
      </c>
      <c r="F13" s="7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4">
        <f t="shared" ref="W13:W37" si="2">SUM(G13:V13)</f>
        <v>0</v>
      </c>
      <c r="X13" s="3">
        <f t="shared" si="0"/>
        <v>0</v>
      </c>
      <c r="Y13" s="4">
        <f t="shared" si="1"/>
        <v>0</v>
      </c>
      <c r="Z13" s="20"/>
    </row>
    <row r="14" spans="1:27" ht="27" customHeight="1" x14ac:dyDescent="0.25">
      <c r="A14" s="14">
        <v>3</v>
      </c>
      <c r="B14" s="16"/>
      <c r="C14" s="8" t="s">
        <v>54</v>
      </c>
      <c r="D14" s="15" t="s">
        <v>42</v>
      </c>
      <c r="E14" s="32" t="s">
        <v>27</v>
      </c>
      <c r="F14" s="7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4">
        <f t="shared" si="2"/>
        <v>0</v>
      </c>
      <c r="X14" s="3">
        <f t="shared" si="0"/>
        <v>0</v>
      </c>
      <c r="Y14" s="4">
        <f t="shared" si="1"/>
        <v>0</v>
      </c>
      <c r="Z14" s="20"/>
    </row>
    <row r="15" spans="1:27" ht="27" customHeight="1" x14ac:dyDescent="0.25">
      <c r="A15" s="14">
        <v>4</v>
      </c>
      <c r="B15" s="16"/>
      <c r="C15" s="8" t="s">
        <v>58</v>
      </c>
      <c r="D15" s="33" t="s">
        <v>57</v>
      </c>
      <c r="E15" s="34" t="s">
        <v>27</v>
      </c>
      <c r="F15" s="7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4">
        <f t="shared" si="2"/>
        <v>0</v>
      </c>
      <c r="X15" s="3">
        <f t="shared" si="0"/>
        <v>0</v>
      </c>
      <c r="Y15" s="4">
        <f t="shared" si="1"/>
        <v>0</v>
      </c>
      <c r="Z15" s="20"/>
    </row>
    <row r="16" spans="1:27" ht="27" customHeight="1" x14ac:dyDescent="0.25">
      <c r="A16" s="14">
        <v>5</v>
      </c>
      <c r="B16" s="16"/>
      <c r="C16" s="8" t="s">
        <v>52</v>
      </c>
      <c r="D16" s="15" t="s">
        <v>24</v>
      </c>
      <c r="E16" s="32" t="s">
        <v>28</v>
      </c>
      <c r="F16" s="7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4">
        <f t="shared" si="2"/>
        <v>0</v>
      </c>
      <c r="X16" s="3">
        <f t="shared" si="0"/>
        <v>0</v>
      </c>
      <c r="Y16" s="4">
        <f t="shared" si="1"/>
        <v>0</v>
      </c>
      <c r="Z16" s="20"/>
    </row>
    <row r="17" spans="1:26" ht="27" customHeight="1" x14ac:dyDescent="0.25">
      <c r="A17" s="14">
        <v>6</v>
      </c>
      <c r="B17" s="16"/>
      <c r="C17" s="8" t="s">
        <v>22</v>
      </c>
      <c r="D17" s="15" t="s">
        <v>13</v>
      </c>
      <c r="E17" s="35" t="s">
        <v>26</v>
      </c>
      <c r="F17" s="7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4">
        <f t="shared" si="2"/>
        <v>0</v>
      </c>
      <c r="X17" s="3">
        <f t="shared" si="0"/>
        <v>0</v>
      </c>
      <c r="Y17" s="4">
        <f t="shared" si="1"/>
        <v>0</v>
      </c>
      <c r="Z17" s="20"/>
    </row>
    <row r="18" spans="1:26" ht="27" customHeight="1" x14ac:dyDescent="0.25">
      <c r="A18" s="14">
        <v>7</v>
      </c>
      <c r="B18" s="16"/>
      <c r="C18" s="8" t="s">
        <v>44</v>
      </c>
      <c r="D18" s="15" t="s">
        <v>24</v>
      </c>
      <c r="E18" s="21" t="s">
        <v>26</v>
      </c>
      <c r="F18" s="7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4">
        <f t="shared" si="2"/>
        <v>0</v>
      </c>
      <c r="X18" s="3">
        <f t="shared" si="0"/>
        <v>0</v>
      </c>
      <c r="Y18" s="4">
        <f t="shared" si="1"/>
        <v>0</v>
      </c>
      <c r="Z18" s="20"/>
    </row>
    <row r="19" spans="1:26" ht="27" customHeight="1" x14ac:dyDescent="0.25">
      <c r="A19" s="14">
        <v>8</v>
      </c>
      <c r="B19" s="16"/>
      <c r="C19" s="36" t="s">
        <v>45</v>
      </c>
      <c r="D19" s="15" t="s">
        <v>24</v>
      </c>
      <c r="E19" s="21" t="s">
        <v>26</v>
      </c>
      <c r="F19" s="7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4">
        <f t="shared" si="2"/>
        <v>0</v>
      </c>
      <c r="X19" s="3">
        <f t="shared" si="0"/>
        <v>0</v>
      </c>
      <c r="Y19" s="4">
        <f t="shared" si="1"/>
        <v>0</v>
      </c>
      <c r="Z19" s="20"/>
    </row>
    <row r="20" spans="1:26" ht="27" customHeight="1" x14ac:dyDescent="0.25">
      <c r="A20" s="14">
        <v>9</v>
      </c>
      <c r="B20" s="14"/>
      <c r="C20" s="8" t="s">
        <v>46</v>
      </c>
      <c r="D20" s="15" t="s">
        <v>24</v>
      </c>
      <c r="E20" s="21" t="s">
        <v>26</v>
      </c>
      <c r="F20" s="7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4">
        <f t="shared" si="2"/>
        <v>0</v>
      </c>
      <c r="X20" s="3">
        <f t="shared" si="0"/>
        <v>0</v>
      </c>
      <c r="Y20" s="4">
        <f t="shared" si="1"/>
        <v>0</v>
      </c>
      <c r="Z20" s="20"/>
    </row>
    <row r="21" spans="1:26" ht="27" customHeight="1" x14ac:dyDescent="0.25">
      <c r="A21" s="14">
        <v>10</v>
      </c>
      <c r="B21" s="14"/>
      <c r="C21" s="8" t="s">
        <v>53</v>
      </c>
      <c r="D21" s="15" t="s">
        <v>42</v>
      </c>
      <c r="E21" s="21" t="s">
        <v>26</v>
      </c>
      <c r="F21" s="7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4">
        <f t="shared" si="2"/>
        <v>0</v>
      </c>
      <c r="X21" s="3">
        <f t="shared" si="0"/>
        <v>0</v>
      </c>
      <c r="Y21" s="4">
        <f t="shared" si="1"/>
        <v>0</v>
      </c>
      <c r="Z21" s="20"/>
    </row>
    <row r="22" spans="1:26" ht="27" customHeight="1" x14ac:dyDescent="0.25">
      <c r="A22" s="14">
        <v>11</v>
      </c>
      <c r="B22" s="14"/>
      <c r="C22" s="8" t="s">
        <v>55</v>
      </c>
      <c r="D22" s="15" t="s">
        <v>43</v>
      </c>
      <c r="E22" s="35" t="s">
        <v>26</v>
      </c>
      <c r="F22" s="7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4">
        <f t="shared" si="2"/>
        <v>0</v>
      </c>
      <c r="X22" s="3">
        <f t="shared" si="0"/>
        <v>0</v>
      </c>
      <c r="Y22" s="4">
        <f t="shared" si="1"/>
        <v>0</v>
      </c>
      <c r="Z22" s="20"/>
    </row>
    <row r="23" spans="1:26" ht="27" customHeight="1" x14ac:dyDescent="0.25">
      <c r="A23" s="14">
        <v>12</v>
      </c>
      <c r="B23" s="14"/>
      <c r="C23" s="8" t="s">
        <v>56</v>
      </c>
      <c r="D23" s="33" t="s">
        <v>57</v>
      </c>
      <c r="E23" s="35" t="s">
        <v>26</v>
      </c>
      <c r="F23" s="7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4">
        <f t="shared" si="2"/>
        <v>0</v>
      </c>
      <c r="X23" s="3">
        <f t="shared" si="0"/>
        <v>0</v>
      </c>
      <c r="Y23" s="4">
        <f t="shared" si="1"/>
        <v>0</v>
      </c>
      <c r="Z23" s="20"/>
    </row>
    <row r="24" spans="1:26" ht="27" customHeight="1" x14ac:dyDescent="0.25">
      <c r="A24" s="14">
        <v>13</v>
      </c>
      <c r="B24" s="14"/>
      <c r="C24" s="8" t="s">
        <v>20</v>
      </c>
      <c r="D24" s="15" t="s">
        <v>13</v>
      </c>
      <c r="E24" s="35" t="s">
        <v>25</v>
      </c>
      <c r="F24" s="7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4">
        <f t="shared" si="2"/>
        <v>0</v>
      </c>
      <c r="X24" s="3">
        <f t="shared" si="0"/>
        <v>0</v>
      </c>
      <c r="Y24" s="4">
        <f t="shared" si="1"/>
        <v>0</v>
      </c>
      <c r="Z24" s="20"/>
    </row>
    <row r="25" spans="1:26" ht="27" customHeight="1" x14ac:dyDescent="0.25">
      <c r="A25" s="14">
        <v>14</v>
      </c>
      <c r="B25" s="14"/>
      <c r="C25" s="8" t="s">
        <v>21</v>
      </c>
      <c r="D25" s="15" t="s">
        <v>13</v>
      </c>
      <c r="E25" s="35" t="s">
        <v>25</v>
      </c>
      <c r="F25" s="7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4">
        <f t="shared" si="2"/>
        <v>0</v>
      </c>
      <c r="X25" s="3">
        <f t="shared" si="0"/>
        <v>0</v>
      </c>
      <c r="Y25" s="4">
        <f t="shared" si="1"/>
        <v>0</v>
      </c>
      <c r="Z25" s="20"/>
    </row>
    <row r="26" spans="1:26" ht="27" customHeight="1" x14ac:dyDescent="0.25">
      <c r="A26" s="14">
        <v>15</v>
      </c>
      <c r="B26" s="14"/>
      <c r="C26" s="6" t="s">
        <v>47</v>
      </c>
      <c r="D26" s="15" t="s">
        <v>23</v>
      </c>
      <c r="E26" s="21" t="s">
        <v>25</v>
      </c>
      <c r="F26" s="7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4">
        <f t="shared" si="2"/>
        <v>0</v>
      </c>
      <c r="X26" s="3">
        <f t="shared" si="0"/>
        <v>0</v>
      </c>
      <c r="Y26" s="4">
        <f t="shared" si="1"/>
        <v>0</v>
      </c>
      <c r="Z26" s="20"/>
    </row>
    <row r="27" spans="1:26" ht="27" customHeight="1" x14ac:dyDescent="0.25">
      <c r="A27" s="14">
        <v>16</v>
      </c>
      <c r="B27" s="14"/>
      <c r="C27" s="8" t="s">
        <v>48</v>
      </c>
      <c r="D27" s="15" t="s">
        <v>24</v>
      </c>
      <c r="E27" s="21" t="s">
        <v>25</v>
      </c>
      <c r="F27" s="7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4">
        <f t="shared" si="2"/>
        <v>0</v>
      </c>
      <c r="X27" s="3">
        <f t="shared" si="0"/>
        <v>0</v>
      </c>
      <c r="Y27" s="4">
        <f t="shared" si="1"/>
        <v>0</v>
      </c>
      <c r="Z27" s="20"/>
    </row>
    <row r="28" spans="1:26" ht="27" customHeight="1" x14ac:dyDescent="0.25">
      <c r="A28" s="14">
        <v>17</v>
      </c>
      <c r="B28" s="14"/>
      <c r="C28" s="8" t="s">
        <v>49</v>
      </c>
      <c r="D28" s="15" t="s">
        <v>24</v>
      </c>
      <c r="E28" s="21" t="s">
        <v>25</v>
      </c>
      <c r="F28" s="7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4">
        <f t="shared" si="2"/>
        <v>0</v>
      </c>
      <c r="X28" s="3">
        <f t="shared" si="0"/>
        <v>0</v>
      </c>
      <c r="Y28" s="4">
        <f t="shared" si="1"/>
        <v>0</v>
      </c>
      <c r="Z28" s="20"/>
    </row>
    <row r="29" spans="1:26" ht="27" customHeight="1" x14ac:dyDescent="0.25">
      <c r="A29" s="14">
        <v>18</v>
      </c>
      <c r="B29" s="14"/>
      <c r="C29" s="8" t="s">
        <v>50</v>
      </c>
      <c r="D29" s="15" t="s">
        <v>24</v>
      </c>
      <c r="E29" s="21" t="s">
        <v>25</v>
      </c>
      <c r="F29" s="7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4">
        <f t="shared" si="2"/>
        <v>0</v>
      </c>
      <c r="X29" s="3">
        <f t="shared" si="0"/>
        <v>0</v>
      </c>
      <c r="Y29" s="4">
        <f t="shared" si="1"/>
        <v>0</v>
      </c>
      <c r="Z29" s="20"/>
    </row>
    <row r="30" spans="1:26" ht="27" customHeight="1" x14ac:dyDescent="0.25">
      <c r="A30" s="14">
        <v>19</v>
      </c>
      <c r="B30" s="14"/>
      <c r="C30" s="8" t="s">
        <v>30</v>
      </c>
      <c r="D30" s="15" t="s">
        <v>29</v>
      </c>
      <c r="E30" s="21" t="s">
        <v>25</v>
      </c>
      <c r="F30" s="7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4">
        <f t="shared" si="2"/>
        <v>0</v>
      </c>
      <c r="X30" s="3">
        <f t="shared" si="0"/>
        <v>0</v>
      </c>
      <c r="Y30" s="4">
        <f t="shared" si="1"/>
        <v>0</v>
      </c>
      <c r="Z30" s="20"/>
    </row>
    <row r="31" spans="1:26" ht="27" customHeight="1" x14ac:dyDescent="0.25">
      <c r="A31" s="14">
        <v>20</v>
      </c>
      <c r="B31" s="14"/>
      <c r="C31" s="8" t="s">
        <v>31</v>
      </c>
      <c r="D31" s="15" t="s">
        <v>29</v>
      </c>
      <c r="E31" s="21" t="s">
        <v>25</v>
      </c>
      <c r="F31" s="7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4">
        <f t="shared" si="2"/>
        <v>0</v>
      </c>
      <c r="X31" s="3">
        <f t="shared" si="0"/>
        <v>0</v>
      </c>
      <c r="Y31" s="4">
        <f t="shared" si="1"/>
        <v>0</v>
      </c>
      <c r="Z31" s="20"/>
    </row>
    <row r="32" spans="1:26" ht="27" customHeight="1" x14ac:dyDescent="0.25">
      <c r="A32" s="14">
        <v>21</v>
      </c>
      <c r="B32" s="14"/>
      <c r="C32" s="8" t="s">
        <v>33</v>
      </c>
      <c r="D32" s="15" t="s">
        <v>32</v>
      </c>
      <c r="E32" s="21" t="s">
        <v>25</v>
      </c>
      <c r="F32" s="7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4">
        <f t="shared" si="2"/>
        <v>0</v>
      </c>
      <c r="X32" s="3">
        <f t="shared" si="0"/>
        <v>0</v>
      </c>
      <c r="Y32" s="4">
        <f t="shared" si="1"/>
        <v>0</v>
      </c>
      <c r="Z32" s="20"/>
    </row>
    <row r="33" spans="1:26" ht="27" customHeight="1" x14ac:dyDescent="0.25">
      <c r="A33" s="14">
        <v>22</v>
      </c>
      <c r="B33" s="1"/>
      <c r="C33" s="8" t="s">
        <v>36</v>
      </c>
      <c r="D33" s="15" t="s">
        <v>37</v>
      </c>
      <c r="E33" s="21" t="s">
        <v>25</v>
      </c>
      <c r="F33" s="7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4">
        <f t="shared" si="2"/>
        <v>0</v>
      </c>
      <c r="X33" s="3">
        <f t="shared" si="0"/>
        <v>0</v>
      </c>
      <c r="Y33" s="4">
        <f t="shared" si="1"/>
        <v>0</v>
      </c>
      <c r="Z33" s="20"/>
    </row>
    <row r="34" spans="1:26" ht="26.25" x14ac:dyDescent="0.25">
      <c r="A34" s="14">
        <v>23</v>
      </c>
      <c r="B34" s="1"/>
      <c r="C34" s="8" t="s">
        <v>38</v>
      </c>
      <c r="D34" s="15" t="s">
        <v>39</v>
      </c>
      <c r="E34" s="21" t="s">
        <v>25</v>
      </c>
      <c r="F34" s="7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4">
        <f t="shared" si="2"/>
        <v>0</v>
      </c>
      <c r="X34" s="3">
        <f t="shared" si="0"/>
        <v>0</v>
      </c>
      <c r="Y34" s="4">
        <f t="shared" si="1"/>
        <v>0</v>
      </c>
      <c r="Z34" s="1"/>
    </row>
    <row r="35" spans="1:26" ht="26.25" x14ac:dyDescent="0.25">
      <c r="A35" s="13">
        <v>24</v>
      </c>
      <c r="B35" s="1"/>
      <c r="C35" s="8" t="s">
        <v>40</v>
      </c>
      <c r="D35" s="15" t="s">
        <v>39</v>
      </c>
      <c r="E35" s="21" t="s">
        <v>25</v>
      </c>
      <c r="F35" s="7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4">
        <f t="shared" si="2"/>
        <v>0</v>
      </c>
      <c r="X35" s="3">
        <f t="shared" si="0"/>
        <v>0</v>
      </c>
      <c r="Y35" s="4">
        <f t="shared" si="1"/>
        <v>0</v>
      </c>
      <c r="Z35" s="1"/>
    </row>
    <row r="36" spans="1:26" ht="26.25" x14ac:dyDescent="0.25">
      <c r="A36" s="14">
        <v>25</v>
      </c>
      <c r="B36" s="1"/>
      <c r="C36" s="8" t="s">
        <v>41</v>
      </c>
      <c r="D36" s="15" t="s">
        <v>39</v>
      </c>
      <c r="E36" s="21" t="s">
        <v>25</v>
      </c>
      <c r="F36" s="7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4">
        <f t="shared" si="2"/>
        <v>0</v>
      </c>
      <c r="X36" s="3">
        <f t="shared" si="0"/>
        <v>0</v>
      </c>
      <c r="Y36" s="4">
        <f t="shared" si="1"/>
        <v>0</v>
      </c>
      <c r="Z36" s="1"/>
    </row>
    <row r="37" spans="1:26" x14ac:dyDescent="0.25">
      <c r="A37" s="14">
        <v>26</v>
      </c>
      <c r="B37" s="1"/>
      <c r="C37" s="31" t="s">
        <v>59</v>
      </c>
      <c r="D37" s="1"/>
      <c r="E37" s="35" t="s">
        <v>25</v>
      </c>
      <c r="F37" s="7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4">
        <f t="shared" si="2"/>
        <v>0</v>
      </c>
      <c r="X37" s="3">
        <f t="shared" si="0"/>
        <v>0</v>
      </c>
      <c r="Y37" s="4">
        <f t="shared" si="1"/>
        <v>0</v>
      </c>
      <c r="Z37" s="1"/>
    </row>
  </sheetData>
  <mergeCells count="17">
    <mergeCell ref="A8:AA8"/>
    <mergeCell ref="A1:Z1"/>
    <mergeCell ref="A2:Z2"/>
    <mergeCell ref="A3:Z3"/>
    <mergeCell ref="A5:Z5"/>
    <mergeCell ref="A7:AA7"/>
    <mergeCell ref="Z10:Z11"/>
    <mergeCell ref="A9:AA9"/>
    <mergeCell ref="A10:A11"/>
    <mergeCell ref="B10:B11"/>
    <mergeCell ref="C10:C11"/>
    <mergeCell ref="D10:D11"/>
    <mergeCell ref="E10:E11"/>
    <mergeCell ref="F10:F11"/>
    <mergeCell ref="G10:W10"/>
    <mergeCell ref="X10:X11"/>
    <mergeCell ref="Y10:Y11"/>
  </mergeCells>
  <pageMargins left="0.7" right="0.7" top="0.75" bottom="0.75" header="0.3" footer="0.3"/>
  <pageSetup paperSize="9" scale="91" fitToWidth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7"/>
  <sheetViews>
    <sheetView topLeftCell="A17" workbookViewId="0">
      <selection activeCell="AA13" sqref="AA13"/>
    </sheetView>
  </sheetViews>
  <sheetFormatPr defaultRowHeight="15" x14ac:dyDescent="0.25"/>
  <cols>
    <col min="1" max="1" width="4.7109375" customWidth="1"/>
    <col min="2" max="2" width="4.140625" customWidth="1"/>
    <col min="3" max="3" width="23.140625" customWidth="1"/>
    <col min="4" max="4" width="11" customWidth="1"/>
    <col min="5" max="5" width="7.7109375" customWidth="1"/>
    <col min="6" max="6" width="7.85546875" hidden="1" customWidth="1"/>
    <col min="7" max="22" width="4.140625" hidden="1" customWidth="1"/>
    <col min="23" max="23" width="6.28515625" style="18" hidden="1" customWidth="1"/>
    <col min="26" max="26" width="8.140625" customWidth="1"/>
  </cols>
  <sheetData>
    <row r="1" spans="1:27" x14ac:dyDescent="0.25">
      <c r="A1" s="187" t="s">
        <v>14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2"/>
    </row>
    <row r="2" spans="1:27" x14ac:dyDescent="0.25">
      <c r="A2" s="187" t="s">
        <v>10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2"/>
    </row>
    <row r="3" spans="1:27" x14ac:dyDescent="0.25">
      <c r="A3" s="187" t="s">
        <v>15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2"/>
    </row>
    <row r="4" spans="1:27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X4" s="18"/>
      <c r="Y4" s="18"/>
      <c r="Z4" s="18"/>
      <c r="AA4" s="18"/>
    </row>
    <row r="5" spans="1:27" ht="15.75" thickBot="1" x14ac:dyDescent="0.3">
      <c r="A5" s="188" t="s">
        <v>16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24"/>
    </row>
    <row r="6" spans="1:27" x14ac:dyDescent="0.25">
      <c r="C6" t="s">
        <v>17</v>
      </c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23" t="s">
        <v>11</v>
      </c>
      <c r="S6" s="23"/>
      <c r="T6" s="23"/>
      <c r="U6" s="23"/>
      <c r="V6" s="23"/>
      <c r="W6" s="19"/>
    </row>
    <row r="7" spans="1:27" x14ac:dyDescent="0.25">
      <c r="A7" s="174" t="s">
        <v>12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</row>
    <row r="8" spans="1:27" x14ac:dyDescent="0.25">
      <c r="A8" s="187" t="s">
        <v>18</v>
      </c>
      <c r="B8" s="187"/>
      <c r="C8" s="187"/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</row>
    <row r="9" spans="1:27" ht="15.75" thickBot="1" x14ac:dyDescent="0.3">
      <c r="A9" s="174" t="s">
        <v>19</v>
      </c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</row>
    <row r="10" spans="1:27" ht="15" customHeight="1" x14ac:dyDescent="0.25">
      <c r="A10" s="175" t="s">
        <v>8</v>
      </c>
      <c r="B10" s="177"/>
      <c r="C10" s="179" t="s">
        <v>0</v>
      </c>
      <c r="D10" s="179" t="s">
        <v>9</v>
      </c>
      <c r="E10" s="181" t="s">
        <v>1</v>
      </c>
      <c r="F10" s="182" t="s">
        <v>2</v>
      </c>
      <c r="G10" s="184" t="s">
        <v>3</v>
      </c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5" t="s">
        <v>60</v>
      </c>
      <c r="Y10" s="185" t="s">
        <v>61</v>
      </c>
      <c r="Z10" s="189" t="s">
        <v>62</v>
      </c>
      <c r="AA10" s="191" t="s">
        <v>63</v>
      </c>
    </row>
    <row r="11" spans="1:27" ht="15.75" thickBot="1" x14ac:dyDescent="0.3">
      <c r="A11" s="193"/>
      <c r="B11" s="194"/>
      <c r="C11" s="195"/>
      <c r="D11" s="195"/>
      <c r="E11" s="195"/>
      <c r="F11" s="196"/>
      <c r="G11" s="30">
        <v>1</v>
      </c>
      <c r="H11" s="30">
        <v>2</v>
      </c>
      <c r="I11" s="30">
        <v>3</v>
      </c>
      <c r="J11" s="30">
        <v>4</v>
      </c>
      <c r="K11" s="30">
        <v>5</v>
      </c>
      <c r="L11" s="30">
        <v>6</v>
      </c>
      <c r="M11" s="30">
        <v>7</v>
      </c>
      <c r="N11" s="30">
        <v>8</v>
      </c>
      <c r="O11" s="30">
        <v>9</v>
      </c>
      <c r="P11" s="30">
        <v>10</v>
      </c>
      <c r="Q11" s="30">
        <v>11</v>
      </c>
      <c r="R11" s="30">
        <v>12</v>
      </c>
      <c r="S11" s="30">
        <v>13</v>
      </c>
      <c r="T11" s="30">
        <v>14</v>
      </c>
      <c r="U11" s="30">
        <v>15</v>
      </c>
      <c r="V11" s="30">
        <v>16</v>
      </c>
      <c r="W11" s="30" t="s">
        <v>7</v>
      </c>
      <c r="X11" s="197"/>
      <c r="Y11" s="197"/>
      <c r="Z11" s="190"/>
      <c r="AA11" s="192"/>
    </row>
    <row r="12" spans="1:27" ht="27" customHeight="1" x14ac:dyDescent="0.25">
      <c r="A12" s="17">
        <v>1</v>
      </c>
      <c r="B12" s="12"/>
      <c r="C12" s="25" t="s">
        <v>51</v>
      </c>
      <c r="D12" s="26" t="s">
        <v>24</v>
      </c>
      <c r="E12" s="37" t="s">
        <v>27</v>
      </c>
      <c r="F12" s="10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27">
        <v>0</v>
      </c>
      <c r="V12" s="27">
        <v>0</v>
      </c>
      <c r="W12" s="17">
        <f>SUM(G12:V12)</f>
        <v>0</v>
      </c>
      <c r="X12" s="28" t="e">
        <f>#REF!</f>
        <v>#REF!</v>
      </c>
      <c r="Y12" s="29">
        <f>КАТМ2!Y12</f>
        <v>0</v>
      </c>
      <c r="Z12" s="38" t="e">
        <f>MIN(X12:Y12)</f>
        <v>#REF!</v>
      </c>
      <c r="AA12" s="39" t="e">
        <f>_xlfn.RANK.EQ(Z12,$Z$12:$Z$37,1)</f>
        <v>#REF!</v>
      </c>
    </row>
    <row r="13" spans="1:27" ht="27" customHeight="1" x14ac:dyDescent="0.25">
      <c r="A13" s="14">
        <v>2</v>
      </c>
      <c r="B13" s="16"/>
      <c r="C13" s="8" t="s">
        <v>34</v>
      </c>
      <c r="D13" s="15" t="s">
        <v>35</v>
      </c>
      <c r="E13" s="32" t="s">
        <v>27</v>
      </c>
      <c r="F13" s="7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4">
        <f t="shared" ref="W13:W37" si="0">SUM(G13:V13)</f>
        <v>0</v>
      </c>
      <c r="X13" s="3" t="e">
        <f>#REF!</f>
        <v>#REF!</v>
      </c>
      <c r="Y13" s="4">
        <f>КАТМ2!Y13</f>
        <v>0</v>
      </c>
      <c r="Z13" s="22" t="e">
        <f t="shared" ref="Z13:Z37" si="1">MIN(X13:Y13)</f>
        <v>#REF!</v>
      </c>
      <c r="AA13" s="39" t="e">
        <f t="shared" ref="AA13:AA37" si="2">_xlfn.RANK.EQ(Z13,$Z$12:$Z$37,1)</f>
        <v>#REF!</v>
      </c>
    </row>
    <row r="14" spans="1:27" ht="27" customHeight="1" x14ac:dyDescent="0.25">
      <c r="A14" s="14">
        <v>3</v>
      </c>
      <c r="B14" s="16"/>
      <c r="C14" s="8" t="s">
        <v>54</v>
      </c>
      <c r="D14" s="15" t="s">
        <v>42</v>
      </c>
      <c r="E14" s="32" t="s">
        <v>27</v>
      </c>
      <c r="F14" s="7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4">
        <f t="shared" si="0"/>
        <v>0</v>
      </c>
      <c r="X14" s="3" t="e">
        <f>#REF!</f>
        <v>#REF!</v>
      </c>
      <c r="Y14" s="4">
        <f>КАТМ2!Y14</f>
        <v>0</v>
      </c>
      <c r="Z14" s="22" t="e">
        <f t="shared" si="1"/>
        <v>#REF!</v>
      </c>
      <c r="AA14" s="39" t="e">
        <f t="shared" si="2"/>
        <v>#REF!</v>
      </c>
    </row>
    <row r="15" spans="1:27" ht="27" customHeight="1" x14ac:dyDescent="0.25">
      <c r="A15" s="14">
        <v>4</v>
      </c>
      <c r="B15" s="16"/>
      <c r="C15" s="8" t="s">
        <v>58</v>
      </c>
      <c r="D15" s="33" t="s">
        <v>57</v>
      </c>
      <c r="E15" s="34" t="s">
        <v>27</v>
      </c>
      <c r="F15" s="7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4">
        <f t="shared" si="0"/>
        <v>0</v>
      </c>
      <c r="X15" s="3" t="e">
        <f>#REF!</f>
        <v>#REF!</v>
      </c>
      <c r="Y15" s="4">
        <f>КАТМ2!Y15</f>
        <v>0</v>
      </c>
      <c r="Z15" s="22" t="e">
        <f t="shared" si="1"/>
        <v>#REF!</v>
      </c>
      <c r="AA15" s="39" t="e">
        <f t="shared" si="2"/>
        <v>#REF!</v>
      </c>
    </row>
    <row r="16" spans="1:27" ht="27" customHeight="1" x14ac:dyDescent="0.25">
      <c r="A16" s="14">
        <v>5</v>
      </c>
      <c r="B16" s="16"/>
      <c r="C16" s="8" t="s">
        <v>52</v>
      </c>
      <c r="D16" s="15" t="s">
        <v>24</v>
      </c>
      <c r="E16" s="32" t="s">
        <v>28</v>
      </c>
      <c r="F16" s="7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4">
        <f t="shared" si="0"/>
        <v>0</v>
      </c>
      <c r="X16" s="3" t="e">
        <f>#REF!</f>
        <v>#REF!</v>
      </c>
      <c r="Y16" s="4">
        <f>КАТМ2!Y16</f>
        <v>0</v>
      </c>
      <c r="Z16" s="22" t="e">
        <f t="shared" si="1"/>
        <v>#REF!</v>
      </c>
      <c r="AA16" s="39" t="e">
        <f t="shared" si="2"/>
        <v>#REF!</v>
      </c>
    </row>
    <row r="17" spans="1:27" ht="27" customHeight="1" x14ac:dyDescent="0.25">
      <c r="A17" s="14">
        <v>6</v>
      </c>
      <c r="B17" s="16"/>
      <c r="C17" s="8" t="s">
        <v>22</v>
      </c>
      <c r="D17" s="15" t="s">
        <v>13</v>
      </c>
      <c r="E17" s="35" t="s">
        <v>26</v>
      </c>
      <c r="F17" s="7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4">
        <f t="shared" si="0"/>
        <v>0</v>
      </c>
      <c r="X17" s="3" t="e">
        <f>#REF!</f>
        <v>#REF!</v>
      </c>
      <c r="Y17" s="4">
        <f>КАТМ2!Y17</f>
        <v>0</v>
      </c>
      <c r="Z17" s="22" t="e">
        <f t="shared" si="1"/>
        <v>#REF!</v>
      </c>
      <c r="AA17" s="39" t="e">
        <f t="shared" si="2"/>
        <v>#REF!</v>
      </c>
    </row>
    <row r="18" spans="1:27" ht="27" customHeight="1" x14ac:dyDescent="0.25">
      <c r="A18" s="14">
        <v>7</v>
      </c>
      <c r="B18" s="16"/>
      <c r="C18" s="8" t="s">
        <v>44</v>
      </c>
      <c r="D18" s="15" t="s">
        <v>24</v>
      </c>
      <c r="E18" s="21" t="s">
        <v>26</v>
      </c>
      <c r="F18" s="7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4">
        <f t="shared" si="0"/>
        <v>0</v>
      </c>
      <c r="X18" s="3" t="e">
        <f>#REF!</f>
        <v>#REF!</v>
      </c>
      <c r="Y18" s="4">
        <f>КАТМ2!Y18</f>
        <v>0</v>
      </c>
      <c r="Z18" s="22" t="e">
        <f t="shared" si="1"/>
        <v>#REF!</v>
      </c>
      <c r="AA18" s="39" t="e">
        <f t="shared" si="2"/>
        <v>#REF!</v>
      </c>
    </row>
    <row r="19" spans="1:27" ht="27" customHeight="1" x14ac:dyDescent="0.25">
      <c r="A19" s="14">
        <v>8</v>
      </c>
      <c r="B19" s="16"/>
      <c r="C19" s="36" t="s">
        <v>45</v>
      </c>
      <c r="D19" s="15" t="s">
        <v>24</v>
      </c>
      <c r="E19" s="21" t="s">
        <v>26</v>
      </c>
      <c r="F19" s="7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4">
        <f t="shared" si="0"/>
        <v>0</v>
      </c>
      <c r="X19" s="3" t="e">
        <f>#REF!</f>
        <v>#REF!</v>
      </c>
      <c r="Y19" s="4">
        <f>КАТМ2!Y19</f>
        <v>0</v>
      </c>
      <c r="Z19" s="22" t="e">
        <f t="shared" si="1"/>
        <v>#REF!</v>
      </c>
      <c r="AA19" s="39" t="e">
        <f t="shared" si="2"/>
        <v>#REF!</v>
      </c>
    </row>
    <row r="20" spans="1:27" ht="27" customHeight="1" x14ac:dyDescent="0.25">
      <c r="A20" s="14">
        <v>9</v>
      </c>
      <c r="B20" s="14"/>
      <c r="C20" s="8" t="s">
        <v>46</v>
      </c>
      <c r="D20" s="15" t="s">
        <v>24</v>
      </c>
      <c r="E20" s="21" t="s">
        <v>26</v>
      </c>
      <c r="F20" s="7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4">
        <f t="shared" si="0"/>
        <v>0</v>
      </c>
      <c r="X20" s="3" t="e">
        <f>#REF!</f>
        <v>#REF!</v>
      </c>
      <c r="Y20" s="4">
        <f>КАТМ2!Y20</f>
        <v>0</v>
      </c>
      <c r="Z20" s="22" t="e">
        <f t="shared" si="1"/>
        <v>#REF!</v>
      </c>
      <c r="AA20" s="39" t="e">
        <f t="shared" si="2"/>
        <v>#REF!</v>
      </c>
    </row>
    <row r="21" spans="1:27" ht="27" customHeight="1" x14ac:dyDescent="0.25">
      <c r="A21" s="14">
        <v>10</v>
      </c>
      <c r="B21" s="14"/>
      <c r="C21" s="8" t="s">
        <v>53</v>
      </c>
      <c r="D21" s="15" t="s">
        <v>42</v>
      </c>
      <c r="E21" s="21" t="s">
        <v>26</v>
      </c>
      <c r="F21" s="7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4">
        <f t="shared" si="0"/>
        <v>0</v>
      </c>
      <c r="X21" s="3" t="e">
        <f>#REF!</f>
        <v>#REF!</v>
      </c>
      <c r="Y21" s="4">
        <f>КАТМ2!Y21</f>
        <v>0</v>
      </c>
      <c r="Z21" s="22" t="e">
        <f t="shared" si="1"/>
        <v>#REF!</v>
      </c>
      <c r="AA21" s="39" t="e">
        <f t="shared" si="2"/>
        <v>#REF!</v>
      </c>
    </row>
    <row r="22" spans="1:27" ht="27" customHeight="1" x14ac:dyDescent="0.25">
      <c r="A22" s="14">
        <v>11</v>
      </c>
      <c r="B22" s="14"/>
      <c r="C22" s="8" t="s">
        <v>55</v>
      </c>
      <c r="D22" s="15" t="s">
        <v>43</v>
      </c>
      <c r="E22" s="35" t="s">
        <v>26</v>
      </c>
      <c r="F22" s="7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4">
        <f t="shared" si="0"/>
        <v>0</v>
      </c>
      <c r="X22" s="3" t="e">
        <f>#REF!</f>
        <v>#REF!</v>
      </c>
      <c r="Y22" s="4">
        <f>КАТМ2!Y22</f>
        <v>0</v>
      </c>
      <c r="Z22" s="22" t="e">
        <f t="shared" si="1"/>
        <v>#REF!</v>
      </c>
      <c r="AA22" s="39" t="e">
        <f t="shared" si="2"/>
        <v>#REF!</v>
      </c>
    </row>
    <row r="23" spans="1:27" ht="27" customHeight="1" x14ac:dyDescent="0.25">
      <c r="A23" s="14">
        <v>12</v>
      </c>
      <c r="B23" s="14"/>
      <c r="C23" s="8" t="s">
        <v>56</v>
      </c>
      <c r="D23" s="33" t="s">
        <v>57</v>
      </c>
      <c r="E23" s="35" t="s">
        <v>26</v>
      </c>
      <c r="F23" s="7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4">
        <f t="shared" si="0"/>
        <v>0</v>
      </c>
      <c r="X23" s="3" t="e">
        <f>#REF!</f>
        <v>#REF!</v>
      </c>
      <c r="Y23" s="4">
        <f>КАТМ2!Y23</f>
        <v>0</v>
      </c>
      <c r="Z23" s="22" t="e">
        <f t="shared" si="1"/>
        <v>#REF!</v>
      </c>
      <c r="AA23" s="39" t="e">
        <f t="shared" si="2"/>
        <v>#REF!</v>
      </c>
    </row>
    <row r="24" spans="1:27" ht="27" customHeight="1" x14ac:dyDescent="0.25">
      <c r="A24" s="14">
        <v>13</v>
      </c>
      <c r="B24" s="14"/>
      <c r="C24" s="8" t="s">
        <v>20</v>
      </c>
      <c r="D24" s="15" t="s">
        <v>13</v>
      </c>
      <c r="E24" s="35" t="s">
        <v>25</v>
      </c>
      <c r="F24" s="7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4">
        <f t="shared" si="0"/>
        <v>0</v>
      </c>
      <c r="X24" s="3" t="e">
        <f>#REF!</f>
        <v>#REF!</v>
      </c>
      <c r="Y24" s="4">
        <f>КАТМ2!Y24</f>
        <v>0</v>
      </c>
      <c r="Z24" s="22" t="e">
        <f t="shared" si="1"/>
        <v>#REF!</v>
      </c>
      <c r="AA24" s="39" t="e">
        <f t="shared" si="2"/>
        <v>#REF!</v>
      </c>
    </row>
    <row r="25" spans="1:27" ht="27" customHeight="1" x14ac:dyDescent="0.25">
      <c r="A25" s="14">
        <v>14</v>
      </c>
      <c r="B25" s="14"/>
      <c r="C25" s="8" t="s">
        <v>21</v>
      </c>
      <c r="D25" s="15" t="s">
        <v>13</v>
      </c>
      <c r="E25" s="35" t="s">
        <v>25</v>
      </c>
      <c r="F25" s="7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4">
        <f t="shared" si="0"/>
        <v>0</v>
      </c>
      <c r="X25" s="3" t="e">
        <f>#REF!</f>
        <v>#REF!</v>
      </c>
      <c r="Y25" s="4">
        <f>КАТМ2!Y25</f>
        <v>0</v>
      </c>
      <c r="Z25" s="22" t="e">
        <f t="shared" si="1"/>
        <v>#REF!</v>
      </c>
      <c r="AA25" s="39" t="e">
        <f t="shared" si="2"/>
        <v>#REF!</v>
      </c>
    </row>
    <row r="26" spans="1:27" ht="27" customHeight="1" x14ac:dyDescent="0.25">
      <c r="A26" s="14">
        <v>15</v>
      </c>
      <c r="B26" s="14"/>
      <c r="C26" s="6" t="s">
        <v>47</v>
      </c>
      <c r="D26" s="15" t="s">
        <v>23</v>
      </c>
      <c r="E26" s="21" t="s">
        <v>25</v>
      </c>
      <c r="F26" s="7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4">
        <f t="shared" si="0"/>
        <v>0</v>
      </c>
      <c r="X26" s="3" t="e">
        <f>#REF!</f>
        <v>#REF!</v>
      </c>
      <c r="Y26" s="4">
        <f>КАТМ2!Y26</f>
        <v>0</v>
      </c>
      <c r="Z26" s="22" t="e">
        <f t="shared" si="1"/>
        <v>#REF!</v>
      </c>
      <c r="AA26" s="39" t="e">
        <f t="shared" si="2"/>
        <v>#REF!</v>
      </c>
    </row>
    <row r="27" spans="1:27" ht="27" customHeight="1" x14ac:dyDescent="0.25">
      <c r="A27" s="14">
        <v>16</v>
      </c>
      <c r="B27" s="14"/>
      <c r="C27" s="8" t="s">
        <v>48</v>
      </c>
      <c r="D27" s="15" t="s">
        <v>24</v>
      </c>
      <c r="E27" s="21" t="s">
        <v>25</v>
      </c>
      <c r="F27" s="7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4">
        <f t="shared" si="0"/>
        <v>0</v>
      </c>
      <c r="X27" s="3" t="e">
        <f>#REF!</f>
        <v>#REF!</v>
      </c>
      <c r="Y27" s="4">
        <f>КАТМ2!Y27</f>
        <v>0</v>
      </c>
      <c r="Z27" s="22" t="e">
        <f t="shared" si="1"/>
        <v>#REF!</v>
      </c>
      <c r="AA27" s="39" t="e">
        <f t="shared" si="2"/>
        <v>#REF!</v>
      </c>
    </row>
    <row r="28" spans="1:27" ht="27" customHeight="1" x14ac:dyDescent="0.25">
      <c r="A28" s="14">
        <v>17</v>
      </c>
      <c r="B28" s="14"/>
      <c r="C28" s="8" t="s">
        <v>49</v>
      </c>
      <c r="D28" s="15" t="s">
        <v>24</v>
      </c>
      <c r="E28" s="21" t="s">
        <v>25</v>
      </c>
      <c r="F28" s="7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4">
        <f t="shared" si="0"/>
        <v>0</v>
      </c>
      <c r="X28" s="3" t="e">
        <f>#REF!</f>
        <v>#REF!</v>
      </c>
      <c r="Y28" s="4">
        <f>КАТМ2!Y28</f>
        <v>0</v>
      </c>
      <c r="Z28" s="22" t="e">
        <f t="shared" si="1"/>
        <v>#REF!</v>
      </c>
      <c r="AA28" s="39" t="e">
        <f t="shared" si="2"/>
        <v>#REF!</v>
      </c>
    </row>
    <row r="29" spans="1:27" ht="27" customHeight="1" x14ac:dyDescent="0.25">
      <c r="A29" s="14">
        <v>18</v>
      </c>
      <c r="B29" s="14"/>
      <c r="C29" s="8" t="s">
        <v>50</v>
      </c>
      <c r="D29" s="15" t="s">
        <v>24</v>
      </c>
      <c r="E29" s="21" t="s">
        <v>25</v>
      </c>
      <c r="F29" s="7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4">
        <f t="shared" si="0"/>
        <v>0</v>
      </c>
      <c r="X29" s="3" t="e">
        <f>#REF!</f>
        <v>#REF!</v>
      </c>
      <c r="Y29" s="4">
        <f>КАТМ2!Y29</f>
        <v>0</v>
      </c>
      <c r="Z29" s="22" t="e">
        <f t="shared" si="1"/>
        <v>#REF!</v>
      </c>
      <c r="AA29" s="39" t="e">
        <f t="shared" si="2"/>
        <v>#REF!</v>
      </c>
    </row>
    <row r="30" spans="1:27" ht="27" customHeight="1" x14ac:dyDescent="0.25">
      <c r="A30" s="14">
        <v>19</v>
      </c>
      <c r="B30" s="14"/>
      <c r="C30" s="8" t="s">
        <v>30</v>
      </c>
      <c r="D30" s="15" t="s">
        <v>29</v>
      </c>
      <c r="E30" s="21" t="s">
        <v>25</v>
      </c>
      <c r="F30" s="7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4">
        <f t="shared" si="0"/>
        <v>0</v>
      </c>
      <c r="X30" s="3" t="e">
        <f>#REF!</f>
        <v>#REF!</v>
      </c>
      <c r="Y30" s="4">
        <f>КАТМ2!Y30</f>
        <v>0</v>
      </c>
      <c r="Z30" s="22" t="e">
        <f t="shared" si="1"/>
        <v>#REF!</v>
      </c>
      <c r="AA30" s="39" t="e">
        <f t="shared" si="2"/>
        <v>#REF!</v>
      </c>
    </row>
    <row r="31" spans="1:27" ht="27" customHeight="1" x14ac:dyDescent="0.25">
      <c r="A31" s="14">
        <v>20</v>
      </c>
      <c r="B31" s="14"/>
      <c r="C31" s="8" t="s">
        <v>31</v>
      </c>
      <c r="D31" s="15" t="s">
        <v>29</v>
      </c>
      <c r="E31" s="21" t="s">
        <v>25</v>
      </c>
      <c r="F31" s="7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4">
        <f t="shared" si="0"/>
        <v>0</v>
      </c>
      <c r="X31" s="3" t="e">
        <f>#REF!</f>
        <v>#REF!</v>
      </c>
      <c r="Y31" s="4">
        <f>КАТМ2!Y31</f>
        <v>0</v>
      </c>
      <c r="Z31" s="22" t="e">
        <f t="shared" si="1"/>
        <v>#REF!</v>
      </c>
      <c r="AA31" s="39" t="e">
        <f t="shared" si="2"/>
        <v>#REF!</v>
      </c>
    </row>
    <row r="32" spans="1:27" ht="27" customHeight="1" x14ac:dyDescent="0.25">
      <c r="A32" s="14">
        <v>21</v>
      </c>
      <c r="B32" s="14"/>
      <c r="C32" s="8" t="s">
        <v>33</v>
      </c>
      <c r="D32" s="15" t="s">
        <v>32</v>
      </c>
      <c r="E32" s="21" t="s">
        <v>25</v>
      </c>
      <c r="F32" s="7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4">
        <f t="shared" si="0"/>
        <v>0</v>
      </c>
      <c r="X32" s="3" t="e">
        <f>#REF!</f>
        <v>#REF!</v>
      </c>
      <c r="Y32" s="4">
        <f>КАТМ2!Y32</f>
        <v>0</v>
      </c>
      <c r="Z32" s="22" t="e">
        <f t="shared" si="1"/>
        <v>#REF!</v>
      </c>
      <c r="AA32" s="39" t="e">
        <f t="shared" si="2"/>
        <v>#REF!</v>
      </c>
    </row>
    <row r="33" spans="1:27" ht="27" customHeight="1" x14ac:dyDescent="0.25">
      <c r="A33" s="14">
        <v>22</v>
      </c>
      <c r="B33" s="1"/>
      <c r="C33" s="8" t="s">
        <v>36</v>
      </c>
      <c r="D33" s="15" t="s">
        <v>37</v>
      </c>
      <c r="E33" s="21" t="s">
        <v>25</v>
      </c>
      <c r="F33" s="7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4">
        <f t="shared" si="0"/>
        <v>0</v>
      </c>
      <c r="X33" s="3" t="e">
        <f>#REF!</f>
        <v>#REF!</v>
      </c>
      <c r="Y33" s="4">
        <f>КАТМ2!Y33</f>
        <v>0</v>
      </c>
      <c r="Z33" s="22" t="e">
        <f t="shared" si="1"/>
        <v>#REF!</v>
      </c>
      <c r="AA33" s="39" t="e">
        <f t="shared" si="2"/>
        <v>#REF!</v>
      </c>
    </row>
    <row r="34" spans="1:27" ht="26.25" x14ac:dyDescent="0.25">
      <c r="A34" s="14">
        <v>23</v>
      </c>
      <c r="B34" s="1"/>
      <c r="C34" s="8" t="s">
        <v>38</v>
      </c>
      <c r="D34" s="15" t="s">
        <v>39</v>
      </c>
      <c r="E34" s="21" t="s">
        <v>25</v>
      </c>
      <c r="F34" s="7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4">
        <f t="shared" si="0"/>
        <v>0</v>
      </c>
      <c r="X34" s="3" t="e">
        <f>#REF!</f>
        <v>#REF!</v>
      </c>
      <c r="Y34" s="4">
        <f>КАТМ2!Y34</f>
        <v>0</v>
      </c>
      <c r="Z34" s="22" t="e">
        <f t="shared" si="1"/>
        <v>#REF!</v>
      </c>
      <c r="AA34" s="39" t="e">
        <f t="shared" si="2"/>
        <v>#REF!</v>
      </c>
    </row>
    <row r="35" spans="1:27" ht="26.25" x14ac:dyDescent="0.25">
      <c r="A35" s="13">
        <v>24</v>
      </c>
      <c r="B35" s="1"/>
      <c r="C35" s="8" t="s">
        <v>40</v>
      </c>
      <c r="D35" s="15" t="s">
        <v>39</v>
      </c>
      <c r="E35" s="21" t="s">
        <v>25</v>
      </c>
      <c r="F35" s="7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4">
        <f t="shared" si="0"/>
        <v>0</v>
      </c>
      <c r="X35" s="3" t="e">
        <f>#REF!</f>
        <v>#REF!</v>
      </c>
      <c r="Y35" s="4">
        <f>КАТМ2!Y35</f>
        <v>0</v>
      </c>
      <c r="Z35" s="22" t="e">
        <f t="shared" si="1"/>
        <v>#REF!</v>
      </c>
      <c r="AA35" s="39" t="e">
        <f t="shared" si="2"/>
        <v>#REF!</v>
      </c>
    </row>
    <row r="36" spans="1:27" ht="26.25" x14ac:dyDescent="0.25">
      <c r="A36" s="14">
        <v>25</v>
      </c>
      <c r="B36" s="1"/>
      <c r="C36" s="8" t="s">
        <v>41</v>
      </c>
      <c r="D36" s="15" t="s">
        <v>39</v>
      </c>
      <c r="E36" s="21" t="s">
        <v>25</v>
      </c>
      <c r="F36" s="7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4">
        <f t="shared" si="0"/>
        <v>0</v>
      </c>
      <c r="X36" s="3" t="e">
        <f>#REF!</f>
        <v>#REF!</v>
      </c>
      <c r="Y36" s="4">
        <f>КАТМ2!Y36</f>
        <v>0</v>
      </c>
      <c r="Z36" s="22" t="e">
        <f t="shared" si="1"/>
        <v>#REF!</v>
      </c>
      <c r="AA36" s="39" t="e">
        <f t="shared" si="2"/>
        <v>#REF!</v>
      </c>
    </row>
    <row r="37" spans="1:27" x14ac:dyDescent="0.25">
      <c r="A37" s="14">
        <v>26</v>
      </c>
      <c r="B37" s="1"/>
      <c r="C37" s="31" t="s">
        <v>59</v>
      </c>
      <c r="D37" s="1"/>
      <c r="E37" s="35" t="s">
        <v>25</v>
      </c>
      <c r="F37" s="7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4">
        <f t="shared" si="0"/>
        <v>0</v>
      </c>
      <c r="X37" s="3" t="e">
        <f>#REF!</f>
        <v>#REF!</v>
      </c>
      <c r="Y37" s="4">
        <f>КАТМ2!Y37</f>
        <v>0</v>
      </c>
      <c r="Z37" s="22" t="e">
        <f t="shared" si="1"/>
        <v>#REF!</v>
      </c>
      <c r="AA37" s="39" t="e">
        <f t="shared" si="2"/>
        <v>#REF!</v>
      </c>
    </row>
  </sheetData>
  <mergeCells count="18">
    <mergeCell ref="A8:AA8"/>
    <mergeCell ref="A1:Z1"/>
    <mergeCell ref="A2:Z2"/>
    <mergeCell ref="A3:Z3"/>
    <mergeCell ref="A5:Z5"/>
    <mergeCell ref="A7:AA7"/>
    <mergeCell ref="Z10:Z11"/>
    <mergeCell ref="AA10:AA11"/>
    <mergeCell ref="A9:AA9"/>
    <mergeCell ref="A10:A11"/>
    <mergeCell ref="B10:B11"/>
    <mergeCell ref="C10:C11"/>
    <mergeCell ref="D10:D11"/>
    <mergeCell ref="E10:E11"/>
    <mergeCell ref="F10:F11"/>
    <mergeCell ref="G10:W10"/>
    <mergeCell ref="X10:X11"/>
    <mergeCell ref="Y10:Y11"/>
  </mergeCells>
  <pageMargins left="0.7" right="0.7" top="0.75" bottom="0.75" header="0.3" footer="0.3"/>
  <pageSetup paperSize="9" scale="91" fitToWidth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1"/>
  <sheetViews>
    <sheetView topLeftCell="A5" workbookViewId="0">
      <selection activeCell="AE17" sqref="AE17"/>
    </sheetView>
  </sheetViews>
  <sheetFormatPr defaultRowHeight="15" x14ac:dyDescent="0.25"/>
  <cols>
    <col min="1" max="1" width="4.7109375" style="125" customWidth="1"/>
    <col min="2" max="3" width="4.140625" hidden="1" customWidth="1"/>
    <col min="4" max="4" width="21" style="48" customWidth="1"/>
    <col min="5" max="5" width="21.5703125" style="47" customWidth="1"/>
    <col min="6" max="6" width="8.7109375" hidden="1" customWidth="1"/>
    <col min="7" max="7" width="7.7109375" hidden="1" customWidth="1"/>
    <col min="8" max="8" width="5.42578125" hidden="1" customWidth="1"/>
    <col min="9" max="9" width="7.85546875" customWidth="1"/>
    <col min="10" max="14" width="4.140625" customWidth="1"/>
    <col min="15" max="19" width="4.140625" style="54" customWidth="1"/>
    <col min="20" max="25" width="4.140625" hidden="1" customWidth="1"/>
    <col min="26" max="26" width="6.28515625" style="44" customWidth="1"/>
    <col min="27" max="27" width="8.7109375" customWidth="1"/>
    <col min="28" max="28" width="9.5703125" customWidth="1"/>
    <col min="29" max="29" width="7.28515625" customWidth="1"/>
  </cols>
  <sheetData>
    <row r="1" spans="1:29" x14ac:dyDescent="0.25">
      <c r="A1" s="187" t="s">
        <v>73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</row>
    <row r="2" spans="1:29" x14ac:dyDescent="0.25">
      <c r="A2" s="187" t="s">
        <v>121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C2" s="187"/>
    </row>
    <row r="3" spans="1:29" s="42" customFormat="1" x14ac:dyDescent="0.25">
      <c r="A3" s="97"/>
      <c r="B3" s="41"/>
      <c r="C3" s="41"/>
      <c r="D3" s="51"/>
      <c r="E3" s="51"/>
      <c r="F3" s="41"/>
      <c r="G3" s="41"/>
      <c r="H3" s="41"/>
      <c r="I3" s="41"/>
      <c r="J3" s="41"/>
      <c r="K3" s="41"/>
      <c r="L3" s="41"/>
      <c r="M3" s="41"/>
      <c r="N3" s="41"/>
      <c r="O3" s="104"/>
      <c r="P3" s="104"/>
      <c r="Q3" s="104"/>
      <c r="R3" s="104"/>
      <c r="S3" s="104"/>
      <c r="T3" s="41"/>
      <c r="U3" s="41"/>
      <c r="V3" s="41"/>
      <c r="W3" s="41"/>
      <c r="X3" s="41"/>
      <c r="Y3" s="41"/>
      <c r="Z3" s="41"/>
      <c r="AA3" s="41"/>
      <c r="AB3" s="41"/>
      <c r="AC3" s="41"/>
    </row>
    <row r="4" spans="1:29" x14ac:dyDescent="0.25">
      <c r="A4" s="198" t="s">
        <v>74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</row>
    <row r="5" spans="1:29" ht="15.75" thickBot="1" x14ac:dyDescent="0.3">
      <c r="A5" s="188" t="s">
        <v>75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</row>
    <row r="6" spans="1:29" x14ac:dyDescent="0.25">
      <c r="D6" s="48" t="s">
        <v>70</v>
      </c>
      <c r="J6" s="44"/>
      <c r="K6" s="44"/>
      <c r="L6" s="44"/>
      <c r="M6" s="44"/>
      <c r="N6" s="44"/>
      <c r="O6" s="58"/>
      <c r="P6" s="58"/>
      <c r="Q6" s="58"/>
      <c r="R6" s="58"/>
      <c r="S6" s="58"/>
      <c r="T6" s="44"/>
      <c r="U6" s="5" t="s">
        <v>11</v>
      </c>
      <c r="V6" s="5"/>
      <c r="W6" s="5"/>
      <c r="X6" s="5"/>
      <c r="Y6" s="5"/>
      <c r="Z6" s="41"/>
      <c r="AA6" t="s">
        <v>71</v>
      </c>
    </row>
    <row r="7" spans="1:29" x14ac:dyDescent="0.25">
      <c r="A7" s="174" t="s">
        <v>12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</row>
    <row r="8" spans="1:29" x14ac:dyDescent="0.25">
      <c r="A8" s="187" t="s">
        <v>72</v>
      </c>
      <c r="B8" s="187"/>
      <c r="C8" s="187"/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</row>
    <row r="9" spans="1:29" x14ac:dyDescent="0.25">
      <c r="A9" s="174" t="s">
        <v>79</v>
      </c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</row>
    <row r="10" spans="1:29" ht="17.25" customHeight="1" thickBot="1" x14ac:dyDescent="0.3">
      <c r="A10" s="126"/>
      <c r="B10" s="45"/>
      <c r="C10" s="60"/>
      <c r="D10" s="74" t="s">
        <v>67</v>
      </c>
      <c r="E10" s="49">
        <v>156</v>
      </c>
      <c r="F10" s="45"/>
      <c r="G10" s="45"/>
      <c r="H10" s="45"/>
      <c r="I10" s="45"/>
      <c r="J10" s="45"/>
      <c r="K10" s="45"/>
      <c r="L10" s="45"/>
      <c r="M10" s="45"/>
      <c r="N10" s="45"/>
      <c r="O10" s="59"/>
      <c r="P10" s="59"/>
      <c r="Q10" s="59"/>
      <c r="R10" s="59"/>
      <c r="S10" s="59"/>
      <c r="T10" s="45"/>
      <c r="U10" s="45"/>
      <c r="V10" s="45"/>
      <c r="W10" s="45"/>
      <c r="X10" s="45"/>
      <c r="Y10" s="45"/>
      <c r="Z10" s="45"/>
      <c r="AA10" s="45"/>
      <c r="AB10" s="45"/>
      <c r="AC10" s="45"/>
    </row>
    <row r="11" spans="1:29" ht="15" customHeight="1" x14ac:dyDescent="0.25">
      <c r="A11" s="199" t="s">
        <v>8</v>
      </c>
      <c r="B11" s="184"/>
      <c r="C11" s="69"/>
      <c r="D11" s="202" t="s">
        <v>122</v>
      </c>
      <c r="E11" s="202" t="s">
        <v>9</v>
      </c>
      <c r="F11" s="181" t="s">
        <v>1</v>
      </c>
      <c r="G11" s="181" t="s">
        <v>65</v>
      </c>
      <c r="H11" s="181" t="s">
        <v>66</v>
      </c>
      <c r="I11" s="205" t="s">
        <v>127</v>
      </c>
      <c r="J11" s="184" t="s">
        <v>3</v>
      </c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5" t="s">
        <v>4</v>
      </c>
      <c r="AB11" s="185" t="s">
        <v>5</v>
      </c>
      <c r="AC11" s="179" t="s">
        <v>6</v>
      </c>
    </row>
    <row r="12" spans="1:29" ht="15.75" thickBot="1" x14ac:dyDescent="0.3">
      <c r="A12" s="200"/>
      <c r="B12" s="201"/>
      <c r="C12" s="46"/>
      <c r="D12" s="203"/>
      <c r="E12" s="203"/>
      <c r="F12" s="195"/>
      <c r="G12" s="204"/>
      <c r="H12" s="204"/>
      <c r="I12" s="206"/>
      <c r="J12" s="46">
        <v>1</v>
      </c>
      <c r="K12" s="46">
        <v>2</v>
      </c>
      <c r="L12" s="46">
        <v>3</v>
      </c>
      <c r="M12" s="46">
        <v>4</v>
      </c>
      <c r="N12" s="46">
        <v>5</v>
      </c>
      <c r="O12" s="64">
        <v>6</v>
      </c>
      <c r="P12" s="64">
        <v>7</v>
      </c>
      <c r="Q12" s="64">
        <v>8</v>
      </c>
      <c r="R12" s="64">
        <v>9</v>
      </c>
      <c r="S12" s="64">
        <v>10</v>
      </c>
      <c r="T12" s="46">
        <v>11</v>
      </c>
      <c r="U12" s="46">
        <v>12</v>
      </c>
      <c r="V12" s="46">
        <v>13</v>
      </c>
      <c r="W12" s="46">
        <v>14</v>
      </c>
      <c r="X12" s="46">
        <v>15</v>
      </c>
      <c r="Y12" s="46">
        <v>16</v>
      </c>
      <c r="Z12" s="46" t="s">
        <v>7</v>
      </c>
      <c r="AA12" s="197"/>
      <c r="AB12" s="197"/>
      <c r="AC12" s="195"/>
    </row>
    <row r="13" spans="1:29" ht="52.5" customHeight="1" x14ac:dyDescent="0.25">
      <c r="A13" s="107">
        <v>1</v>
      </c>
      <c r="B13" s="71">
        <v>40</v>
      </c>
      <c r="C13" s="55">
        <v>41</v>
      </c>
      <c r="D13" s="50" t="s">
        <v>94</v>
      </c>
      <c r="E13" s="119" t="s">
        <v>144</v>
      </c>
      <c r="F13" s="53" t="s">
        <v>81</v>
      </c>
      <c r="G13" s="76">
        <v>7.3495370370370364E-2</v>
      </c>
      <c r="H13" s="76">
        <v>7.6018518518518527E-2</v>
      </c>
      <c r="I13" s="123">
        <f t="shared" ref="I13:I16" si="0">H13-G13</f>
        <v>2.5231481481481632E-3</v>
      </c>
      <c r="J13" s="89">
        <v>0</v>
      </c>
      <c r="K13" s="89">
        <v>5</v>
      </c>
      <c r="L13" s="89">
        <v>5</v>
      </c>
      <c r="M13" s="89">
        <v>0</v>
      </c>
      <c r="N13" s="89">
        <v>0</v>
      </c>
      <c r="O13" s="89">
        <v>0</v>
      </c>
      <c r="P13" s="89">
        <v>0</v>
      </c>
      <c r="Q13" s="89">
        <v>0</v>
      </c>
      <c r="R13" s="89">
        <v>0</v>
      </c>
      <c r="S13" s="89">
        <v>0</v>
      </c>
      <c r="T13" s="89">
        <v>0</v>
      </c>
      <c r="U13" s="89">
        <v>0</v>
      </c>
      <c r="V13" s="89">
        <v>0</v>
      </c>
      <c r="W13" s="89">
        <v>0</v>
      </c>
      <c r="X13" s="89">
        <v>0</v>
      </c>
      <c r="Y13" s="89">
        <v>0</v>
      </c>
      <c r="Z13" s="89">
        <f t="shared" ref="Z13:Z16" si="1">SUM(J13:Y13)</f>
        <v>10</v>
      </c>
      <c r="AA13" s="123">
        <f t="shared" ref="AA13:AA16" si="2">TIME(0,0,Z13)</f>
        <v>1.1574074074074073E-4</v>
      </c>
      <c r="AB13" s="91">
        <f t="shared" ref="AB13:AB16" si="3">AA13+I13</f>
        <v>2.6388888888889041E-3</v>
      </c>
      <c r="AC13" s="75">
        <v>1</v>
      </c>
    </row>
    <row r="14" spans="1:29" ht="27" customHeight="1" x14ac:dyDescent="0.25">
      <c r="A14" s="107">
        <v>2</v>
      </c>
      <c r="B14" s="71">
        <v>37</v>
      </c>
      <c r="C14" s="55">
        <v>38</v>
      </c>
      <c r="D14" s="50" t="s">
        <v>116</v>
      </c>
      <c r="E14" s="120" t="s">
        <v>112</v>
      </c>
      <c r="F14" s="53" t="s">
        <v>81</v>
      </c>
      <c r="G14" s="76">
        <v>6.9675925925925933E-2</v>
      </c>
      <c r="H14" s="76">
        <v>7.210648148148148E-2</v>
      </c>
      <c r="I14" s="123">
        <f t="shared" si="0"/>
        <v>2.4305555555555469E-3</v>
      </c>
      <c r="J14" s="89">
        <v>0</v>
      </c>
      <c r="K14" s="89">
        <v>5</v>
      </c>
      <c r="L14" s="89">
        <v>0</v>
      </c>
      <c r="M14" s="89">
        <v>0</v>
      </c>
      <c r="N14" s="89">
        <v>5</v>
      </c>
      <c r="O14" s="89">
        <v>0</v>
      </c>
      <c r="P14" s="89">
        <v>0</v>
      </c>
      <c r="Q14" s="89">
        <v>5</v>
      </c>
      <c r="R14" s="89">
        <v>5</v>
      </c>
      <c r="S14" s="89">
        <v>5</v>
      </c>
      <c r="T14" s="89">
        <v>0</v>
      </c>
      <c r="U14" s="89">
        <v>0</v>
      </c>
      <c r="V14" s="89">
        <v>0</v>
      </c>
      <c r="W14" s="89">
        <v>0</v>
      </c>
      <c r="X14" s="89">
        <v>0</v>
      </c>
      <c r="Y14" s="89">
        <v>0</v>
      </c>
      <c r="Z14" s="89">
        <f t="shared" si="1"/>
        <v>25</v>
      </c>
      <c r="AA14" s="123">
        <f t="shared" si="2"/>
        <v>2.8935185185185189E-4</v>
      </c>
      <c r="AB14" s="91">
        <f t="shared" si="3"/>
        <v>2.7199074074073988E-3</v>
      </c>
      <c r="AC14" s="75">
        <v>2</v>
      </c>
    </row>
    <row r="15" spans="1:29" ht="27" customHeight="1" x14ac:dyDescent="0.25">
      <c r="A15" s="107">
        <v>3</v>
      </c>
      <c r="B15" s="71">
        <v>38</v>
      </c>
      <c r="C15" s="55">
        <v>44</v>
      </c>
      <c r="D15" s="50" t="s">
        <v>106</v>
      </c>
      <c r="E15" s="119" t="s">
        <v>107</v>
      </c>
      <c r="F15" s="53" t="s">
        <v>81</v>
      </c>
      <c r="G15" s="76">
        <v>7.7083333333333337E-2</v>
      </c>
      <c r="H15" s="76">
        <v>8.0138888888888885E-2</v>
      </c>
      <c r="I15" s="123">
        <f t="shared" si="0"/>
        <v>3.0555555555555475E-3</v>
      </c>
      <c r="J15" s="89">
        <v>0</v>
      </c>
      <c r="K15" s="89">
        <v>0</v>
      </c>
      <c r="L15" s="89">
        <v>0</v>
      </c>
      <c r="M15" s="89">
        <v>5</v>
      </c>
      <c r="N15" s="89">
        <v>0</v>
      </c>
      <c r="O15" s="89">
        <v>0</v>
      </c>
      <c r="P15" s="89">
        <v>5</v>
      </c>
      <c r="Q15" s="89">
        <v>0</v>
      </c>
      <c r="R15" s="89">
        <v>0</v>
      </c>
      <c r="S15" s="89">
        <v>0</v>
      </c>
      <c r="T15" s="89">
        <v>0</v>
      </c>
      <c r="U15" s="89">
        <v>0</v>
      </c>
      <c r="V15" s="89">
        <v>0</v>
      </c>
      <c r="W15" s="89">
        <v>0</v>
      </c>
      <c r="X15" s="89">
        <v>0</v>
      </c>
      <c r="Y15" s="89">
        <v>0</v>
      </c>
      <c r="Z15" s="89">
        <f t="shared" si="1"/>
        <v>10</v>
      </c>
      <c r="AA15" s="123">
        <f t="shared" si="2"/>
        <v>1.1574074074074073E-4</v>
      </c>
      <c r="AB15" s="91">
        <f t="shared" si="3"/>
        <v>3.1712962962962884E-3</v>
      </c>
      <c r="AC15" s="75">
        <v>3</v>
      </c>
    </row>
    <row r="16" spans="1:29" ht="27" customHeight="1" thickBot="1" x14ac:dyDescent="0.3">
      <c r="A16" s="108">
        <v>4</v>
      </c>
      <c r="B16" s="46">
        <v>39</v>
      </c>
      <c r="C16" s="113">
        <v>43</v>
      </c>
      <c r="D16" s="114" t="s">
        <v>98</v>
      </c>
      <c r="E16" s="121" t="s">
        <v>102</v>
      </c>
      <c r="F16" s="115" t="s">
        <v>81</v>
      </c>
      <c r="G16" s="116">
        <v>7.5694444444444439E-2</v>
      </c>
      <c r="H16" s="116">
        <v>7.8495370370370368E-2</v>
      </c>
      <c r="I16" s="124">
        <f t="shared" si="0"/>
        <v>2.8009259259259289E-3</v>
      </c>
      <c r="J16" s="110">
        <v>0</v>
      </c>
      <c r="K16" s="110">
        <v>0</v>
      </c>
      <c r="L16" s="110">
        <v>5</v>
      </c>
      <c r="M16" s="110">
        <v>0</v>
      </c>
      <c r="N16" s="110">
        <v>0</v>
      </c>
      <c r="O16" s="110">
        <v>0</v>
      </c>
      <c r="P16" s="110">
        <v>50</v>
      </c>
      <c r="Q16" s="110">
        <v>50</v>
      </c>
      <c r="R16" s="110">
        <v>50</v>
      </c>
      <c r="S16" s="110">
        <v>50</v>
      </c>
      <c r="T16" s="110">
        <v>0</v>
      </c>
      <c r="U16" s="110">
        <v>0</v>
      </c>
      <c r="V16" s="110">
        <v>0</v>
      </c>
      <c r="W16" s="110">
        <v>0</v>
      </c>
      <c r="X16" s="110">
        <v>0</v>
      </c>
      <c r="Y16" s="110">
        <v>0</v>
      </c>
      <c r="Z16" s="110">
        <f t="shared" si="1"/>
        <v>205</v>
      </c>
      <c r="AA16" s="124">
        <f t="shared" si="2"/>
        <v>2.3726851851851851E-3</v>
      </c>
      <c r="AB16" s="112">
        <f t="shared" si="3"/>
        <v>5.1736111111111141E-3</v>
      </c>
      <c r="AC16" s="117">
        <v>4</v>
      </c>
    </row>
    <row r="17" spans="1:29" ht="27" customHeight="1" x14ac:dyDescent="0.25">
      <c r="A17" s="97"/>
      <c r="B17" s="41"/>
      <c r="C17" s="77"/>
      <c r="D17" s="57"/>
      <c r="E17" s="122"/>
      <c r="F17" s="78"/>
      <c r="G17" s="79"/>
      <c r="H17" s="79"/>
      <c r="I17" s="79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79"/>
      <c r="AB17" s="81"/>
      <c r="AC17" s="82"/>
    </row>
    <row r="18" spans="1:29" x14ac:dyDescent="0.25">
      <c r="D18" s="43" t="s">
        <v>69</v>
      </c>
      <c r="E18" s="83" t="s">
        <v>128</v>
      </c>
      <c r="F18" s="44"/>
      <c r="G18" s="44"/>
      <c r="H18" s="44"/>
      <c r="L18" s="44"/>
      <c r="M18" s="44"/>
      <c r="N18" s="44"/>
      <c r="O18" s="58"/>
      <c r="P18" s="58"/>
      <c r="Q18" s="58"/>
      <c r="R18" s="58"/>
      <c r="S18" s="58"/>
      <c r="T18" s="44"/>
      <c r="U18" s="44"/>
      <c r="V18" s="44"/>
      <c r="W18" s="44"/>
      <c r="X18" s="44"/>
      <c r="Y18" s="44"/>
      <c r="AC18" s="42"/>
    </row>
    <row r="19" spans="1:29" x14ac:dyDescent="0.25">
      <c r="D19" s="43" t="s">
        <v>68</v>
      </c>
      <c r="E19" s="83" t="s">
        <v>129</v>
      </c>
      <c r="F19" s="44"/>
      <c r="G19" s="44"/>
      <c r="H19" s="44"/>
      <c r="L19" s="44"/>
      <c r="M19" s="44"/>
      <c r="N19" s="44"/>
      <c r="O19" s="58"/>
      <c r="P19" s="58"/>
      <c r="Q19" s="58"/>
      <c r="R19" s="58"/>
      <c r="S19" s="58"/>
      <c r="T19" s="44"/>
      <c r="U19" s="44"/>
      <c r="V19" s="44"/>
      <c r="W19" s="44"/>
      <c r="X19" s="44"/>
      <c r="Y19" s="44"/>
      <c r="AC19" s="42"/>
    </row>
    <row r="20" spans="1:29" x14ac:dyDescent="0.25">
      <c r="AC20" s="42"/>
    </row>
    <row r="21" spans="1:29" x14ac:dyDescent="0.25">
      <c r="AC21" s="42"/>
    </row>
    <row r="22" spans="1:29" x14ac:dyDescent="0.25">
      <c r="AC22" s="42"/>
    </row>
    <row r="23" spans="1:29" x14ac:dyDescent="0.25">
      <c r="AC23" s="42"/>
    </row>
    <row r="24" spans="1:29" x14ac:dyDescent="0.25">
      <c r="AC24" s="42"/>
    </row>
    <row r="25" spans="1:29" x14ac:dyDescent="0.25">
      <c r="AC25" s="42"/>
    </row>
    <row r="26" spans="1:29" x14ac:dyDescent="0.25">
      <c r="AC26" s="42"/>
    </row>
    <row r="27" spans="1:29" x14ac:dyDescent="0.25">
      <c r="D27"/>
      <c r="E27" s="66"/>
      <c r="O27"/>
      <c r="P27"/>
      <c r="Q27"/>
      <c r="R27"/>
      <c r="S27"/>
      <c r="Z27"/>
      <c r="AC27" s="42"/>
    </row>
    <row r="28" spans="1:29" x14ac:dyDescent="0.25">
      <c r="D28"/>
      <c r="E28" s="66"/>
      <c r="O28"/>
      <c r="P28"/>
      <c r="Q28"/>
      <c r="R28"/>
      <c r="S28"/>
      <c r="Z28"/>
      <c r="AC28" s="42"/>
    </row>
    <row r="29" spans="1:29" x14ac:dyDescent="0.25">
      <c r="D29"/>
      <c r="E29" s="66"/>
      <c r="O29"/>
      <c r="P29"/>
      <c r="Q29"/>
      <c r="R29"/>
      <c r="S29"/>
      <c r="Z29"/>
      <c r="AC29" s="42"/>
    </row>
    <row r="30" spans="1:29" x14ac:dyDescent="0.25">
      <c r="D30"/>
      <c r="E30" s="66"/>
      <c r="O30"/>
      <c r="P30"/>
      <c r="Q30"/>
      <c r="R30"/>
      <c r="S30"/>
      <c r="Z30"/>
      <c r="AC30" s="42"/>
    </row>
    <row r="31" spans="1:29" x14ac:dyDescent="0.25">
      <c r="D31"/>
      <c r="E31" s="66"/>
      <c r="O31"/>
      <c r="P31"/>
      <c r="Q31"/>
      <c r="R31"/>
      <c r="S31"/>
      <c r="Z31"/>
      <c r="AC31" s="42"/>
    </row>
  </sheetData>
  <sortState ref="C14:AB23">
    <sortCondition ref="AB14:AB23"/>
  </sortState>
  <mergeCells count="19">
    <mergeCell ref="J11:Z11"/>
    <mergeCell ref="AA11:AA12"/>
    <mergeCell ref="AB11:AB12"/>
    <mergeCell ref="AC11:AC12"/>
    <mergeCell ref="A8:AC8"/>
    <mergeCell ref="A9:AC9"/>
    <mergeCell ref="A11:A12"/>
    <mergeCell ref="B11:B12"/>
    <mergeCell ref="D11:D12"/>
    <mergeCell ref="E11:E12"/>
    <mergeCell ref="F11:F12"/>
    <mergeCell ref="G11:G12"/>
    <mergeCell ref="H11:H12"/>
    <mergeCell ref="I11:I12"/>
    <mergeCell ref="A7:AC7"/>
    <mergeCell ref="A1:AC1"/>
    <mergeCell ref="A2:AC2"/>
    <mergeCell ref="A4:AC4"/>
    <mergeCell ref="A5:AC5"/>
  </mergeCells>
  <pageMargins left="0.25" right="0.25" top="0.75" bottom="0.75" header="0.3" footer="0.3"/>
  <pageSetup paperSize="9" scale="93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7"/>
  <sheetViews>
    <sheetView topLeftCell="A10" zoomScale="90" zoomScaleNormal="90" workbookViewId="0">
      <selection activeCell="AD23" sqref="AD23"/>
    </sheetView>
  </sheetViews>
  <sheetFormatPr defaultRowHeight="15" x14ac:dyDescent="0.25"/>
  <cols>
    <col min="1" max="1" width="4.7109375" customWidth="1"/>
    <col min="2" max="2" width="4.140625" hidden="1" customWidth="1"/>
    <col min="3" max="3" width="4.140625" style="54" hidden="1" customWidth="1"/>
    <col min="4" max="4" width="23.28515625" style="94" customWidth="1"/>
    <col min="5" max="5" width="22" style="61" customWidth="1"/>
    <col min="6" max="8" width="7.7109375" style="54" hidden="1" customWidth="1"/>
    <col min="9" max="9" width="7.85546875" style="54" customWidth="1"/>
    <col min="10" max="19" width="4.140625" customWidth="1"/>
    <col min="20" max="25" width="4.140625" hidden="1" customWidth="1"/>
    <col min="26" max="26" width="6.28515625" style="44" customWidth="1"/>
    <col min="27" max="27" width="8.7109375" customWidth="1"/>
    <col min="28" max="28" width="9.5703125" customWidth="1"/>
    <col min="29" max="29" width="7.28515625" customWidth="1"/>
  </cols>
  <sheetData>
    <row r="1" spans="1:29" x14ac:dyDescent="0.25">
      <c r="A1" s="187" t="s">
        <v>73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</row>
    <row r="2" spans="1:29" x14ac:dyDescent="0.25">
      <c r="A2" s="187" t="s">
        <v>121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C2" s="187"/>
    </row>
    <row r="3" spans="1:29" s="42" customFormat="1" x14ac:dyDescent="0.25">
      <c r="A3" s="41"/>
      <c r="B3" s="41"/>
      <c r="C3" s="104"/>
      <c r="D3" s="105"/>
      <c r="E3" s="63"/>
      <c r="F3" s="104"/>
      <c r="G3" s="104"/>
      <c r="H3" s="104"/>
      <c r="I3" s="104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</row>
    <row r="4" spans="1:29" x14ac:dyDescent="0.25">
      <c r="A4" s="198" t="s">
        <v>74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</row>
    <row r="5" spans="1:29" ht="15.75" thickBot="1" x14ac:dyDescent="0.3">
      <c r="A5" s="188" t="s">
        <v>75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</row>
    <row r="6" spans="1:29" x14ac:dyDescent="0.25">
      <c r="D6" s="94" t="s">
        <v>70</v>
      </c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5" t="s">
        <v>11</v>
      </c>
      <c r="V6" s="5"/>
      <c r="W6" s="5"/>
      <c r="X6" s="5"/>
      <c r="Y6" s="5"/>
      <c r="Z6" s="41"/>
      <c r="AA6" t="s">
        <v>71</v>
      </c>
    </row>
    <row r="7" spans="1:29" x14ac:dyDescent="0.25">
      <c r="A7" s="174" t="s">
        <v>12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</row>
    <row r="8" spans="1:29" x14ac:dyDescent="0.25">
      <c r="A8" s="187" t="s">
        <v>72</v>
      </c>
      <c r="B8" s="187"/>
      <c r="C8" s="187"/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</row>
    <row r="9" spans="1:29" x14ac:dyDescent="0.25">
      <c r="A9" s="174" t="s">
        <v>78</v>
      </c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</row>
    <row r="10" spans="1:29" ht="15.75" thickBot="1" x14ac:dyDescent="0.3">
      <c r="A10" s="45"/>
      <c r="B10" s="45"/>
      <c r="C10" s="59"/>
      <c r="D10" s="95" t="s">
        <v>67</v>
      </c>
      <c r="E10" s="62">
        <v>26</v>
      </c>
      <c r="F10" s="59"/>
      <c r="G10" s="59"/>
      <c r="H10" s="59"/>
      <c r="I10" s="59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</row>
    <row r="11" spans="1:29" ht="15" customHeight="1" x14ac:dyDescent="0.25">
      <c r="A11" s="175" t="s">
        <v>8</v>
      </c>
      <c r="B11" s="184"/>
      <c r="C11" s="106"/>
      <c r="D11" s="207" t="s">
        <v>0</v>
      </c>
      <c r="E11" s="209" t="s">
        <v>9</v>
      </c>
      <c r="F11" s="211" t="s">
        <v>1</v>
      </c>
      <c r="G11" s="211" t="s">
        <v>65</v>
      </c>
      <c r="H11" s="211" t="s">
        <v>66</v>
      </c>
      <c r="I11" s="214" t="s">
        <v>127</v>
      </c>
      <c r="J11" s="184" t="s">
        <v>3</v>
      </c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5" t="s">
        <v>4</v>
      </c>
      <c r="AB11" s="185" t="s">
        <v>5</v>
      </c>
      <c r="AC11" s="179" t="s">
        <v>6</v>
      </c>
    </row>
    <row r="12" spans="1:29" ht="15.75" thickBot="1" x14ac:dyDescent="0.3">
      <c r="A12" s="193"/>
      <c r="B12" s="201"/>
      <c r="C12" s="64" t="s">
        <v>8</v>
      </c>
      <c r="D12" s="208"/>
      <c r="E12" s="210"/>
      <c r="F12" s="212"/>
      <c r="G12" s="213"/>
      <c r="H12" s="213"/>
      <c r="I12" s="215"/>
      <c r="J12" s="46">
        <v>1</v>
      </c>
      <c r="K12" s="46">
        <v>2</v>
      </c>
      <c r="L12" s="46">
        <v>3</v>
      </c>
      <c r="M12" s="46">
        <v>4</v>
      </c>
      <c r="N12" s="46">
        <v>5</v>
      </c>
      <c r="O12" s="46">
        <v>6</v>
      </c>
      <c r="P12" s="46">
        <v>7</v>
      </c>
      <c r="Q12" s="46">
        <v>8</v>
      </c>
      <c r="R12" s="46">
        <v>9</v>
      </c>
      <c r="S12" s="46">
        <v>10</v>
      </c>
      <c r="T12" s="46">
        <v>11</v>
      </c>
      <c r="U12" s="46">
        <v>12</v>
      </c>
      <c r="V12" s="46">
        <v>13</v>
      </c>
      <c r="W12" s="46">
        <v>14</v>
      </c>
      <c r="X12" s="46">
        <v>15</v>
      </c>
      <c r="Y12" s="46">
        <v>16</v>
      </c>
      <c r="Z12" s="46" t="s">
        <v>7</v>
      </c>
      <c r="AA12" s="197"/>
      <c r="AB12" s="197"/>
      <c r="AC12" s="195"/>
    </row>
    <row r="13" spans="1:29" ht="27" customHeight="1" x14ac:dyDescent="0.25">
      <c r="A13" s="107">
        <v>1</v>
      </c>
      <c r="B13" s="72">
        <v>40</v>
      </c>
      <c r="C13" s="73">
        <v>13</v>
      </c>
      <c r="D13" s="52" t="s">
        <v>93</v>
      </c>
      <c r="E13" s="92" t="s">
        <v>92</v>
      </c>
      <c r="F13" s="88" t="s">
        <v>80</v>
      </c>
      <c r="G13" s="90">
        <v>1.909722222222222E-2</v>
      </c>
      <c r="H13" s="90">
        <v>2.1527777777777781E-2</v>
      </c>
      <c r="I13" s="90">
        <f t="shared" ref="I13:I22" si="0">H13-G13</f>
        <v>2.4305555555555608E-3</v>
      </c>
      <c r="J13" s="73">
        <v>5</v>
      </c>
      <c r="K13" s="73">
        <v>0</v>
      </c>
      <c r="L13" s="73">
        <v>0</v>
      </c>
      <c r="M13" s="73">
        <v>0</v>
      </c>
      <c r="N13" s="73">
        <v>0</v>
      </c>
      <c r="O13" s="73">
        <v>5</v>
      </c>
      <c r="P13" s="73">
        <v>0</v>
      </c>
      <c r="Q13" s="73">
        <v>5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f t="shared" ref="Z13:Z22" si="1">SUM(J13:Y13)</f>
        <v>15</v>
      </c>
      <c r="AA13" s="90">
        <f t="shared" ref="AA13:AA22" si="2">TIME(0,0,Z13)</f>
        <v>1.7361111111111112E-4</v>
      </c>
      <c r="AB13" s="91">
        <f t="shared" ref="AB13:AB22" si="3">AA13+I13</f>
        <v>2.6041666666666717E-3</v>
      </c>
      <c r="AC13" s="72">
        <v>1</v>
      </c>
    </row>
    <row r="14" spans="1:29" ht="27" customHeight="1" x14ac:dyDescent="0.25">
      <c r="A14" s="107">
        <v>2</v>
      </c>
      <c r="B14" s="72">
        <v>43</v>
      </c>
      <c r="C14" s="73">
        <v>18</v>
      </c>
      <c r="D14" s="52" t="s">
        <v>113</v>
      </c>
      <c r="E14" s="92" t="s">
        <v>115</v>
      </c>
      <c r="F14" s="89" t="s">
        <v>80</v>
      </c>
      <c r="G14" s="90">
        <v>2.7430555555555555E-2</v>
      </c>
      <c r="H14" s="90">
        <v>3.0277777777777778E-2</v>
      </c>
      <c r="I14" s="90">
        <f t="shared" si="0"/>
        <v>2.8472222222222232E-3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5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f t="shared" si="1"/>
        <v>5</v>
      </c>
      <c r="AA14" s="90">
        <f t="shared" si="2"/>
        <v>5.7870370370370366E-5</v>
      </c>
      <c r="AB14" s="91">
        <f t="shared" si="3"/>
        <v>2.9050925925925937E-3</v>
      </c>
      <c r="AC14" s="72">
        <v>2</v>
      </c>
    </row>
    <row r="15" spans="1:29" ht="27" customHeight="1" x14ac:dyDescent="0.25">
      <c r="A15" s="107">
        <v>3</v>
      </c>
      <c r="B15" s="72">
        <v>39</v>
      </c>
      <c r="C15" s="73">
        <v>16</v>
      </c>
      <c r="D15" s="52" t="s">
        <v>110</v>
      </c>
      <c r="E15" s="92" t="s">
        <v>111</v>
      </c>
      <c r="F15" s="88" t="s">
        <v>80</v>
      </c>
      <c r="G15" s="90">
        <v>2.361111111111111E-2</v>
      </c>
      <c r="H15" s="90">
        <v>2.6620370370370374E-2</v>
      </c>
      <c r="I15" s="90">
        <f t="shared" si="0"/>
        <v>3.0092592592592636E-3</v>
      </c>
      <c r="J15" s="73">
        <v>0</v>
      </c>
      <c r="K15" s="73">
        <v>5</v>
      </c>
      <c r="L15" s="73">
        <v>0</v>
      </c>
      <c r="M15" s="73">
        <v>0</v>
      </c>
      <c r="N15" s="73">
        <v>5</v>
      </c>
      <c r="O15" s="73">
        <v>5</v>
      </c>
      <c r="P15" s="73">
        <v>0</v>
      </c>
      <c r="Q15" s="73">
        <v>5</v>
      </c>
      <c r="R15" s="73">
        <v>0</v>
      </c>
      <c r="S15" s="73">
        <v>5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f t="shared" si="1"/>
        <v>25</v>
      </c>
      <c r="AA15" s="90">
        <f t="shared" si="2"/>
        <v>2.8935185185185189E-4</v>
      </c>
      <c r="AB15" s="91">
        <f t="shared" si="3"/>
        <v>3.2986111111111154E-3</v>
      </c>
      <c r="AC15" s="72">
        <v>3</v>
      </c>
    </row>
    <row r="16" spans="1:29" ht="27" customHeight="1" x14ac:dyDescent="0.25">
      <c r="A16" s="107">
        <v>4</v>
      </c>
      <c r="B16" s="72"/>
      <c r="C16" s="73">
        <v>1</v>
      </c>
      <c r="D16" s="52" t="s">
        <v>119</v>
      </c>
      <c r="E16" s="93" t="s">
        <v>112</v>
      </c>
      <c r="F16" s="89" t="s">
        <v>80</v>
      </c>
      <c r="G16" s="90">
        <v>0</v>
      </c>
      <c r="H16" s="90">
        <v>2.8009259259259259E-3</v>
      </c>
      <c r="I16" s="90">
        <f t="shared" si="0"/>
        <v>2.8009259259259259E-3</v>
      </c>
      <c r="J16" s="73">
        <v>5</v>
      </c>
      <c r="K16" s="73">
        <v>5</v>
      </c>
      <c r="L16" s="73">
        <v>0</v>
      </c>
      <c r="M16" s="73">
        <v>0</v>
      </c>
      <c r="N16" s="73">
        <v>20</v>
      </c>
      <c r="O16" s="73">
        <v>5</v>
      </c>
      <c r="P16" s="73">
        <v>5</v>
      </c>
      <c r="Q16" s="73">
        <v>0</v>
      </c>
      <c r="R16" s="73">
        <v>5</v>
      </c>
      <c r="S16" s="73">
        <v>5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f t="shared" si="1"/>
        <v>50</v>
      </c>
      <c r="AA16" s="90">
        <f t="shared" si="2"/>
        <v>5.7870370370370378E-4</v>
      </c>
      <c r="AB16" s="91">
        <f t="shared" si="3"/>
        <v>3.3796296296296296E-3</v>
      </c>
      <c r="AC16" s="72">
        <v>4</v>
      </c>
    </row>
    <row r="17" spans="1:29" ht="27" customHeight="1" x14ac:dyDescent="0.25">
      <c r="A17" s="107">
        <v>5</v>
      </c>
      <c r="B17" s="72">
        <v>36</v>
      </c>
      <c r="C17" s="73">
        <v>4</v>
      </c>
      <c r="D17" s="52" t="s">
        <v>97</v>
      </c>
      <c r="E17" s="92" t="s">
        <v>102</v>
      </c>
      <c r="F17" s="88" t="s">
        <v>80</v>
      </c>
      <c r="G17" s="90">
        <v>4.2245370370370371E-3</v>
      </c>
      <c r="H17" s="90">
        <v>7.3379629629629628E-3</v>
      </c>
      <c r="I17" s="90">
        <f t="shared" si="0"/>
        <v>3.1134259259259257E-3</v>
      </c>
      <c r="J17" s="73">
        <v>5</v>
      </c>
      <c r="K17" s="73">
        <v>5</v>
      </c>
      <c r="L17" s="73">
        <v>5</v>
      </c>
      <c r="M17" s="73">
        <v>5</v>
      </c>
      <c r="N17" s="73">
        <v>5</v>
      </c>
      <c r="O17" s="73">
        <v>5</v>
      </c>
      <c r="P17" s="73">
        <v>5</v>
      </c>
      <c r="Q17" s="73">
        <v>5</v>
      </c>
      <c r="R17" s="73">
        <v>5</v>
      </c>
      <c r="S17" s="73">
        <v>20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f t="shared" si="1"/>
        <v>65</v>
      </c>
      <c r="AA17" s="90">
        <f t="shared" si="2"/>
        <v>7.5231481481481471E-4</v>
      </c>
      <c r="AB17" s="91">
        <f t="shared" si="3"/>
        <v>3.8657407407407403E-3</v>
      </c>
      <c r="AC17" s="72">
        <v>5</v>
      </c>
    </row>
    <row r="18" spans="1:29" ht="25.5" x14ac:dyDescent="0.25">
      <c r="A18" s="107">
        <v>6</v>
      </c>
      <c r="B18" s="72">
        <v>42</v>
      </c>
      <c r="C18" s="73">
        <v>14</v>
      </c>
      <c r="D18" s="52" t="s">
        <v>103</v>
      </c>
      <c r="E18" s="92" t="s">
        <v>107</v>
      </c>
      <c r="F18" s="88" t="s">
        <v>80</v>
      </c>
      <c r="G18" s="90">
        <v>2.0833333333333332E-2</v>
      </c>
      <c r="H18" s="90">
        <v>2.4270833333333335E-2</v>
      </c>
      <c r="I18" s="90">
        <f t="shared" si="0"/>
        <v>3.4375000000000031E-3</v>
      </c>
      <c r="J18" s="73">
        <v>5</v>
      </c>
      <c r="K18" s="73">
        <v>5</v>
      </c>
      <c r="L18" s="73">
        <v>5</v>
      </c>
      <c r="M18" s="73">
        <v>0</v>
      </c>
      <c r="N18" s="73">
        <v>0</v>
      </c>
      <c r="O18" s="73">
        <v>0</v>
      </c>
      <c r="P18" s="73">
        <v>20</v>
      </c>
      <c r="Q18" s="73">
        <v>0</v>
      </c>
      <c r="R18" s="73">
        <v>0</v>
      </c>
      <c r="S18" s="73">
        <v>5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f t="shared" si="1"/>
        <v>40</v>
      </c>
      <c r="AA18" s="90">
        <f t="shared" si="2"/>
        <v>4.6296296296296293E-4</v>
      </c>
      <c r="AB18" s="91">
        <f t="shared" si="3"/>
        <v>3.9004629629629658E-3</v>
      </c>
      <c r="AC18" s="72">
        <v>6</v>
      </c>
    </row>
    <row r="19" spans="1:29" ht="25.5" x14ac:dyDescent="0.25">
      <c r="A19" s="107">
        <v>7</v>
      </c>
      <c r="B19" s="72"/>
      <c r="C19" s="73">
        <v>11</v>
      </c>
      <c r="D19" s="52" t="s">
        <v>125</v>
      </c>
      <c r="E19" s="92" t="s">
        <v>90</v>
      </c>
      <c r="F19" s="88" t="s">
        <v>80</v>
      </c>
      <c r="G19" s="90">
        <v>1.6319444444444445E-2</v>
      </c>
      <c r="H19" s="90">
        <v>1.9745370370370371E-2</v>
      </c>
      <c r="I19" s="90">
        <f t="shared" si="0"/>
        <v>3.425925925925926E-3</v>
      </c>
      <c r="J19" s="73">
        <v>5</v>
      </c>
      <c r="K19" s="73">
        <v>5</v>
      </c>
      <c r="L19" s="73">
        <v>5</v>
      </c>
      <c r="M19" s="73">
        <v>5</v>
      </c>
      <c r="N19" s="73">
        <v>0</v>
      </c>
      <c r="O19" s="73">
        <v>0</v>
      </c>
      <c r="P19" s="73">
        <v>0</v>
      </c>
      <c r="Q19" s="73">
        <v>5</v>
      </c>
      <c r="R19" s="73">
        <v>20</v>
      </c>
      <c r="S19" s="73">
        <v>5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f t="shared" si="1"/>
        <v>50</v>
      </c>
      <c r="AA19" s="90">
        <f t="shared" si="2"/>
        <v>5.7870370370370378E-4</v>
      </c>
      <c r="AB19" s="91">
        <f t="shared" si="3"/>
        <v>4.0046296296296297E-3</v>
      </c>
      <c r="AC19" s="72">
        <v>7</v>
      </c>
    </row>
    <row r="20" spans="1:29" ht="32.25" customHeight="1" x14ac:dyDescent="0.25">
      <c r="A20" s="107">
        <v>8</v>
      </c>
      <c r="B20" s="72"/>
      <c r="C20" s="73">
        <v>9</v>
      </c>
      <c r="D20" s="85" t="s">
        <v>87</v>
      </c>
      <c r="E20" s="56" t="s">
        <v>123</v>
      </c>
      <c r="F20" s="88" t="s">
        <v>80</v>
      </c>
      <c r="G20" s="90">
        <v>1.2962962962962963E-2</v>
      </c>
      <c r="H20" s="90">
        <v>1.6192129629629629E-2</v>
      </c>
      <c r="I20" s="90">
        <f t="shared" si="0"/>
        <v>3.2291666666666666E-3</v>
      </c>
      <c r="J20" s="73">
        <v>5</v>
      </c>
      <c r="K20" s="73">
        <v>5</v>
      </c>
      <c r="L20" s="73">
        <v>5</v>
      </c>
      <c r="M20" s="73">
        <v>20</v>
      </c>
      <c r="N20" s="73">
        <v>5</v>
      </c>
      <c r="O20" s="73">
        <v>5</v>
      </c>
      <c r="P20" s="73">
        <v>20</v>
      </c>
      <c r="Q20" s="73">
        <v>20</v>
      </c>
      <c r="R20" s="73">
        <v>5</v>
      </c>
      <c r="S20" s="73">
        <v>5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f t="shared" si="1"/>
        <v>95</v>
      </c>
      <c r="AA20" s="90">
        <f t="shared" si="2"/>
        <v>1.0995370370370371E-3</v>
      </c>
      <c r="AB20" s="91">
        <f t="shared" si="3"/>
        <v>4.3287037037037035E-3</v>
      </c>
      <c r="AC20" s="72">
        <v>8</v>
      </c>
    </row>
    <row r="21" spans="1:29" ht="25.5" x14ac:dyDescent="0.25">
      <c r="A21" s="107">
        <v>9</v>
      </c>
      <c r="B21" s="72"/>
      <c r="C21" s="73">
        <v>15</v>
      </c>
      <c r="D21" s="52" t="s">
        <v>100</v>
      </c>
      <c r="E21" s="92" t="s">
        <v>102</v>
      </c>
      <c r="F21" s="88" t="s">
        <v>80</v>
      </c>
      <c r="G21" s="90">
        <v>2.224537037037037E-2</v>
      </c>
      <c r="H21" s="90">
        <v>2.6087962962962966E-2</v>
      </c>
      <c r="I21" s="90">
        <f t="shared" si="0"/>
        <v>3.8425925925925954E-3</v>
      </c>
      <c r="J21" s="73">
        <v>5</v>
      </c>
      <c r="K21" s="73">
        <v>5</v>
      </c>
      <c r="L21" s="73">
        <v>5</v>
      </c>
      <c r="M21" s="73">
        <v>0</v>
      </c>
      <c r="N21" s="73">
        <v>5</v>
      </c>
      <c r="O21" s="73">
        <v>20</v>
      </c>
      <c r="P21" s="73">
        <v>20</v>
      </c>
      <c r="Q21" s="73">
        <v>20</v>
      </c>
      <c r="R21" s="73">
        <v>20</v>
      </c>
      <c r="S21" s="73">
        <v>5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f t="shared" si="1"/>
        <v>105</v>
      </c>
      <c r="AA21" s="90">
        <f t="shared" si="2"/>
        <v>1.2152777777777778E-3</v>
      </c>
      <c r="AB21" s="91">
        <f t="shared" si="3"/>
        <v>5.0578703703703732E-3</v>
      </c>
      <c r="AC21" s="72">
        <v>9</v>
      </c>
    </row>
    <row r="22" spans="1:29" ht="38.25" x14ac:dyDescent="0.25">
      <c r="A22" s="107">
        <v>10</v>
      </c>
      <c r="B22" s="72"/>
      <c r="C22" s="73">
        <v>7</v>
      </c>
      <c r="D22" s="52" t="s">
        <v>86</v>
      </c>
      <c r="E22" s="92" t="s">
        <v>85</v>
      </c>
      <c r="F22" s="88" t="s">
        <v>80</v>
      </c>
      <c r="G22" s="90">
        <v>9.7222222222222224E-3</v>
      </c>
      <c r="H22" s="90">
        <v>1.4189814814814815E-2</v>
      </c>
      <c r="I22" s="90">
        <f t="shared" si="0"/>
        <v>4.4675925925925924E-3</v>
      </c>
      <c r="J22" s="73">
        <v>0</v>
      </c>
      <c r="K22" s="73">
        <v>5</v>
      </c>
      <c r="L22" s="73">
        <v>5</v>
      </c>
      <c r="M22" s="73">
        <v>20</v>
      </c>
      <c r="N22" s="73">
        <v>5</v>
      </c>
      <c r="O22" s="73">
        <v>5</v>
      </c>
      <c r="P22" s="73">
        <v>50</v>
      </c>
      <c r="Q22" s="73">
        <v>50</v>
      </c>
      <c r="R22" s="73">
        <v>50</v>
      </c>
      <c r="S22" s="73">
        <v>50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f t="shared" si="1"/>
        <v>240</v>
      </c>
      <c r="AA22" s="90">
        <f t="shared" si="2"/>
        <v>2.7777777777777779E-3</v>
      </c>
      <c r="AB22" s="91">
        <f t="shared" si="3"/>
        <v>7.2453703703703708E-3</v>
      </c>
      <c r="AC22" s="72">
        <v>10</v>
      </c>
    </row>
    <row r="23" spans="1:29" ht="35.25" customHeight="1" x14ac:dyDescent="0.25">
      <c r="A23" s="97"/>
      <c r="B23" s="97"/>
      <c r="C23" s="98"/>
      <c r="D23" s="99"/>
      <c r="E23" s="100"/>
      <c r="F23" s="101"/>
      <c r="G23" s="102"/>
      <c r="H23" s="102"/>
      <c r="I23" s="102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102"/>
      <c r="AB23" s="103"/>
      <c r="AC23" s="97"/>
    </row>
    <row r="24" spans="1:29" x14ac:dyDescent="0.25">
      <c r="D24" s="96" t="s">
        <v>69</v>
      </c>
      <c r="E24" s="83" t="s">
        <v>128</v>
      </c>
      <c r="F24" s="58"/>
      <c r="G24" s="58"/>
      <c r="H24" s="58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AC24" s="42"/>
    </row>
    <row r="25" spans="1:29" x14ac:dyDescent="0.25">
      <c r="D25" s="96" t="s">
        <v>68</v>
      </c>
      <c r="E25" s="83" t="s">
        <v>129</v>
      </c>
      <c r="F25" s="58"/>
      <c r="G25" s="58"/>
      <c r="H25" s="58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AC25" s="42"/>
    </row>
    <row r="26" spans="1:29" x14ac:dyDescent="0.25">
      <c r="AC26" s="42"/>
    </row>
    <row r="27" spans="1:29" x14ac:dyDescent="0.25">
      <c r="AC27" s="42"/>
    </row>
    <row r="28" spans="1:29" x14ac:dyDescent="0.25">
      <c r="AC28" s="42"/>
    </row>
    <row r="29" spans="1:29" x14ac:dyDescent="0.25">
      <c r="AC29" s="42"/>
    </row>
    <row r="30" spans="1:29" x14ac:dyDescent="0.25">
      <c r="AC30" s="42"/>
    </row>
    <row r="31" spans="1:29" x14ac:dyDescent="0.25">
      <c r="AC31" s="42"/>
    </row>
    <row r="32" spans="1:29" x14ac:dyDescent="0.25">
      <c r="AC32" s="42"/>
    </row>
    <row r="33" spans="29:29" x14ac:dyDescent="0.25">
      <c r="AC33" s="42"/>
    </row>
    <row r="34" spans="29:29" x14ac:dyDescent="0.25">
      <c r="AC34" s="42"/>
    </row>
    <row r="35" spans="29:29" x14ac:dyDescent="0.25">
      <c r="AC35" s="42"/>
    </row>
    <row r="36" spans="29:29" x14ac:dyDescent="0.25">
      <c r="AC36" s="42"/>
    </row>
    <row r="37" spans="29:29" x14ac:dyDescent="0.25">
      <c r="AC37" s="42"/>
    </row>
  </sheetData>
  <sortState ref="C13:AB33">
    <sortCondition ref="AB15:AB33"/>
  </sortState>
  <mergeCells count="19">
    <mergeCell ref="J11:Z11"/>
    <mergeCell ref="AA11:AA12"/>
    <mergeCell ref="AB11:AB12"/>
    <mergeCell ref="AC11:AC12"/>
    <mergeCell ref="A8:AC8"/>
    <mergeCell ref="A9:AC9"/>
    <mergeCell ref="A11:A12"/>
    <mergeCell ref="B11:B12"/>
    <mergeCell ref="D11:D12"/>
    <mergeCell ref="E11:E12"/>
    <mergeCell ref="F11:F12"/>
    <mergeCell ref="G11:G12"/>
    <mergeCell ref="H11:H12"/>
    <mergeCell ref="I11:I12"/>
    <mergeCell ref="A7:AC7"/>
    <mergeCell ref="A1:AC1"/>
    <mergeCell ref="A4:AC4"/>
    <mergeCell ref="A5:AC5"/>
    <mergeCell ref="A2:AC2"/>
  </mergeCells>
  <pageMargins left="0.25" right="0.25" top="0.75" bottom="0.75" header="0.3" footer="0.3"/>
  <pageSetup paperSize="9" scale="60" fitToWidth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8"/>
  <sheetViews>
    <sheetView topLeftCell="A10" workbookViewId="0">
      <selection activeCell="AD21" sqref="AD21"/>
    </sheetView>
  </sheetViews>
  <sheetFormatPr defaultRowHeight="15" x14ac:dyDescent="0.25"/>
  <cols>
    <col min="1" max="1" width="4.7109375" customWidth="1"/>
    <col min="2" max="3" width="4.140625" hidden="1" customWidth="1"/>
    <col min="4" max="4" width="24.140625" style="129" customWidth="1"/>
    <col min="5" max="5" width="22.140625" style="48" customWidth="1"/>
    <col min="6" max="8" width="7.7109375" hidden="1" customWidth="1"/>
    <col min="9" max="9" width="7.85546875" customWidth="1"/>
    <col min="10" max="14" width="4.140625" customWidth="1"/>
    <col min="15" max="19" width="4.140625" style="54" customWidth="1"/>
    <col min="20" max="25" width="4.140625" hidden="1" customWidth="1"/>
    <col min="26" max="26" width="6.28515625" style="11" customWidth="1"/>
    <col min="27" max="27" width="8.7109375" customWidth="1"/>
    <col min="28" max="28" width="9.5703125" customWidth="1"/>
    <col min="29" max="29" width="7" customWidth="1"/>
  </cols>
  <sheetData>
    <row r="1" spans="1:29" x14ac:dyDescent="0.25">
      <c r="A1" s="187" t="s">
        <v>73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</row>
    <row r="2" spans="1:29" x14ac:dyDescent="0.25">
      <c r="A2" s="187" t="s">
        <v>121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C2" s="187"/>
    </row>
    <row r="3" spans="1:29" s="42" customFormat="1" x14ac:dyDescent="0.25">
      <c r="A3" s="41"/>
      <c r="B3" s="41"/>
      <c r="C3" s="41"/>
      <c r="D3" s="135"/>
      <c r="E3" s="51"/>
      <c r="F3" s="41"/>
      <c r="G3" s="41"/>
      <c r="H3" s="41"/>
      <c r="I3" s="41"/>
      <c r="J3" s="41"/>
      <c r="K3" s="41"/>
      <c r="L3" s="41"/>
      <c r="M3" s="41"/>
      <c r="N3" s="41"/>
      <c r="O3" s="104"/>
      <c r="P3" s="104"/>
      <c r="Q3" s="104"/>
      <c r="R3" s="104"/>
      <c r="S3" s="104"/>
      <c r="T3" s="41"/>
      <c r="U3" s="41"/>
      <c r="V3" s="41"/>
      <c r="W3" s="41"/>
      <c r="X3" s="41"/>
      <c r="Y3" s="41"/>
      <c r="Z3" s="41"/>
      <c r="AA3" s="41"/>
      <c r="AB3" s="41"/>
      <c r="AC3" s="41"/>
    </row>
    <row r="4" spans="1:29" x14ac:dyDescent="0.25">
      <c r="A4" s="198" t="s">
        <v>74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</row>
    <row r="5" spans="1:29" ht="15.75" thickBot="1" x14ac:dyDescent="0.3">
      <c r="A5" s="188" t="s">
        <v>75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</row>
    <row r="6" spans="1:29" x14ac:dyDescent="0.25">
      <c r="D6" s="129" t="s">
        <v>70</v>
      </c>
      <c r="J6" s="11"/>
      <c r="K6" s="11"/>
      <c r="L6" s="11"/>
      <c r="M6" s="11"/>
      <c r="N6" s="11"/>
      <c r="O6" s="58"/>
      <c r="P6" s="58"/>
      <c r="Q6" s="58"/>
      <c r="R6" s="58"/>
      <c r="S6" s="58"/>
      <c r="T6" s="11"/>
      <c r="U6" s="5" t="s">
        <v>11</v>
      </c>
      <c r="V6" s="5"/>
      <c r="W6" s="5"/>
      <c r="X6" s="5"/>
      <c r="Y6" s="5"/>
      <c r="Z6" s="41"/>
      <c r="AA6" t="s">
        <v>71</v>
      </c>
    </row>
    <row r="7" spans="1:29" x14ac:dyDescent="0.25">
      <c r="A7" s="174" t="s">
        <v>12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</row>
    <row r="8" spans="1:29" x14ac:dyDescent="0.25">
      <c r="A8" s="187" t="s">
        <v>72</v>
      </c>
      <c r="B8" s="187"/>
      <c r="C8" s="187"/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</row>
    <row r="9" spans="1:29" x14ac:dyDescent="0.25">
      <c r="A9" s="174" t="s">
        <v>76</v>
      </c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</row>
    <row r="10" spans="1:29" s="134" customFormat="1" ht="12.75" thickBot="1" x14ac:dyDescent="0.25">
      <c r="A10" s="131"/>
      <c r="B10" s="131"/>
      <c r="C10" s="131"/>
      <c r="D10" s="132" t="s">
        <v>67</v>
      </c>
      <c r="E10" s="74">
        <v>24</v>
      </c>
      <c r="F10" s="131"/>
      <c r="G10" s="131"/>
      <c r="H10" s="131"/>
      <c r="I10" s="131"/>
      <c r="J10" s="131"/>
      <c r="K10" s="131"/>
      <c r="L10" s="131"/>
      <c r="M10" s="131"/>
      <c r="N10" s="131"/>
      <c r="O10" s="133"/>
      <c r="P10" s="133"/>
      <c r="Q10" s="133"/>
      <c r="R10" s="133"/>
      <c r="S10" s="133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</row>
    <row r="11" spans="1:29" ht="15" customHeight="1" x14ac:dyDescent="0.25">
      <c r="A11" s="175" t="s">
        <v>8</v>
      </c>
      <c r="B11" s="184"/>
      <c r="C11" s="69"/>
      <c r="D11" s="216" t="s">
        <v>0</v>
      </c>
      <c r="E11" s="202" t="s">
        <v>9</v>
      </c>
      <c r="F11" s="181" t="s">
        <v>1</v>
      </c>
      <c r="G11" s="181" t="s">
        <v>65</v>
      </c>
      <c r="H11" s="181" t="s">
        <v>66</v>
      </c>
      <c r="I11" s="182" t="s">
        <v>2</v>
      </c>
      <c r="J11" s="184" t="s">
        <v>3</v>
      </c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5" t="s">
        <v>4</v>
      </c>
      <c r="AB11" s="185" t="s">
        <v>5</v>
      </c>
      <c r="AC11" s="179" t="s">
        <v>6</v>
      </c>
    </row>
    <row r="12" spans="1:29" ht="15.75" thickBot="1" x14ac:dyDescent="0.3">
      <c r="A12" s="193"/>
      <c r="B12" s="201"/>
      <c r="C12" s="46"/>
      <c r="D12" s="217"/>
      <c r="E12" s="203"/>
      <c r="F12" s="195"/>
      <c r="G12" s="204"/>
      <c r="H12" s="204"/>
      <c r="I12" s="196"/>
      <c r="J12" s="46">
        <v>1</v>
      </c>
      <c r="K12" s="46">
        <v>2</v>
      </c>
      <c r="L12" s="46">
        <v>3</v>
      </c>
      <c r="M12" s="46">
        <v>4</v>
      </c>
      <c r="N12" s="46">
        <v>5</v>
      </c>
      <c r="O12" s="64">
        <v>6</v>
      </c>
      <c r="P12" s="64">
        <v>7</v>
      </c>
      <c r="Q12" s="64">
        <v>8</v>
      </c>
      <c r="R12" s="64">
        <v>9</v>
      </c>
      <c r="S12" s="64">
        <v>10</v>
      </c>
      <c r="T12" s="46">
        <v>11</v>
      </c>
      <c r="U12" s="46">
        <v>12</v>
      </c>
      <c r="V12" s="46">
        <v>13</v>
      </c>
      <c r="W12" s="46">
        <v>14</v>
      </c>
      <c r="X12" s="46">
        <v>15</v>
      </c>
      <c r="Y12" s="46">
        <v>16</v>
      </c>
      <c r="Z12" s="46" t="s">
        <v>7</v>
      </c>
      <c r="AA12" s="197"/>
      <c r="AB12" s="197"/>
      <c r="AC12" s="195"/>
    </row>
    <row r="13" spans="1:29" ht="30.75" customHeight="1" x14ac:dyDescent="0.25">
      <c r="A13" s="107">
        <v>1</v>
      </c>
      <c r="B13" s="72">
        <v>40</v>
      </c>
      <c r="C13" s="73">
        <v>28</v>
      </c>
      <c r="D13" s="143" t="s">
        <v>91</v>
      </c>
      <c r="E13" s="92" t="s">
        <v>92</v>
      </c>
      <c r="F13" s="139" t="s">
        <v>84</v>
      </c>
      <c r="G13" s="141">
        <v>4.6990740740740743E-2</v>
      </c>
      <c r="H13" s="141">
        <v>5.0416666666666665E-2</v>
      </c>
      <c r="I13" s="141">
        <f t="shared" ref="I13:I23" si="0">H13-G13</f>
        <v>3.4259259259259225E-3</v>
      </c>
      <c r="J13" s="140">
        <v>0</v>
      </c>
      <c r="K13" s="140">
        <v>5</v>
      </c>
      <c r="L13" s="140">
        <v>0</v>
      </c>
      <c r="M13" s="140">
        <v>5</v>
      </c>
      <c r="N13" s="140">
        <v>0</v>
      </c>
      <c r="O13" s="140">
        <v>0</v>
      </c>
      <c r="P13" s="140">
        <v>0</v>
      </c>
      <c r="Q13" s="140">
        <v>0</v>
      </c>
      <c r="R13" s="140">
        <v>0</v>
      </c>
      <c r="S13" s="140">
        <v>0</v>
      </c>
      <c r="T13" s="140">
        <v>0</v>
      </c>
      <c r="U13" s="140">
        <v>0</v>
      </c>
      <c r="V13" s="140">
        <v>0</v>
      </c>
      <c r="W13" s="140">
        <v>0</v>
      </c>
      <c r="X13" s="140">
        <v>0</v>
      </c>
      <c r="Y13" s="140">
        <v>0</v>
      </c>
      <c r="Z13" s="140">
        <f t="shared" ref="Z13:Z23" si="1">SUM(J13:Y13)</f>
        <v>10</v>
      </c>
      <c r="AA13" s="141">
        <f t="shared" ref="AA13:AA23" si="2">TIME(0,0,Z13)</f>
        <v>1.1574074074074073E-4</v>
      </c>
      <c r="AB13" s="142">
        <f t="shared" ref="AB13:AB23" si="3">AA13+I13</f>
        <v>3.5416666666666635E-3</v>
      </c>
      <c r="AC13" s="138">
        <v>1</v>
      </c>
    </row>
    <row r="14" spans="1:29" ht="30.75" customHeight="1" x14ac:dyDescent="0.25">
      <c r="A14" s="107">
        <v>2</v>
      </c>
      <c r="B14" s="72">
        <v>37</v>
      </c>
      <c r="C14" s="73">
        <v>29</v>
      </c>
      <c r="D14" s="143" t="s">
        <v>96</v>
      </c>
      <c r="E14" s="92" t="s">
        <v>102</v>
      </c>
      <c r="F14" s="139" t="s">
        <v>84</v>
      </c>
      <c r="G14" s="141">
        <v>5.0462962962962959E-2</v>
      </c>
      <c r="H14" s="141">
        <v>5.3900462962962963E-2</v>
      </c>
      <c r="I14" s="141">
        <f t="shared" si="0"/>
        <v>3.4375000000000031E-3</v>
      </c>
      <c r="J14" s="140">
        <v>5</v>
      </c>
      <c r="K14" s="140">
        <v>5</v>
      </c>
      <c r="L14" s="140">
        <v>0</v>
      </c>
      <c r="M14" s="140">
        <v>0</v>
      </c>
      <c r="N14" s="140">
        <v>5</v>
      </c>
      <c r="O14" s="140">
        <v>5</v>
      </c>
      <c r="P14" s="140">
        <v>5</v>
      </c>
      <c r="Q14" s="140">
        <v>0</v>
      </c>
      <c r="R14" s="140">
        <v>5</v>
      </c>
      <c r="S14" s="140">
        <v>5</v>
      </c>
      <c r="T14" s="140">
        <v>0</v>
      </c>
      <c r="U14" s="140">
        <v>0</v>
      </c>
      <c r="V14" s="140">
        <v>0</v>
      </c>
      <c r="W14" s="140">
        <v>0</v>
      </c>
      <c r="X14" s="140">
        <v>0</v>
      </c>
      <c r="Y14" s="140">
        <v>0</v>
      </c>
      <c r="Z14" s="140">
        <f t="shared" si="1"/>
        <v>35</v>
      </c>
      <c r="AA14" s="141">
        <f t="shared" si="2"/>
        <v>4.0509259259259258E-4</v>
      </c>
      <c r="AB14" s="142">
        <f t="shared" si="3"/>
        <v>3.8425925925925958E-3</v>
      </c>
      <c r="AC14" s="138">
        <v>2</v>
      </c>
    </row>
    <row r="15" spans="1:29" ht="30.75" customHeight="1" x14ac:dyDescent="0.25">
      <c r="A15" s="107">
        <v>3</v>
      </c>
      <c r="B15" s="72">
        <v>43</v>
      </c>
      <c r="C15" s="73">
        <v>26</v>
      </c>
      <c r="D15" s="143" t="s">
        <v>101</v>
      </c>
      <c r="E15" s="92" t="s">
        <v>102</v>
      </c>
      <c r="F15" s="139" t="s">
        <v>84</v>
      </c>
      <c r="G15" s="141">
        <v>4.3460648148148151E-2</v>
      </c>
      <c r="H15" s="141">
        <v>4.6851851851851846E-2</v>
      </c>
      <c r="I15" s="141">
        <f t="shared" si="0"/>
        <v>3.3912037037036949E-3</v>
      </c>
      <c r="J15" s="140">
        <v>0</v>
      </c>
      <c r="K15" s="140">
        <v>0</v>
      </c>
      <c r="L15" s="140">
        <v>0</v>
      </c>
      <c r="M15" s="140">
        <v>5</v>
      </c>
      <c r="N15" s="140">
        <v>20</v>
      </c>
      <c r="O15" s="140">
        <v>20</v>
      </c>
      <c r="P15" s="140">
        <v>5</v>
      </c>
      <c r="Q15" s="140">
        <v>0</v>
      </c>
      <c r="R15" s="140">
        <v>0</v>
      </c>
      <c r="S15" s="140">
        <v>0</v>
      </c>
      <c r="T15" s="140">
        <v>0</v>
      </c>
      <c r="U15" s="140">
        <v>0</v>
      </c>
      <c r="V15" s="140">
        <v>0</v>
      </c>
      <c r="W15" s="140">
        <v>0</v>
      </c>
      <c r="X15" s="140">
        <v>0</v>
      </c>
      <c r="Y15" s="140">
        <v>0</v>
      </c>
      <c r="Z15" s="140">
        <f t="shared" si="1"/>
        <v>50</v>
      </c>
      <c r="AA15" s="141">
        <f t="shared" si="2"/>
        <v>5.7870370370370378E-4</v>
      </c>
      <c r="AB15" s="142">
        <f t="shared" si="3"/>
        <v>3.9699074074073986E-3</v>
      </c>
      <c r="AC15" s="138">
        <v>3</v>
      </c>
    </row>
    <row r="16" spans="1:29" ht="30.75" customHeight="1" x14ac:dyDescent="0.25">
      <c r="A16" s="107">
        <v>4</v>
      </c>
      <c r="B16" s="72">
        <v>46</v>
      </c>
      <c r="C16" s="73">
        <v>23</v>
      </c>
      <c r="D16" s="143" t="s">
        <v>89</v>
      </c>
      <c r="E16" s="92" t="s">
        <v>90</v>
      </c>
      <c r="F16" s="139" t="s">
        <v>84</v>
      </c>
      <c r="G16" s="141">
        <v>3.6458333333333336E-2</v>
      </c>
      <c r="H16" s="141">
        <v>4.0370370370370369E-2</v>
      </c>
      <c r="I16" s="141">
        <f t="shared" si="0"/>
        <v>3.9120370370370333E-3</v>
      </c>
      <c r="J16" s="140">
        <v>0</v>
      </c>
      <c r="K16" s="140">
        <v>0</v>
      </c>
      <c r="L16" s="140">
        <v>0</v>
      </c>
      <c r="M16" s="140">
        <v>5</v>
      </c>
      <c r="N16" s="140">
        <v>5</v>
      </c>
      <c r="O16" s="140">
        <v>0</v>
      </c>
      <c r="P16" s="140">
        <v>5</v>
      </c>
      <c r="Q16" s="140">
        <v>5</v>
      </c>
      <c r="R16" s="140">
        <v>5</v>
      </c>
      <c r="S16" s="140">
        <v>5</v>
      </c>
      <c r="T16" s="140">
        <v>0</v>
      </c>
      <c r="U16" s="140">
        <v>0</v>
      </c>
      <c r="V16" s="140">
        <v>0</v>
      </c>
      <c r="W16" s="140">
        <v>0</v>
      </c>
      <c r="X16" s="140">
        <v>0</v>
      </c>
      <c r="Y16" s="140">
        <v>0</v>
      </c>
      <c r="Z16" s="140">
        <f t="shared" si="1"/>
        <v>30</v>
      </c>
      <c r="AA16" s="141">
        <f t="shared" si="2"/>
        <v>3.4722222222222224E-4</v>
      </c>
      <c r="AB16" s="142">
        <f t="shared" si="3"/>
        <v>4.2592592592592552E-3</v>
      </c>
      <c r="AC16" s="138">
        <v>4</v>
      </c>
    </row>
    <row r="17" spans="1:29" ht="30.75" customHeight="1" x14ac:dyDescent="0.25">
      <c r="A17" s="107">
        <v>5</v>
      </c>
      <c r="B17" s="72"/>
      <c r="C17" s="73">
        <v>19</v>
      </c>
      <c r="D17" s="143" t="s">
        <v>120</v>
      </c>
      <c r="E17" s="93" t="s">
        <v>112</v>
      </c>
      <c r="F17" s="139" t="s">
        <v>84</v>
      </c>
      <c r="G17" s="141">
        <v>2.8645833333333332E-2</v>
      </c>
      <c r="H17" s="141">
        <v>3.2523148148148148E-2</v>
      </c>
      <c r="I17" s="141">
        <f t="shared" si="0"/>
        <v>3.8773148148148161E-3</v>
      </c>
      <c r="J17" s="140">
        <v>5</v>
      </c>
      <c r="K17" s="140">
        <v>0</v>
      </c>
      <c r="L17" s="140">
        <v>5</v>
      </c>
      <c r="M17" s="140">
        <v>5</v>
      </c>
      <c r="N17" s="140">
        <v>5</v>
      </c>
      <c r="O17" s="140">
        <v>5</v>
      </c>
      <c r="P17" s="140">
        <v>5</v>
      </c>
      <c r="Q17" s="140">
        <v>5</v>
      </c>
      <c r="R17" s="140">
        <v>5</v>
      </c>
      <c r="S17" s="140">
        <v>5</v>
      </c>
      <c r="T17" s="140">
        <v>0</v>
      </c>
      <c r="U17" s="140">
        <v>0</v>
      </c>
      <c r="V17" s="140">
        <v>0</v>
      </c>
      <c r="W17" s="140">
        <v>0</v>
      </c>
      <c r="X17" s="140">
        <v>0</v>
      </c>
      <c r="Y17" s="140">
        <v>0</v>
      </c>
      <c r="Z17" s="140">
        <f t="shared" si="1"/>
        <v>45</v>
      </c>
      <c r="AA17" s="141">
        <f t="shared" si="2"/>
        <v>5.2083333333333333E-4</v>
      </c>
      <c r="AB17" s="142">
        <f t="shared" si="3"/>
        <v>4.3981481481481493E-3</v>
      </c>
      <c r="AC17" s="138">
        <v>5</v>
      </c>
    </row>
    <row r="18" spans="1:29" ht="30.75" customHeight="1" x14ac:dyDescent="0.25">
      <c r="A18" s="107">
        <v>6</v>
      </c>
      <c r="B18" s="72">
        <v>39</v>
      </c>
      <c r="C18" s="73">
        <v>32</v>
      </c>
      <c r="D18" s="143" t="s">
        <v>118</v>
      </c>
      <c r="E18" s="93" t="s">
        <v>112</v>
      </c>
      <c r="F18" s="139" t="s">
        <v>84</v>
      </c>
      <c r="G18" s="141">
        <v>5.486111111111111E-2</v>
      </c>
      <c r="H18" s="141">
        <v>5.8645833333333335E-2</v>
      </c>
      <c r="I18" s="141">
        <f t="shared" si="0"/>
        <v>3.784722222222224E-3</v>
      </c>
      <c r="J18" s="140">
        <v>5</v>
      </c>
      <c r="K18" s="140">
        <v>5</v>
      </c>
      <c r="L18" s="140">
        <v>0</v>
      </c>
      <c r="M18" s="140">
        <v>5</v>
      </c>
      <c r="N18" s="140">
        <v>5</v>
      </c>
      <c r="O18" s="140">
        <v>5</v>
      </c>
      <c r="P18" s="140">
        <v>5</v>
      </c>
      <c r="Q18" s="140">
        <v>5</v>
      </c>
      <c r="R18" s="140">
        <v>20</v>
      </c>
      <c r="S18" s="140">
        <v>5</v>
      </c>
      <c r="T18" s="140">
        <v>0</v>
      </c>
      <c r="U18" s="140">
        <v>0</v>
      </c>
      <c r="V18" s="140">
        <v>0</v>
      </c>
      <c r="W18" s="140">
        <v>0</v>
      </c>
      <c r="X18" s="140">
        <v>0</v>
      </c>
      <c r="Y18" s="140">
        <v>0</v>
      </c>
      <c r="Z18" s="140">
        <f t="shared" si="1"/>
        <v>60</v>
      </c>
      <c r="AA18" s="141">
        <f t="shared" si="2"/>
        <v>6.9444444444444447E-4</v>
      </c>
      <c r="AB18" s="142">
        <f t="shared" si="3"/>
        <v>4.4791666666666686E-3</v>
      </c>
      <c r="AC18" s="138">
        <v>6</v>
      </c>
    </row>
    <row r="19" spans="1:29" ht="30.75" customHeight="1" x14ac:dyDescent="0.25">
      <c r="A19" s="107">
        <v>7</v>
      </c>
      <c r="B19" s="72">
        <v>44</v>
      </c>
      <c r="C19" s="128">
        <v>31</v>
      </c>
      <c r="D19" s="143" t="s">
        <v>104</v>
      </c>
      <c r="E19" s="92" t="s">
        <v>107</v>
      </c>
      <c r="F19" s="139" t="s">
        <v>84</v>
      </c>
      <c r="G19" s="141">
        <v>5.3009259259259256E-2</v>
      </c>
      <c r="H19" s="141">
        <v>5.7592592592592591E-2</v>
      </c>
      <c r="I19" s="141">
        <f t="shared" si="0"/>
        <v>4.5833333333333351E-3</v>
      </c>
      <c r="J19" s="140">
        <v>0</v>
      </c>
      <c r="K19" s="140">
        <v>5</v>
      </c>
      <c r="L19" s="140">
        <v>0</v>
      </c>
      <c r="M19" s="140">
        <v>5</v>
      </c>
      <c r="N19" s="140">
        <v>0</v>
      </c>
      <c r="O19" s="140">
        <v>0</v>
      </c>
      <c r="P19" s="140">
        <v>0</v>
      </c>
      <c r="Q19" s="140">
        <v>5</v>
      </c>
      <c r="R19" s="140">
        <v>0</v>
      </c>
      <c r="S19" s="140">
        <v>0</v>
      </c>
      <c r="T19" s="140">
        <v>0</v>
      </c>
      <c r="U19" s="140">
        <v>0</v>
      </c>
      <c r="V19" s="140">
        <v>0</v>
      </c>
      <c r="W19" s="140">
        <v>0</v>
      </c>
      <c r="X19" s="140">
        <v>0</v>
      </c>
      <c r="Y19" s="140">
        <v>0</v>
      </c>
      <c r="Z19" s="140">
        <f t="shared" si="1"/>
        <v>15</v>
      </c>
      <c r="AA19" s="141">
        <f t="shared" si="2"/>
        <v>1.7361111111111112E-4</v>
      </c>
      <c r="AB19" s="142">
        <f t="shared" si="3"/>
        <v>4.7569444444444465E-3</v>
      </c>
      <c r="AC19" s="138">
        <v>7</v>
      </c>
    </row>
    <row r="20" spans="1:29" ht="30.75" customHeight="1" x14ac:dyDescent="0.25">
      <c r="A20" s="107">
        <v>8</v>
      </c>
      <c r="B20" s="72">
        <v>36</v>
      </c>
      <c r="C20" s="73">
        <v>33</v>
      </c>
      <c r="D20" s="143" t="s">
        <v>114</v>
      </c>
      <c r="E20" s="92" t="s">
        <v>115</v>
      </c>
      <c r="F20" s="139" t="s">
        <v>84</v>
      </c>
      <c r="G20" s="141">
        <v>5.8680555555555548E-2</v>
      </c>
      <c r="H20" s="141">
        <v>6.2893518518518529E-2</v>
      </c>
      <c r="I20" s="141">
        <f t="shared" si="0"/>
        <v>4.2129629629629808E-3</v>
      </c>
      <c r="J20" s="140">
        <v>5</v>
      </c>
      <c r="K20" s="140">
        <v>5</v>
      </c>
      <c r="L20" s="140">
        <v>5</v>
      </c>
      <c r="M20" s="140">
        <v>0</v>
      </c>
      <c r="N20" s="140">
        <v>0</v>
      </c>
      <c r="O20" s="140">
        <v>0</v>
      </c>
      <c r="P20" s="140">
        <v>5</v>
      </c>
      <c r="Q20" s="140">
        <v>5</v>
      </c>
      <c r="R20" s="140">
        <v>5</v>
      </c>
      <c r="S20" s="140">
        <v>50</v>
      </c>
      <c r="T20" s="140">
        <v>0</v>
      </c>
      <c r="U20" s="140">
        <v>0</v>
      </c>
      <c r="V20" s="140">
        <v>0</v>
      </c>
      <c r="W20" s="140">
        <v>0</v>
      </c>
      <c r="X20" s="140">
        <v>0</v>
      </c>
      <c r="Y20" s="140">
        <v>0</v>
      </c>
      <c r="Z20" s="140">
        <f t="shared" si="1"/>
        <v>80</v>
      </c>
      <c r="AA20" s="141">
        <f t="shared" si="2"/>
        <v>9.2592592592592585E-4</v>
      </c>
      <c r="AB20" s="142">
        <f t="shared" si="3"/>
        <v>5.1388888888889064E-3</v>
      </c>
      <c r="AC20" s="138">
        <v>8</v>
      </c>
    </row>
    <row r="21" spans="1:29" ht="30.75" customHeight="1" x14ac:dyDescent="0.25">
      <c r="A21" s="107">
        <v>9</v>
      </c>
      <c r="B21" s="72"/>
      <c r="C21" s="73">
        <v>25</v>
      </c>
      <c r="D21" s="143" t="s">
        <v>124</v>
      </c>
      <c r="E21" s="92" t="s">
        <v>130</v>
      </c>
      <c r="F21" s="139" t="s">
        <v>84</v>
      </c>
      <c r="G21" s="141">
        <v>4.1319444444444443E-2</v>
      </c>
      <c r="H21" s="141">
        <v>4.5914351851851852E-2</v>
      </c>
      <c r="I21" s="141">
        <f t="shared" si="0"/>
        <v>4.5949074074074087E-3</v>
      </c>
      <c r="J21" s="140">
        <v>5</v>
      </c>
      <c r="K21" s="140">
        <v>5</v>
      </c>
      <c r="L21" s="140">
        <v>0</v>
      </c>
      <c r="M21" s="140">
        <v>5</v>
      </c>
      <c r="N21" s="140">
        <v>20</v>
      </c>
      <c r="O21" s="140">
        <v>20</v>
      </c>
      <c r="P21" s="140">
        <v>5</v>
      </c>
      <c r="Q21" s="140">
        <v>5</v>
      </c>
      <c r="R21" s="140">
        <v>20</v>
      </c>
      <c r="S21" s="140">
        <v>50</v>
      </c>
      <c r="T21" s="140">
        <v>0</v>
      </c>
      <c r="U21" s="140">
        <v>0</v>
      </c>
      <c r="V21" s="140">
        <v>0</v>
      </c>
      <c r="W21" s="140">
        <v>0</v>
      </c>
      <c r="X21" s="140">
        <v>0</v>
      </c>
      <c r="Y21" s="140">
        <v>0</v>
      </c>
      <c r="Z21" s="140">
        <f t="shared" si="1"/>
        <v>135</v>
      </c>
      <c r="AA21" s="141">
        <f t="shared" si="2"/>
        <v>1.5624999999999999E-3</v>
      </c>
      <c r="AB21" s="142">
        <f t="shared" si="3"/>
        <v>6.1574074074074083E-3</v>
      </c>
      <c r="AC21" s="138">
        <v>9</v>
      </c>
    </row>
    <row r="22" spans="1:29" ht="30.75" customHeight="1" x14ac:dyDescent="0.25">
      <c r="A22" s="107">
        <v>10</v>
      </c>
      <c r="B22" s="72"/>
      <c r="C22" s="73">
        <v>21</v>
      </c>
      <c r="D22" s="144" t="s">
        <v>88</v>
      </c>
      <c r="E22" s="56" t="s">
        <v>123</v>
      </c>
      <c r="F22" s="139" t="s">
        <v>84</v>
      </c>
      <c r="G22" s="141">
        <v>3.2986111111111112E-2</v>
      </c>
      <c r="H22" s="141">
        <v>3.9004629629629632E-2</v>
      </c>
      <c r="I22" s="141">
        <f t="shared" si="0"/>
        <v>6.0185185185185203E-3</v>
      </c>
      <c r="J22" s="140">
        <v>5</v>
      </c>
      <c r="K22" s="140">
        <v>5</v>
      </c>
      <c r="L22" s="140">
        <v>0</v>
      </c>
      <c r="M22" s="140">
        <v>5</v>
      </c>
      <c r="N22" s="140">
        <v>5</v>
      </c>
      <c r="O22" s="140">
        <v>5</v>
      </c>
      <c r="P22" s="140">
        <v>20</v>
      </c>
      <c r="Q22" s="140">
        <v>20</v>
      </c>
      <c r="R22" s="140">
        <v>0</v>
      </c>
      <c r="S22" s="140">
        <v>5</v>
      </c>
      <c r="T22" s="140">
        <v>0</v>
      </c>
      <c r="U22" s="140">
        <v>0</v>
      </c>
      <c r="V22" s="140">
        <v>0</v>
      </c>
      <c r="W22" s="140">
        <v>0</v>
      </c>
      <c r="X22" s="140">
        <v>0</v>
      </c>
      <c r="Y22" s="140">
        <v>0</v>
      </c>
      <c r="Z22" s="140">
        <f t="shared" si="1"/>
        <v>70</v>
      </c>
      <c r="AA22" s="141">
        <f t="shared" si="2"/>
        <v>8.1018518518518516E-4</v>
      </c>
      <c r="AB22" s="142">
        <f t="shared" si="3"/>
        <v>6.8287037037037058E-3</v>
      </c>
      <c r="AC22" s="138">
        <v>10</v>
      </c>
    </row>
    <row r="23" spans="1:29" ht="30.75" customHeight="1" x14ac:dyDescent="0.25">
      <c r="A23" s="107">
        <v>11</v>
      </c>
      <c r="B23" s="72"/>
      <c r="C23" s="73">
        <v>34</v>
      </c>
      <c r="D23" s="143" t="s">
        <v>109</v>
      </c>
      <c r="E23" s="92" t="s">
        <v>111</v>
      </c>
      <c r="F23" s="139" t="s">
        <v>84</v>
      </c>
      <c r="G23" s="141">
        <v>6.0416666666666667E-2</v>
      </c>
      <c r="H23" s="141">
        <v>6.6527777777777783E-2</v>
      </c>
      <c r="I23" s="141">
        <f t="shared" si="0"/>
        <v>6.1111111111111158E-3</v>
      </c>
      <c r="J23" s="140">
        <v>0</v>
      </c>
      <c r="K23" s="140">
        <v>5</v>
      </c>
      <c r="L23" s="140">
        <v>0</v>
      </c>
      <c r="M23" s="140">
        <v>5</v>
      </c>
      <c r="N23" s="140">
        <v>5</v>
      </c>
      <c r="O23" s="140">
        <v>5</v>
      </c>
      <c r="P23" s="140">
        <v>50</v>
      </c>
      <c r="Q23" s="140">
        <v>50</v>
      </c>
      <c r="R23" s="140">
        <v>5</v>
      </c>
      <c r="S23" s="140">
        <v>5</v>
      </c>
      <c r="T23" s="140">
        <v>0</v>
      </c>
      <c r="U23" s="140">
        <v>0</v>
      </c>
      <c r="V23" s="140">
        <v>0</v>
      </c>
      <c r="W23" s="140">
        <v>0</v>
      </c>
      <c r="X23" s="140">
        <v>0</v>
      </c>
      <c r="Y23" s="140">
        <v>0</v>
      </c>
      <c r="Z23" s="140">
        <f t="shared" si="1"/>
        <v>130</v>
      </c>
      <c r="AA23" s="141">
        <f t="shared" si="2"/>
        <v>1.5046296296296294E-3</v>
      </c>
      <c r="AB23" s="142">
        <f t="shared" si="3"/>
        <v>7.615740740740745E-3</v>
      </c>
      <c r="AC23" s="138">
        <v>11</v>
      </c>
    </row>
    <row r="24" spans="1:29" ht="30.75" customHeight="1" x14ac:dyDescent="0.25">
      <c r="A24" s="41"/>
      <c r="B24" s="41"/>
      <c r="C24" s="104"/>
      <c r="D24" s="57"/>
      <c r="E24" s="57"/>
      <c r="F24" s="78"/>
      <c r="G24" s="127"/>
      <c r="H24" s="127"/>
      <c r="I24" s="127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27"/>
      <c r="AB24" s="81"/>
      <c r="AC24" s="97"/>
    </row>
    <row r="25" spans="1:29" x14ac:dyDescent="0.25">
      <c r="D25" s="130" t="s">
        <v>69</v>
      </c>
      <c r="E25" s="83" t="s">
        <v>128</v>
      </c>
      <c r="F25" s="40"/>
      <c r="G25" s="40"/>
      <c r="H25" s="40"/>
      <c r="L25" s="11"/>
      <c r="M25" s="11"/>
      <c r="N25" s="11"/>
      <c r="O25" s="58"/>
      <c r="P25" s="58"/>
      <c r="Q25" s="58"/>
      <c r="R25" s="58"/>
      <c r="S25" s="58"/>
      <c r="T25" s="11"/>
      <c r="U25" s="11"/>
      <c r="V25" s="11"/>
      <c r="W25" s="11"/>
      <c r="X25" s="11"/>
      <c r="Y25" s="18"/>
      <c r="AC25" s="42"/>
    </row>
    <row r="26" spans="1:29" x14ac:dyDescent="0.25">
      <c r="D26" s="130" t="s">
        <v>68</v>
      </c>
      <c r="E26" s="83" t="s">
        <v>129</v>
      </c>
      <c r="F26" s="40"/>
      <c r="G26" s="40"/>
      <c r="H26" s="40"/>
      <c r="L26" s="11"/>
      <c r="M26" s="11"/>
      <c r="N26" s="11"/>
      <c r="O26" s="58"/>
      <c r="P26" s="58"/>
      <c r="Q26" s="58"/>
      <c r="R26" s="58"/>
      <c r="S26" s="58"/>
      <c r="T26" s="11"/>
      <c r="U26" s="11"/>
      <c r="V26" s="11"/>
      <c r="W26" s="11"/>
      <c r="X26" s="11"/>
      <c r="Y26" s="18"/>
      <c r="AC26" s="42"/>
    </row>
    <row r="27" spans="1:29" x14ac:dyDescent="0.25">
      <c r="AC27" s="42"/>
    </row>
    <row r="28" spans="1:29" x14ac:dyDescent="0.25">
      <c r="AC28" s="42"/>
    </row>
    <row r="29" spans="1:29" x14ac:dyDescent="0.25">
      <c r="AC29" s="42"/>
    </row>
    <row r="30" spans="1:29" x14ac:dyDescent="0.25">
      <c r="AC30" s="42"/>
    </row>
    <row r="31" spans="1:29" x14ac:dyDescent="0.25">
      <c r="AC31" s="42"/>
    </row>
    <row r="32" spans="1:29" x14ac:dyDescent="0.25">
      <c r="AC32" s="42"/>
    </row>
    <row r="33" spans="29:29" x14ac:dyDescent="0.25">
      <c r="AC33" s="42"/>
    </row>
    <row r="34" spans="29:29" x14ac:dyDescent="0.25">
      <c r="AC34" s="42"/>
    </row>
    <row r="35" spans="29:29" x14ac:dyDescent="0.25">
      <c r="AC35" s="42"/>
    </row>
    <row r="36" spans="29:29" x14ac:dyDescent="0.25">
      <c r="AC36" s="42"/>
    </row>
    <row r="37" spans="29:29" x14ac:dyDescent="0.25">
      <c r="AC37" s="42"/>
    </row>
    <row r="38" spans="29:29" x14ac:dyDescent="0.25">
      <c r="AC38" s="42"/>
    </row>
  </sheetData>
  <sortState ref="C15:AB31">
    <sortCondition ref="AB15:AB31"/>
  </sortState>
  <mergeCells count="19">
    <mergeCell ref="AC11:AC12"/>
    <mergeCell ref="A11:A12"/>
    <mergeCell ref="B11:B12"/>
    <mergeCell ref="D11:D12"/>
    <mergeCell ref="E11:E12"/>
    <mergeCell ref="F11:F12"/>
    <mergeCell ref="I11:I12"/>
    <mergeCell ref="J11:Z11"/>
    <mergeCell ref="AA11:AA12"/>
    <mergeCell ref="AB11:AB12"/>
    <mergeCell ref="G11:G12"/>
    <mergeCell ref="H11:H12"/>
    <mergeCell ref="A1:AC1"/>
    <mergeCell ref="A9:AC9"/>
    <mergeCell ref="A8:AC8"/>
    <mergeCell ref="A7:AC7"/>
    <mergeCell ref="A4:AC4"/>
    <mergeCell ref="A2:AC2"/>
    <mergeCell ref="A5:AC5"/>
  </mergeCells>
  <pageMargins left="0.25" right="0.25" top="0.75" bottom="0.75" header="0.3" footer="0.3"/>
  <pageSetup paperSize="9" scale="62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3"/>
  <sheetViews>
    <sheetView topLeftCell="A5" workbookViewId="0">
      <selection activeCell="AA20" sqref="AA20"/>
    </sheetView>
  </sheetViews>
  <sheetFormatPr defaultRowHeight="15" x14ac:dyDescent="0.25"/>
  <cols>
    <col min="1" max="1" width="4.7109375" customWidth="1"/>
    <col min="2" max="3" width="4.140625" hidden="1" customWidth="1"/>
    <col min="4" max="4" width="23.28515625" style="146" customWidth="1"/>
    <col min="5" max="5" width="20.140625" customWidth="1"/>
    <col min="6" max="8" width="7.7109375" hidden="1" customWidth="1"/>
    <col min="9" max="9" width="7.85546875" customWidth="1"/>
    <col min="10" max="14" width="4.140625" customWidth="1"/>
    <col min="15" max="19" width="4.140625" style="54" customWidth="1"/>
    <col min="20" max="25" width="4.140625" hidden="1" customWidth="1"/>
    <col min="26" max="26" width="6.28515625" style="44" customWidth="1"/>
    <col min="27" max="27" width="8.7109375" customWidth="1"/>
    <col min="28" max="28" width="9.5703125" customWidth="1"/>
    <col min="29" max="29" width="7.28515625" customWidth="1"/>
  </cols>
  <sheetData>
    <row r="1" spans="1:29" x14ac:dyDescent="0.25">
      <c r="A1" s="187" t="s">
        <v>73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</row>
    <row r="2" spans="1:29" x14ac:dyDescent="0.25">
      <c r="A2" s="187" t="s">
        <v>121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C2" s="187"/>
    </row>
    <row r="3" spans="1:29" s="42" customFormat="1" x14ac:dyDescent="0.25">
      <c r="A3" s="41"/>
      <c r="B3" s="41"/>
      <c r="C3" s="41"/>
      <c r="D3" s="145"/>
      <c r="E3" s="41"/>
      <c r="F3" s="41"/>
      <c r="G3" s="41"/>
      <c r="H3" s="41"/>
      <c r="I3" s="41"/>
      <c r="J3" s="41"/>
      <c r="K3" s="41"/>
      <c r="L3" s="41"/>
      <c r="M3" s="41"/>
      <c r="N3" s="41"/>
      <c r="O3" s="104"/>
      <c r="P3" s="104"/>
      <c r="Q3" s="104"/>
      <c r="R3" s="104"/>
      <c r="S3" s="104"/>
      <c r="T3" s="41"/>
      <c r="U3" s="41"/>
      <c r="V3" s="41"/>
      <c r="W3" s="41"/>
      <c r="X3" s="41"/>
      <c r="Y3" s="41"/>
      <c r="Z3" s="41"/>
      <c r="AA3" s="41"/>
      <c r="AB3" s="41"/>
      <c r="AC3" s="41"/>
    </row>
    <row r="4" spans="1:29" x14ac:dyDescent="0.25">
      <c r="A4" s="198" t="s">
        <v>74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</row>
    <row r="5" spans="1:29" ht="15.75" thickBot="1" x14ac:dyDescent="0.3">
      <c r="A5" s="188" t="s">
        <v>75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</row>
    <row r="6" spans="1:29" x14ac:dyDescent="0.25">
      <c r="D6" s="146" t="s">
        <v>70</v>
      </c>
      <c r="J6" s="44"/>
      <c r="K6" s="44"/>
      <c r="L6" s="44"/>
      <c r="M6" s="44"/>
      <c r="N6" s="44"/>
      <c r="O6" s="58"/>
      <c r="P6" s="58"/>
      <c r="Q6" s="58"/>
      <c r="R6" s="58"/>
      <c r="S6" s="58"/>
      <c r="T6" s="44"/>
      <c r="U6" s="5" t="s">
        <v>11</v>
      </c>
      <c r="V6" s="5"/>
      <c r="W6" s="5"/>
      <c r="X6" s="5"/>
      <c r="Y6" s="5"/>
      <c r="Z6" s="41"/>
      <c r="AA6" t="s">
        <v>71</v>
      </c>
    </row>
    <row r="7" spans="1:29" x14ac:dyDescent="0.25">
      <c r="A7" s="174" t="s">
        <v>12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</row>
    <row r="8" spans="1:29" x14ac:dyDescent="0.25">
      <c r="A8" s="187" t="s">
        <v>72</v>
      </c>
      <c r="B8" s="187"/>
      <c r="C8" s="187"/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</row>
    <row r="9" spans="1:29" x14ac:dyDescent="0.25">
      <c r="A9" s="174" t="s">
        <v>77</v>
      </c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</row>
    <row r="10" spans="1:29" ht="15.75" thickBot="1" x14ac:dyDescent="0.3">
      <c r="A10" s="45"/>
      <c r="B10" s="45"/>
      <c r="C10" s="60"/>
      <c r="D10" s="152" t="s">
        <v>67</v>
      </c>
      <c r="E10" s="45">
        <v>134</v>
      </c>
      <c r="F10" s="45"/>
      <c r="G10" s="45"/>
      <c r="H10" s="45"/>
      <c r="I10" s="45"/>
      <c r="J10" s="45"/>
      <c r="K10" s="45"/>
      <c r="L10" s="45"/>
      <c r="M10" s="45"/>
      <c r="N10" s="45"/>
      <c r="O10" s="59"/>
      <c r="P10" s="59"/>
      <c r="Q10" s="59"/>
      <c r="R10" s="59"/>
      <c r="S10" s="59"/>
      <c r="T10" s="45"/>
      <c r="U10" s="45"/>
      <c r="V10" s="45"/>
      <c r="W10" s="45"/>
      <c r="X10" s="45"/>
      <c r="Y10" s="45"/>
      <c r="Z10" s="45"/>
      <c r="AA10" s="45"/>
      <c r="AB10" s="45"/>
      <c r="AC10" s="45"/>
    </row>
    <row r="11" spans="1:29" ht="15" customHeight="1" x14ac:dyDescent="0.25">
      <c r="A11" s="175" t="s">
        <v>8</v>
      </c>
      <c r="B11" s="184"/>
      <c r="C11" s="69"/>
      <c r="D11" s="218" t="s">
        <v>0</v>
      </c>
      <c r="E11" s="179" t="s">
        <v>9</v>
      </c>
      <c r="F11" s="181" t="s">
        <v>1</v>
      </c>
      <c r="G11" s="181" t="s">
        <v>65</v>
      </c>
      <c r="H11" s="181" t="s">
        <v>66</v>
      </c>
      <c r="I11" s="182" t="s">
        <v>2</v>
      </c>
      <c r="J11" s="184" t="s">
        <v>3</v>
      </c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5" t="s">
        <v>4</v>
      </c>
      <c r="AB11" s="185" t="s">
        <v>5</v>
      </c>
      <c r="AC11" s="179" t="s">
        <v>6</v>
      </c>
    </row>
    <row r="12" spans="1:29" ht="15.75" thickBot="1" x14ac:dyDescent="0.3">
      <c r="A12" s="193"/>
      <c r="B12" s="201"/>
      <c r="C12" s="46"/>
      <c r="D12" s="219"/>
      <c r="E12" s="195"/>
      <c r="F12" s="195"/>
      <c r="G12" s="204"/>
      <c r="H12" s="204"/>
      <c r="I12" s="196"/>
      <c r="J12" s="46">
        <v>1</v>
      </c>
      <c r="K12" s="46">
        <v>2</v>
      </c>
      <c r="L12" s="46">
        <v>3</v>
      </c>
      <c r="M12" s="46">
        <v>4</v>
      </c>
      <c r="N12" s="46">
        <v>5</v>
      </c>
      <c r="O12" s="64">
        <v>6</v>
      </c>
      <c r="P12" s="64">
        <v>7</v>
      </c>
      <c r="Q12" s="64">
        <v>8</v>
      </c>
      <c r="R12" s="64">
        <v>9</v>
      </c>
      <c r="S12" s="64">
        <v>10</v>
      </c>
      <c r="T12" s="46">
        <v>11</v>
      </c>
      <c r="U12" s="46">
        <v>12</v>
      </c>
      <c r="V12" s="46">
        <v>13</v>
      </c>
      <c r="W12" s="46">
        <v>14</v>
      </c>
      <c r="X12" s="46">
        <v>15</v>
      </c>
      <c r="Y12" s="46">
        <v>16</v>
      </c>
      <c r="Z12" s="46" t="s">
        <v>7</v>
      </c>
      <c r="AA12" s="197"/>
      <c r="AB12" s="197"/>
      <c r="AC12" s="195"/>
    </row>
    <row r="13" spans="1:29" ht="27" customHeight="1" x14ac:dyDescent="0.25">
      <c r="A13" s="136">
        <v>1</v>
      </c>
      <c r="B13" s="72">
        <v>33</v>
      </c>
      <c r="C13" s="73">
        <v>3</v>
      </c>
      <c r="D13" s="52" t="s">
        <v>105</v>
      </c>
      <c r="E13" s="92" t="s">
        <v>107</v>
      </c>
      <c r="F13" s="88" t="s">
        <v>82</v>
      </c>
      <c r="G13" s="90">
        <v>9.5138888888888884E-2</v>
      </c>
      <c r="H13" s="90">
        <v>9.8472222222222225E-2</v>
      </c>
      <c r="I13" s="90">
        <f t="shared" ref="I13:I18" si="0">H13-G13</f>
        <v>3.3333333333333409E-3</v>
      </c>
      <c r="J13" s="73">
        <v>5</v>
      </c>
      <c r="K13" s="73">
        <v>5</v>
      </c>
      <c r="L13" s="73">
        <v>0</v>
      </c>
      <c r="M13" s="73">
        <v>5</v>
      </c>
      <c r="N13" s="73">
        <v>20</v>
      </c>
      <c r="O13" s="73">
        <v>0</v>
      </c>
      <c r="P13" s="73">
        <v>0</v>
      </c>
      <c r="Q13" s="73">
        <v>5</v>
      </c>
      <c r="R13" s="73">
        <v>0</v>
      </c>
      <c r="S13" s="73">
        <v>5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f t="shared" ref="Z13:Z18" si="1">SUM(J13:Y13)</f>
        <v>45</v>
      </c>
      <c r="AA13" s="90">
        <f t="shared" ref="AA13:AA18" si="2">TIME(0,0,Z13)</f>
        <v>5.2083333333333333E-4</v>
      </c>
      <c r="AB13" s="91">
        <f t="shared" ref="AB13:AB18" si="3">AA13+I13</f>
        <v>3.8541666666666741E-3</v>
      </c>
      <c r="AC13" s="9">
        <v>1</v>
      </c>
    </row>
    <row r="14" spans="1:29" ht="27" customHeight="1" x14ac:dyDescent="0.25">
      <c r="A14" s="136">
        <v>2</v>
      </c>
      <c r="B14" s="72">
        <v>40</v>
      </c>
      <c r="C14" s="73">
        <v>1</v>
      </c>
      <c r="D14" s="52" t="s">
        <v>117</v>
      </c>
      <c r="E14" s="93" t="s">
        <v>112</v>
      </c>
      <c r="F14" s="88" t="s">
        <v>82</v>
      </c>
      <c r="G14" s="90">
        <v>9.0277777777777776E-2</v>
      </c>
      <c r="H14" s="90">
        <v>9.4074074074074074E-2</v>
      </c>
      <c r="I14" s="90">
        <f t="shared" si="0"/>
        <v>3.7962962962962976E-3</v>
      </c>
      <c r="J14" s="73">
        <v>0</v>
      </c>
      <c r="K14" s="73">
        <v>0</v>
      </c>
      <c r="L14" s="73">
        <v>5</v>
      </c>
      <c r="M14" s="73">
        <v>0</v>
      </c>
      <c r="N14" s="73">
        <v>5</v>
      </c>
      <c r="O14" s="73">
        <v>5</v>
      </c>
      <c r="P14" s="73">
        <v>5</v>
      </c>
      <c r="Q14" s="73">
        <v>5</v>
      </c>
      <c r="R14" s="73">
        <v>0</v>
      </c>
      <c r="S14" s="73">
        <v>5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f t="shared" si="1"/>
        <v>30</v>
      </c>
      <c r="AA14" s="90">
        <f t="shared" si="2"/>
        <v>3.4722222222222224E-4</v>
      </c>
      <c r="AB14" s="91">
        <f t="shared" si="3"/>
        <v>4.1435185185185195E-3</v>
      </c>
      <c r="AC14" s="9">
        <v>2</v>
      </c>
    </row>
    <row r="15" spans="1:29" ht="27" customHeight="1" x14ac:dyDescent="0.25">
      <c r="A15" s="136">
        <v>3</v>
      </c>
      <c r="B15" s="72">
        <v>37</v>
      </c>
      <c r="C15" s="73">
        <v>4</v>
      </c>
      <c r="D15" s="52" t="s">
        <v>108</v>
      </c>
      <c r="E15" s="92" t="s">
        <v>111</v>
      </c>
      <c r="F15" s="88" t="s">
        <v>82</v>
      </c>
      <c r="G15" s="90">
        <v>9.6180555555555561E-2</v>
      </c>
      <c r="H15" s="90">
        <v>0.10061342592592593</v>
      </c>
      <c r="I15" s="90">
        <f t="shared" si="0"/>
        <v>4.4328703703703648E-3</v>
      </c>
      <c r="J15" s="73">
        <v>5</v>
      </c>
      <c r="K15" s="73">
        <v>0</v>
      </c>
      <c r="L15" s="73">
        <v>0</v>
      </c>
      <c r="M15" s="73">
        <v>0</v>
      </c>
      <c r="N15" s="73">
        <v>5</v>
      </c>
      <c r="O15" s="73">
        <v>5</v>
      </c>
      <c r="P15" s="73">
        <v>5</v>
      </c>
      <c r="Q15" s="73">
        <v>5</v>
      </c>
      <c r="R15" s="73">
        <v>5</v>
      </c>
      <c r="S15" s="73">
        <v>5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f t="shared" si="1"/>
        <v>35</v>
      </c>
      <c r="AA15" s="90">
        <f t="shared" si="2"/>
        <v>4.0509259259259258E-4</v>
      </c>
      <c r="AB15" s="91">
        <f t="shared" si="3"/>
        <v>4.8379629629629571E-3</v>
      </c>
      <c r="AC15" s="9">
        <v>3</v>
      </c>
    </row>
    <row r="16" spans="1:29" ht="35.25" customHeight="1" x14ac:dyDescent="0.25">
      <c r="A16" s="136">
        <v>4</v>
      </c>
      <c r="B16" s="72">
        <v>43</v>
      </c>
      <c r="C16" s="73">
        <v>6</v>
      </c>
      <c r="D16" s="52" t="s">
        <v>83</v>
      </c>
      <c r="E16" s="92" t="s">
        <v>85</v>
      </c>
      <c r="F16" s="88" t="s">
        <v>82</v>
      </c>
      <c r="G16" s="90">
        <v>9.9884259259259256E-2</v>
      </c>
      <c r="H16" s="90">
        <v>0.10445601851851853</v>
      </c>
      <c r="I16" s="90">
        <f t="shared" si="0"/>
        <v>4.5717592592592754E-3</v>
      </c>
      <c r="J16" s="73">
        <v>5</v>
      </c>
      <c r="K16" s="73">
        <v>0</v>
      </c>
      <c r="L16" s="73">
        <v>0</v>
      </c>
      <c r="M16" s="73">
        <v>5</v>
      </c>
      <c r="N16" s="73">
        <v>5</v>
      </c>
      <c r="O16" s="73">
        <v>0</v>
      </c>
      <c r="P16" s="73">
        <v>5</v>
      </c>
      <c r="Q16" s="73">
        <v>5</v>
      </c>
      <c r="R16" s="73">
        <v>5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f t="shared" si="1"/>
        <v>30</v>
      </c>
      <c r="AA16" s="90">
        <f t="shared" si="2"/>
        <v>3.4722222222222224E-4</v>
      </c>
      <c r="AB16" s="91">
        <f t="shared" si="3"/>
        <v>4.9189814814814973E-3</v>
      </c>
      <c r="AC16" s="9">
        <v>4</v>
      </c>
    </row>
    <row r="17" spans="1:29" ht="27" customHeight="1" x14ac:dyDescent="0.25">
      <c r="A17" s="136">
        <v>5</v>
      </c>
      <c r="B17" s="72">
        <v>46</v>
      </c>
      <c r="C17" s="73">
        <v>2</v>
      </c>
      <c r="D17" s="52" t="s">
        <v>99</v>
      </c>
      <c r="E17" s="92" t="s">
        <v>102</v>
      </c>
      <c r="F17" s="88" t="s">
        <v>82</v>
      </c>
      <c r="G17" s="90">
        <v>9.1435185185185189E-2</v>
      </c>
      <c r="H17" s="90">
        <v>9.52662037037037E-2</v>
      </c>
      <c r="I17" s="90">
        <f t="shared" si="0"/>
        <v>3.8310185185185114E-3</v>
      </c>
      <c r="J17" s="73">
        <v>0</v>
      </c>
      <c r="K17" s="73">
        <v>0</v>
      </c>
      <c r="L17" s="73">
        <v>20</v>
      </c>
      <c r="M17" s="73">
        <v>0</v>
      </c>
      <c r="N17" s="73">
        <v>5</v>
      </c>
      <c r="O17" s="73">
        <v>5</v>
      </c>
      <c r="P17" s="73">
        <v>20</v>
      </c>
      <c r="Q17" s="73">
        <v>50</v>
      </c>
      <c r="R17" s="73">
        <v>50</v>
      </c>
      <c r="S17" s="73">
        <v>50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f t="shared" si="1"/>
        <v>200</v>
      </c>
      <c r="AA17" s="90">
        <f t="shared" si="2"/>
        <v>2.3148148148148151E-3</v>
      </c>
      <c r="AB17" s="91">
        <f t="shared" si="3"/>
        <v>6.1458333333333261E-3</v>
      </c>
      <c r="AC17" s="9">
        <v>5</v>
      </c>
    </row>
    <row r="18" spans="1:29" ht="27" customHeight="1" thickBot="1" x14ac:dyDescent="0.3">
      <c r="A18" s="153">
        <v>6</v>
      </c>
      <c r="B18" s="70">
        <v>39</v>
      </c>
      <c r="C18" s="109">
        <v>50</v>
      </c>
      <c r="D18" s="154" t="s">
        <v>95</v>
      </c>
      <c r="E18" s="155" t="s">
        <v>92</v>
      </c>
      <c r="F18" s="156" t="s">
        <v>82</v>
      </c>
      <c r="G18" s="111">
        <v>8.7037037037037038E-2</v>
      </c>
      <c r="H18" s="111">
        <v>9.4074074074074074E-2</v>
      </c>
      <c r="I18" s="111">
        <f t="shared" si="0"/>
        <v>7.0370370370370361E-3</v>
      </c>
      <c r="J18" s="109">
        <v>5</v>
      </c>
      <c r="K18" s="109">
        <v>5</v>
      </c>
      <c r="L18" s="109">
        <v>5</v>
      </c>
      <c r="M18" s="109">
        <v>5</v>
      </c>
      <c r="N18" s="109">
        <v>5</v>
      </c>
      <c r="O18" s="109">
        <v>5</v>
      </c>
      <c r="P18" s="109">
        <v>50</v>
      </c>
      <c r="Q18" s="109">
        <v>5</v>
      </c>
      <c r="R18" s="109">
        <v>20</v>
      </c>
      <c r="S18" s="109">
        <v>50</v>
      </c>
      <c r="T18" s="109">
        <v>0</v>
      </c>
      <c r="U18" s="109">
        <v>0</v>
      </c>
      <c r="V18" s="109">
        <v>0</v>
      </c>
      <c r="W18" s="109">
        <v>0</v>
      </c>
      <c r="X18" s="109">
        <v>0</v>
      </c>
      <c r="Y18" s="109">
        <v>0</v>
      </c>
      <c r="Z18" s="109">
        <f t="shared" si="1"/>
        <v>155</v>
      </c>
      <c r="AA18" s="111">
        <f t="shared" si="2"/>
        <v>1.7939814814814815E-3</v>
      </c>
      <c r="AB18" s="112">
        <f t="shared" si="3"/>
        <v>8.8310185185185176E-3</v>
      </c>
      <c r="AC18" s="151">
        <v>6</v>
      </c>
    </row>
    <row r="19" spans="1:29" ht="27" customHeight="1" x14ac:dyDescent="0.25">
      <c r="A19" s="97"/>
      <c r="B19" s="97"/>
      <c r="C19" s="98"/>
      <c r="D19" s="147"/>
      <c r="E19" s="148"/>
      <c r="F19" s="149"/>
      <c r="G19" s="102"/>
      <c r="H19" s="102"/>
      <c r="I19" s="102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102"/>
      <c r="AB19" s="103"/>
      <c r="AC19" s="97"/>
    </row>
    <row r="20" spans="1:29" x14ac:dyDescent="0.25">
      <c r="D20" s="130" t="s">
        <v>69</v>
      </c>
      <c r="E20" s="83" t="s">
        <v>128</v>
      </c>
      <c r="F20" s="44"/>
      <c r="G20" s="44"/>
      <c r="H20" s="44"/>
      <c r="L20" s="44"/>
      <c r="M20" s="44"/>
      <c r="N20" s="44"/>
      <c r="O20" s="58"/>
      <c r="P20" s="58"/>
      <c r="Q20" s="58"/>
      <c r="R20" s="58"/>
      <c r="S20" s="58"/>
      <c r="T20" s="44"/>
      <c r="U20" s="44"/>
      <c r="V20" s="44"/>
      <c r="W20" s="44"/>
      <c r="X20" s="44"/>
      <c r="Y20" s="44"/>
      <c r="AC20" s="42"/>
    </row>
    <row r="21" spans="1:29" x14ac:dyDescent="0.25">
      <c r="D21" s="130" t="s">
        <v>68</v>
      </c>
      <c r="E21" s="83" t="s">
        <v>129</v>
      </c>
      <c r="F21" s="44"/>
      <c r="G21" s="44"/>
      <c r="H21" s="44"/>
      <c r="L21" s="44"/>
      <c r="M21" s="44"/>
      <c r="N21" s="44"/>
      <c r="O21" s="58"/>
      <c r="P21" s="58"/>
      <c r="Q21" s="58"/>
      <c r="R21" s="58"/>
      <c r="S21" s="58"/>
      <c r="T21" s="44"/>
      <c r="U21" s="44"/>
      <c r="V21" s="44"/>
      <c r="W21" s="44"/>
      <c r="X21" s="44"/>
      <c r="Y21" s="44"/>
      <c r="AC21" s="42"/>
    </row>
    <row r="22" spans="1:29" x14ac:dyDescent="0.25">
      <c r="AC22" s="42"/>
    </row>
    <row r="23" spans="1:29" x14ac:dyDescent="0.25">
      <c r="AC23" s="42"/>
    </row>
    <row r="24" spans="1:29" x14ac:dyDescent="0.25">
      <c r="AC24" s="42"/>
    </row>
    <row r="25" spans="1:29" x14ac:dyDescent="0.25">
      <c r="AC25" s="42"/>
    </row>
    <row r="26" spans="1:29" x14ac:dyDescent="0.25">
      <c r="AC26" s="42"/>
    </row>
    <row r="27" spans="1:29" x14ac:dyDescent="0.25">
      <c r="AC27" s="42"/>
    </row>
    <row r="28" spans="1:29" x14ac:dyDescent="0.25">
      <c r="AC28" s="42"/>
    </row>
    <row r="29" spans="1:29" x14ac:dyDescent="0.25">
      <c r="AC29" s="42"/>
    </row>
    <row r="30" spans="1:29" x14ac:dyDescent="0.25">
      <c r="AC30" s="42"/>
    </row>
    <row r="31" spans="1:29" x14ac:dyDescent="0.25">
      <c r="AC31" s="42"/>
    </row>
    <row r="32" spans="1:29" x14ac:dyDescent="0.25">
      <c r="AC32" s="42"/>
    </row>
    <row r="33" spans="29:29" x14ac:dyDescent="0.25">
      <c r="AC33" s="42"/>
    </row>
  </sheetData>
  <sortState ref="C14:AB23">
    <sortCondition ref="AB14:AB23"/>
  </sortState>
  <mergeCells count="19">
    <mergeCell ref="J11:Z11"/>
    <mergeCell ref="AA11:AA12"/>
    <mergeCell ref="AB11:AB12"/>
    <mergeCell ref="AC11:AC12"/>
    <mergeCell ref="A8:AC8"/>
    <mergeCell ref="A9:AC9"/>
    <mergeCell ref="A11:A12"/>
    <mergeCell ref="B11:B12"/>
    <mergeCell ref="D11:D12"/>
    <mergeCell ref="E11:E12"/>
    <mergeCell ref="F11:F12"/>
    <mergeCell ref="G11:G12"/>
    <mergeCell ref="H11:H12"/>
    <mergeCell ref="I11:I12"/>
    <mergeCell ref="A7:AC7"/>
    <mergeCell ref="A1:AC1"/>
    <mergeCell ref="A2:AC2"/>
    <mergeCell ref="A4:AC4"/>
    <mergeCell ref="A5:AC5"/>
  </mergeCells>
  <pageMargins left="0.25" right="0.25" top="0.75" bottom="0.75" header="0.3" footer="0.3"/>
  <pageSetup paperSize="9" scale="92" fitToWidth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tabSelected="1" topLeftCell="A11" workbookViewId="0">
      <selection activeCell="A31" sqref="A31:A32"/>
    </sheetView>
  </sheetViews>
  <sheetFormatPr defaultRowHeight="15" x14ac:dyDescent="0.25"/>
  <cols>
    <col min="1" max="1" width="4.28515625" customWidth="1"/>
    <col min="2" max="2" width="23.5703125" customWidth="1"/>
    <col min="3" max="3" width="22" customWidth="1"/>
    <col min="4" max="4" width="6.140625" customWidth="1"/>
    <col min="5" max="5" width="9.85546875" style="66" customWidth="1"/>
    <col min="6" max="6" width="6.5703125" style="66" customWidth="1"/>
    <col min="7" max="7" width="11" style="125" customWidth="1"/>
    <col min="8" max="8" width="11.42578125" style="125" customWidth="1"/>
  </cols>
  <sheetData>
    <row r="1" spans="1:14" ht="16.5" customHeight="1" x14ac:dyDescent="0.25">
      <c r="A1" s="187" t="s">
        <v>73</v>
      </c>
      <c r="B1" s="187"/>
      <c r="C1" s="187"/>
      <c r="D1" s="187"/>
      <c r="E1" s="187"/>
      <c r="F1" s="187"/>
      <c r="G1" s="187"/>
      <c r="H1" s="187"/>
      <c r="I1" s="187"/>
      <c r="J1" s="187"/>
      <c r="K1" s="2"/>
      <c r="L1" s="2"/>
      <c r="M1" s="2"/>
      <c r="N1" s="2"/>
    </row>
    <row r="2" spans="1:14" ht="18" customHeight="1" x14ac:dyDescent="0.25">
      <c r="A2" s="187" t="s">
        <v>121</v>
      </c>
      <c r="B2" s="187"/>
      <c r="C2" s="187"/>
      <c r="D2" s="187"/>
      <c r="E2" s="187"/>
      <c r="F2" s="187"/>
      <c r="G2" s="187"/>
      <c r="H2" s="187"/>
      <c r="I2" s="187"/>
      <c r="J2" s="187"/>
      <c r="K2" s="2"/>
      <c r="L2" s="2"/>
      <c r="M2" s="2"/>
      <c r="N2" s="2"/>
    </row>
    <row r="3" spans="1:14" ht="21" customHeight="1" x14ac:dyDescent="0.25">
      <c r="A3" s="41"/>
      <c r="B3" s="41"/>
      <c r="C3" s="41"/>
      <c r="D3" s="41"/>
      <c r="E3" s="104"/>
      <c r="F3" s="104"/>
      <c r="G3" s="98"/>
      <c r="H3" s="98"/>
      <c r="I3" s="41"/>
      <c r="J3" s="41"/>
      <c r="K3" s="41"/>
      <c r="L3" s="41"/>
      <c r="M3" s="97"/>
      <c r="N3" s="42"/>
    </row>
    <row r="4" spans="1:14" ht="19.5" customHeight="1" x14ac:dyDescent="0.25">
      <c r="A4" s="24" t="s">
        <v>74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4" s="42" customFormat="1" ht="19.5" customHeight="1" thickBot="1" x14ac:dyDescent="0.3">
      <c r="A5" s="188" t="s">
        <v>75</v>
      </c>
      <c r="B5" s="188"/>
      <c r="C5" s="188"/>
      <c r="D5" s="188"/>
      <c r="E5" s="188"/>
      <c r="F5" s="188"/>
      <c r="G5" s="188"/>
      <c r="H5" s="188"/>
      <c r="I5" s="188"/>
      <c r="J5" s="188"/>
      <c r="K5" s="24"/>
      <c r="L5" s="24"/>
      <c r="M5" s="24"/>
      <c r="N5" s="24"/>
    </row>
    <row r="6" spans="1:14" ht="16.5" customHeight="1" x14ac:dyDescent="0.25">
      <c r="A6" s="146" t="s">
        <v>70</v>
      </c>
      <c r="C6" s="66"/>
      <c r="D6" s="66"/>
      <c r="E6" s="65"/>
      <c r="F6" s="65"/>
      <c r="G6" s="158" t="s">
        <v>71</v>
      </c>
      <c r="H6" s="158"/>
      <c r="I6" s="41"/>
      <c r="M6" s="150"/>
    </row>
    <row r="7" spans="1:14" ht="19.5" customHeight="1" x14ac:dyDescent="0.25">
      <c r="A7" s="174" t="s">
        <v>12</v>
      </c>
      <c r="B7" s="174"/>
      <c r="C7" s="174"/>
      <c r="D7" s="174"/>
      <c r="E7" s="174"/>
      <c r="F7" s="174"/>
      <c r="G7" s="174"/>
      <c r="H7" s="174"/>
      <c r="I7" s="174"/>
      <c r="J7" s="174"/>
      <c r="K7" s="84"/>
      <c r="L7" s="84"/>
      <c r="M7" s="84"/>
      <c r="N7" s="84"/>
    </row>
    <row r="8" spans="1:14" ht="15" customHeight="1" x14ac:dyDescent="0.25">
      <c r="A8" s="174" t="s">
        <v>138</v>
      </c>
      <c r="B8" s="187"/>
      <c r="C8" s="187"/>
      <c r="D8" s="187"/>
      <c r="E8" s="187"/>
      <c r="F8" s="187"/>
      <c r="G8" s="187"/>
      <c r="H8" s="187"/>
      <c r="I8" s="187"/>
      <c r="J8" s="187"/>
      <c r="K8" s="84"/>
      <c r="L8" s="84"/>
      <c r="M8" s="84"/>
      <c r="N8" s="84"/>
    </row>
    <row r="9" spans="1:14" ht="15.75" customHeight="1" x14ac:dyDescent="0.25">
      <c r="A9" s="174" t="s">
        <v>72</v>
      </c>
      <c r="B9" s="174"/>
      <c r="C9" s="174"/>
      <c r="D9" s="174"/>
      <c r="E9" s="174"/>
      <c r="F9" s="174"/>
      <c r="G9" s="174"/>
      <c r="H9" s="174"/>
      <c r="I9" s="174"/>
      <c r="J9" s="174"/>
      <c r="K9" s="84"/>
      <c r="L9" s="84"/>
      <c r="M9" s="84"/>
      <c r="N9" s="84"/>
    </row>
    <row r="10" spans="1:14" x14ac:dyDescent="0.25">
      <c r="K10" s="2"/>
      <c r="L10" s="2"/>
      <c r="M10" s="2"/>
      <c r="N10" s="2"/>
    </row>
    <row r="11" spans="1:14" ht="15.75" thickBot="1" x14ac:dyDescent="0.3">
      <c r="A11" s="84"/>
      <c r="B11" s="84"/>
      <c r="C11" s="84"/>
      <c r="D11" s="84"/>
      <c r="E11" s="67"/>
      <c r="F11" s="67"/>
      <c r="G11" s="159"/>
      <c r="H11" s="159"/>
      <c r="I11" s="84"/>
      <c r="J11" s="84"/>
      <c r="K11" s="84"/>
      <c r="L11" s="84"/>
      <c r="M11" s="84"/>
      <c r="N11" s="84"/>
    </row>
    <row r="12" spans="1:14" s="48" customFormat="1" ht="47.25" customHeight="1" thickBot="1" x14ac:dyDescent="0.3">
      <c r="A12" s="167" t="s">
        <v>8</v>
      </c>
      <c r="B12" s="168" t="s">
        <v>9</v>
      </c>
      <c r="C12" s="169" t="s">
        <v>122</v>
      </c>
      <c r="D12" s="169" t="s">
        <v>132</v>
      </c>
      <c r="E12" s="169" t="s">
        <v>133</v>
      </c>
      <c r="F12" s="169" t="s">
        <v>63</v>
      </c>
      <c r="G12" s="169" t="s">
        <v>134</v>
      </c>
      <c r="H12" s="170" t="s">
        <v>135</v>
      </c>
    </row>
    <row r="13" spans="1:14" s="48" customFormat="1" ht="28.5" customHeight="1" x14ac:dyDescent="0.25">
      <c r="A13" s="231">
        <v>1</v>
      </c>
      <c r="B13" s="228" t="s">
        <v>92</v>
      </c>
      <c r="C13" s="137" t="s">
        <v>93</v>
      </c>
      <c r="D13" s="68" t="s">
        <v>136</v>
      </c>
      <c r="E13" s="166">
        <v>2.6041666666666717E-3</v>
      </c>
      <c r="F13" s="68">
        <v>3</v>
      </c>
      <c r="G13" s="229">
        <f>E13+E14</f>
        <v>6.1458333333333347E-3</v>
      </c>
      <c r="H13" s="230">
        <v>1</v>
      </c>
    </row>
    <row r="14" spans="1:14" s="48" customFormat="1" ht="28.5" customHeight="1" x14ac:dyDescent="0.25">
      <c r="A14" s="225"/>
      <c r="B14" s="220"/>
      <c r="C14" s="143" t="s">
        <v>91</v>
      </c>
      <c r="D14" s="71" t="s">
        <v>137</v>
      </c>
      <c r="E14" s="157">
        <v>3.5416666666666635E-3</v>
      </c>
      <c r="F14" s="71">
        <v>3</v>
      </c>
      <c r="G14" s="222"/>
      <c r="H14" s="223"/>
    </row>
    <row r="15" spans="1:14" ht="28.5" customHeight="1" x14ac:dyDescent="0.25">
      <c r="A15" s="224">
        <v>2</v>
      </c>
      <c r="B15" s="220" t="s">
        <v>102</v>
      </c>
      <c r="C15" s="52" t="s">
        <v>97</v>
      </c>
      <c r="D15" s="71" t="s">
        <v>136</v>
      </c>
      <c r="E15" s="157">
        <v>3.8657407407407403E-3</v>
      </c>
      <c r="F15" s="71">
        <v>12</v>
      </c>
      <c r="G15" s="221">
        <f>E15+E16</f>
        <v>7.7083333333333361E-3</v>
      </c>
      <c r="H15" s="223">
        <v>2</v>
      </c>
    </row>
    <row r="16" spans="1:14" ht="28.5" customHeight="1" x14ac:dyDescent="0.25">
      <c r="A16" s="225"/>
      <c r="B16" s="220"/>
      <c r="C16" s="143" t="s">
        <v>96</v>
      </c>
      <c r="D16" s="71" t="s">
        <v>137</v>
      </c>
      <c r="E16" s="157">
        <v>3.8425925925925958E-3</v>
      </c>
      <c r="F16" s="71">
        <v>4</v>
      </c>
      <c r="G16" s="222"/>
      <c r="H16" s="223"/>
    </row>
    <row r="17" spans="1:8" ht="28.5" customHeight="1" x14ac:dyDescent="0.25">
      <c r="A17" s="224">
        <v>3</v>
      </c>
      <c r="B17" s="227" t="s">
        <v>112</v>
      </c>
      <c r="C17" s="52" t="s">
        <v>119</v>
      </c>
      <c r="D17" s="71" t="s">
        <v>136</v>
      </c>
      <c r="E17" s="157">
        <v>3.3796296296296296E-3</v>
      </c>
      <c r="F17" s="71">
        <v>10</v>
      </c>
      <c r="G17" s="221">
        <f t="shared" ref="G17" si="0">E17+E18</f>
        <v>7.7777777777777793E-3</v>
      </c>
      <c r="H17" s="223">
        <v>3</v>
      </c>
    </row>
    <row r="18" spans="1:8" ht="28.5" customHeight="1" x14ac:dyDescent="0.25">
      <c r="A18" s="225"/>
      <c r="B18" s="227"/>
      <c r="C18" s="143" t="s">
        <v>120</v>
      </c>
      <c r="D18" s="71" t="s">
        <v>137</v>
      </c>
      <c r="E18" s="157">
        <v>4.3981481481481493E-3</v>
      </c>
      <c r="F18" s="71">
        <v>9</v>
      </c>
      <c r="G18" s="222"/>
      <c r="H18" s="223"/>
    </row>
    <row r="19" spans="1:8" ht="28.5" customHeight="1" x14ac:dyDescent="0.25">
      <c r="A19" s="224">
        <v>4</v>
      </c>
      <c r="B19" s="220" t="s">
        <v>115</v>
      </c>
      <c r="C19" s="52" t="s">
        <v>113</v>
      </c>
      <c r="D19" s="71" t="s">
        <v>136</v>
      </c>
      <c r="E19" s="142">
        <v>2.9050925925925937E-3</v>
      </c>
      <c r="F19" s="71">
        <v>5</v>
      </c>
      <c r="G19" s="221">
        <f>E19+E20</f>
        <v>8.0439814814814992E-3</v>
      </c>
      <c r="H19" s="173">
        <v>4</v>
      </c>
    </row>
    <row r="20" spans="1:8" ht="28.5" customHeight="1" x14ac:dyDescent="0.25">
      <c r="A20" s="225"/>
      <c r="B20" s="220"/>
      <c r="C20" s="143" t="s">
        <v>114</v>
      </c>
      <c r="D20" s="71" t="s">
        <v>137</v>
      </c>
      <c r="E20" s="142">
        <v>5.1388888888889064E-3</v>
      </c>
      <c r="F20" s="71">
        <v>12</v>
      </c>
      <c r="G20" s="222"/>
      <c r="H20" s="230"/>
    </row>
    <row r="21" spans="1:8" ht="28.5" customHeight="1" x14ac:dyDescent="0.25">
      <c r="A21" s="224">
        <v>5</v>
      </c>
      <c r="B21" s="220" t="s">
        <v>90</v>
      </c>
      <c r="C21" s="52" t="s">
        <v>125</v>
      </c>
      <c r="D21" s="71" t="s">
        <v>136</v>
      </c>
      <c r="E21" s="142">
        <v>4.0046296296296297E-3</v>
      </c>
      <c r="F21" s="71">
        <v>14</v>
      </c>
      <c r="G21" s="221">
        <f>E21+E22</f>
        <v>8.2638888888888849E-3</v>
      </c>
      <c r="H21" s="173">
        <v>5</v>
      </c>
    </row>
    <row r="22" spans="1:8" ht="28.5" customHeight="1" x14ac:dyDescent="0.25">
      <c r="A22" s="225"/>
      <c r="B22" s="220"/>
      <c r="C22" s="143" t="s">
        <v>89</v>
      </c>
      <c r="D22" s="71" t="s">
        <v>137</v>
      </c>
      <c r="E22" s="142">
        <v>4.2592592592592552E-3</v>
      </c>
      <c r="F22" s="71">
        <v>8</v>
      </c>
      <c r="G22" s="222"/>
      <c r="H22" s="230"/>
    </row>
    <row r="23" spans="1:8" ht="28.5" customHeight="1" x14ac:dyDescent="0.25">
      <c r="A23" s="224">
        <v>6</v>
      </c>
      <c r="B23" s="226" t="s">
        <v>107</v>
      </c>
      <c r="C23" s="52" t="s">
        <v>103</v>
      </c>
      <c r="D23" s="71" t="s">
        <v>136</v>
      </c>
      <c r="E23" s="157">
        <v>3.9004629629629658E-3</v>
      </c>
      <c r="F23" s="71">
        <v>13</v>
      </c>
      <c r="G23" s="221">
        <f t="shared" ref="G23" si="1">E23+E24</f>
        <v>8.6574074074074123E-3</v>
      </c>
      <c r="H23" s="223">
        <v>6</v>
      </c>
    </row>
    <row r="24" spans="1:8" ht="28.5" customHeight="1" x14ac:dyDescent="0.25">
      <c r="A24" s="225"/>
      <c r="B24" s="226"/>
      <c r="C24" s="143" t="s">
        <v>104</v>
      </c>
      <c r="D24" s="71" t="s">
        <v>137</v>
      </c>
      <c r="E24" s="157">
        <v>4.7569444444444465E-3</v>
      </c>
      <c r="F24" s="71">
        <v>11</v>
      </c>
      <c r="G24" s="222"/>
      <c r="H24" s="223"/>
    </row>
    <row r="25" spans="1:8" ht="28.5" customHeight="1" x14ac:dyDescent="0.25">
      <c r="A25" s="224">
        <v>7</v>
      </c>
      <c r="B25" s="220" t="s">
        <v>111</v>
      </c>
      <c r="C25" s="52" t="s">
        <v>110</v>
      </c>
      <c r="D25" s="71" t="s">
        <v>136</v>
      </c>
      <c r="E25" s="91">
        <v>3.2986111111111154E-3</v>
      </c>
      <c r="F25" s="71">
        <v>9</v>
      </c>
      <c r="G25" s="221">
        <f>E25+E26</f>
        <v>9.4560185185185233E-3</v>
      </c>
      <c r="H25" s="223">
        <v>7</v>
      </c>
    </row>
    <row r="26" spans="1:8" ht="28.5" customHeight="1" x14ac:dyDescent="0.25">
      <c r="A26" s="225"/>
      <c r="B26" s="220"/>
      <c r="C26" s="143" t="s">
        <v>124</v>
      </c>
      <c r="D26" s="71" t="s">
        <v>137</v>
      </c>
      <c r="E26" s="157">
        <v>6.1574074074074083E-3</v>
      </c>
      <c r="F26" s="71">
        <v>14</v>
      </c>
      <c r="G26" s="222"/>
      <c r="H26" s="223"/>
    </row>
    <row r="27" spans="1:8" ht="28.5" customHeight="1" x14ac:dyDescent="0.25">
      <c r="A27" s="224">
        <v>8</v>
      </c>
      <c r="B27" s="220" t="s">
        <v>123</v>
      </c>
      <c r="C27" s="85" t="s">
        <v>87</v>
      </c>
      <c r="D27" s="71" t="s">
        <v>136</v>
      </c>
      <c r="E27" s="142">
        <v>4.3287037037037035E-3</v>
      </c>
      <c r="F27" s="71">
        <v>15</v>
      </c>
      <c r="G27" s="221">
        <f>E27+E28</f>
        <v>1.1157407407407409E-2</v>
      </c>
      <c r="H27" s="173">
        <v>8</v>
      </c>
    </row>
    <row r="28" spans="1:8" ht="28.5" customHeight="1" x14ac:dyDescent="0.25">
      <c r="A28" s="225"/>
      <c r="B28" s="220"/>
      <c r="C28" s="144" t="s">
        <v>88</v>
      </c>
      <c r="D28" s="71" t="s">
        <v>137</v>
      </c>
      <c r="E28" s="142">
        <v>6.8287037037037058E-3</v>
      </c>
      <c r="F28" s="71">
        <v>15</v>
      </c>
      <c r="G28" s="222"/>
      <c r="H28" s="230"/>
    </row>
    <row r="29" spans="1:8" ht="28.5" customHeight="1" x14ac:dyDescent="0.25">
      <c r="A29" s="224">
        <v>9</v>
      </c>
      <c r="B29" s="220" t="s">
        <v>85</v>
      </c>
      <c r="C29" s="52" t="s">
        <v>86</v>
      </c>
      <c r="D29" s="71" t="s">
        <v>136</v>
      </c>
      <c r="E29" s="91">
        <v>7.2453703703703708E-3</v>
      </c>
      <c r="F29" s="71">
        <v>19</v>
      </c>
      <c r="G29" s="221">
        <v>7.2453703703703708E-3</v>
      </c>
      <c r="H29" s="223">
        <v>9</v>
      </c>
    </row>
    <row r="30" spans="1:8" ht="28.5" customHeight="1" x14ac:dyDescent="0.25">
      <c r="A30" s="225"/>
      <c r="B30" s="220"/>
      <c r="C30" s="52" t="s">
        <v>126</v>
      </c>
      <c r="D30" s="71" t="s">
        <v>137</v>
      </c>
      <c r="E30" s="157" t="s">
        <v>126</v>
      </c>
      <c r="F30" s="71" t="s">
        <v>126</v>
      </c>
      <c r="G30" s="222"/>
      <c r="H30" s="223"/>
    </row>
    <row r="31" spans="1:8" ht="25.5" customHeight="1" x14ac:dyDescent="0.25">
      <c r="A31" s="163"/>
      <c r="B31" s="148"/>
      <c r="C31" s="165"/>
      <c r="D31" s="41"/>
      <c r="E31" s="164"/>
      <c r="F31" s="41"/>
      <c r="G31" s="97"/>
      <c r="H31" s="97"/>
    </row>
    <row r="32" spans="1:8" ht="409.6" x14ac:dyDescent="0.25">
      <c r="A32" s="160"/>
      <c r="B32" s="130" t="s">
        <v>69</v>
      </c>
      <c r="C32" s="83" t="s">
        <v>128</v>
      </c>
    </row>
    <row r="33" spans="2:3" ht="409.6" x14ac:dyDescent="0.25">
      <c r="B33" s="130" t="s">
        <v>68</v>
      </c>
      <c r="C33" s="83" t="s">
        <v>129</v>
      </c>
    </row>
  </sheetData>
  <mergeCells count="42">
    <mergeCell ref="H21:H22"/>
    <mergeCell ref="H19:H20"/>
    <mergeCell ref="H27:H28"/>
    <mergeCell ref="A13:A14"/>
    <mergeCell ref="A19:A20"/>
    <mergeCell ref="A21:A22"/>
    <mergeCell ref="A25:A26"/>
    <mergeCell ref="B27:B28"/>
    <mergeCell ref="G27:G28"/>
    <mergeCell ref="G19:G20"/>
    <mergeCell ref="G21:G22"/>
    <mergeCell ref="B21:B22"/>
    <mergeCell ref="B29:B30"/>
    <mergeCell ref="G29:G30"/>
    <mergeCell ref="H29:H30"/>
    <mergeCell ref="B13:B14"/>
    <mergeCell ref="G13:G14"/>
    <mergeCell ref="H13:H14"/>
    <mergeCell ref="B25:B26"/>
    <mergeCell ref="G25:G26"/>
    <mergeCell ref="H25:H26"/>
    <mergeCell ref="A27:A28"/>
    <mergeCell ref="A29:A30"/>
    <mergeCell ref="B15:B16"/>
    <mergeCell ref="G15:G16"/>
    <mergeCell ref="A23:A24"/>
    <mergeCell ref="B23:B24"/>
    <mergeCell ref="G23:G24"/>
    <mergeCell ref="H23:H24"/>
    <mergeCell ref="A15:A16"/>
    <mergeCell ref="H15:H16"/>
    <mergeCell ref="A17:A18"/>
    <mergeCell ref="B17:B18"/>
    <mergeCell ref="G17:G18"/>
    <mergeCell ref="H17:H18"/>
    <mergeCell ref="B19:B20"/>
    <mergeCell ref="A1:J1"/>
    <mergeCell ref="A2:J2"/>
    <mergeCell ref="A5:J5"/>
    <mergeCell ref="A7:J7"/>
    <mergeCell ref="A8:J8"/>
    <mergeCell ref="A9:J9"/>
  </mergeCells>
  <pageMargins left="0.7" right="0.7" top="0.75" bottom="0.75" header="0.3" footer="0.3"/>
  <pageSetup paperSize="9" scale="6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topLeftCell="A8" workbookViewId="0">
      <selection activeCell="A25" sqref="A25:A26"/>
    </sheetView>
  </sheetViews>
  <sheetFormatPr defaultRowHeight="15" x14ac:dyDescent="0.25"/>
  <cols>
    <col min="1" max="1" width="4.28515625" customWidth="1"/>
    <col min="2" max="2" width="23.5703125" customWidth="1"/>
    <col min="3" max="3" width="22" customWidth="1"/>
    <col min="4" max="4" width="6.140625" customWidth="1"/>
    <col min="5" max="5" width="9.85546875" style="66" customWidth="1"/>
    <col min="6" max="6" width="6.5703125" style="66" customWidth="1"/>
    <col min="7" max="7" width="12.85546875" style="125" customWidth="1"/>
    <col min="8" max="8" width="11.42578125" style="125" customWidth="1"/>
  </cols>
  <sheetData>
    <row r="1" spans="1:14" ht="16.5" customHeight="1" x14ac:dyDescent="0.25">
      <c r="A1" s="187" t="s">
        <v>73</v>
      </c>
      <c r="B1" s="187"/>
      <c r="C1" s="187"/>
      <c r="D1" s="187"/>
      <c r="E1" s="187"/>
      <c r="F1" s="187"/>
      <c r="G1" s="187"/>
      <c r="H1" s="187"/>
      <c r="I1" s="187"/>
      <c r="J1" s="187"/>
      <c r="K1" s="2"/>
      <c r="L1" s="2"/>
      <c r="M1" s="2"/>
      <c r="N1" s="2"/>
    </row>
    <row r="2" spans="1:14" ht="18" customHeight="1" x14ac:dyDescent="0.25">
      <c r="A2" s="187" t="s">
        <v>121</v>
      </c>
      <c r="B2" s="187"/>
      <c r="C2" s="187"/>
      <c r="D2" s="187"/>
      <c r="E2" s="187"/>
      <c r="F2" s="187"/>
      <c r="G2" s="187"/>
      <c r="H2" s="187"/>
      <c r="I2" s="187"/>
      <c r="J2" s="187"/>
      <c r="K2" s="2"/>
      <c r="L2" s="2"/>
      <c r="M2" s="2"/>
      <c r="N2" s="2"/>
    </row>
    <row r="3" spans="1:14" ht="21" customHeight="1" x14ac:dyDescent="0.25">
      <c r="A3" s="41"/>
      <c r="B3" s="41"/>
      <c r="C3" s="41"/>
      <c r="D3" s="41"/>
      <c r="E3" s="104"/>
      <c r="F3" s="104"/>
      <c r="G3" s="98"/>
      <c r="H3" s="98"/>
      <c r="I3" s="41"/>
      <c r="J3" s="41"/>
      <c r="K3" s="41"/>
      <c r="L3" s="41"/>
      <c r="M3" s="97"/>
      <c r="N3" s="42"/>
    </row>
    <row r="4" spans="1:14" ht="19.5" customHeight="1" x14ac:dyDescent="0.25">
      <c r="A4" s="24" t="s">
        <v>74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4" s="42" customFormat="1" ht="19.5" customHeight="1" thickBot="1" x14ac:dyDescent="0.3">
      <c r="A5" s="188" t="s">
        <v>75</v>
      </c>
      <c r="B5" s="188"/>
      <c r="C5" s="188"/>
      <c r="D5" s="188"/>
      <c r="E5" s="188"/>
      <c r="F5" s="188"/>
      <c r="G5" s="188"/>
      <c r="H5" s="188"/>
      <c r="I5" s="188"/>
      <c r="J5" s="188"/>
      <c r="K5" s="24"/>
      <c r="L5" s="24"/>
      <c r="M5" s="24"/>
      <c r="N5" s="24"/>
    </row>
    <row r="6" spans="1:14" ht="16.5" customHeight="1" x14ac:dyDescent="0.25">
      <c r="A6" s="146" t="s">
        <v>70</v>
      </c>
      <c r="C6" s="66"/>
      <c r="D6" s="66"/>
      <c r="E6" s="65"/>
      <c r="F6" s="65"/>
      <c r="G6" s="158" t="s">
        <v>71</v>
      </c>
      <c r="H6" s="158"/>
      <c r="I6" s="41"/>
      <c r="M6" s="150"/>
    </row>
    <row r="7" spans="1:14" ht="19.5" customHeight="1" x14ac:dyDescent="0.25">
      <c r="A7" s="174" t="s">
        <v>12</v>
      </c>
      <c r="B7" s="174"/>
      <c r="C7" s="174"/>
      <c r="D7" s="174"/>
      <c r="E7" s="174"/>
      <c r="F7" s="174"/>
      <c r="G7" s="174"/>
      <c r="H7" s="174"/>
      <c r="I7" s="174"/>
      <c r="J7" s="174"/>
      <c r="K7" s="84"/>
      <c r="L7" s="84"/>
      <c r="M7" s="84"/>
      <c r="N7" s="84"/>
    </row>
    <row r="8" spans="1:14" ht="15" customHeight="1" x14ac:dyDescent="0.25">
      <c r="A8" s="174" t="s">
        <v>131</v>
      </c>
      <c r="B8" s="187"/>
      <c r="C8" s="187"/>
      <c r="D8" s="187"/>
      <c r="E8" s="187"/>
      <c r="F8" s="187"/>
      <c r="G8" s="187"/>
      <c r="H8" s="187"/>
      <c r="I8" s="187"/>
      <c r="J8" s="187"/>
      <c r="K8" s="84"/>
      <c r="L8" s="84"/>
      <c r="M8" s="84"/>
      <c r="N8" s="84"/>
    </row>
    <row r="9" spans="1:14" ht="15.75" customHeight="1" x14ac:dyDescent="0.25">
      <c r="A9" s="174" t="s">
        <v>72</v>
      </c>
      <c r="B9" s="174"/>
      <c r="C9" s="174"/>
      <c r="D9" s="174"/>
      <c r="E9" s="174"/>
      <c r="F9" s="174"/>
      <c r="G9" s="174"/>
      <c r="H9" s="174"/>
      <c r="I9" s="174"/>
      <c r="J9" s="174"/>
      <c r="K9" s="84"/>
      <c r="L9" s="84"/>
      <c r="M9" s="84"/>
      <c r="N9" s="84"/>
    </row>
    <row r="10" spans="1:14" x14ac:dyDescent="0.25">
      <c r="K10" s="2"/>
      <c r="L10" s="2"/>
      <c r="M10" s="2"/>
      <c r="N10" s="2"/>
    </row>
    <row r="11" spans="1:14" x14ac:dyDescent="0.25">
      <c r="A11" s="84"/>
      <c r="B11" s="84"/>
      <c r="C11" s="84"/>
      <c r="D11" s="84"/>
      <c r="E11" s="67"/>
      <c r="F11" s="67"/>
      <c r="G11" s="159"/>
      <c r="H11" s="159"/>
      <c r="I11" s="84"/>
      <c r="J11" s="84"/>
      <c r="K11" s="84"/>
      <c r="L11" s="84"/>
      <c r="M11" s="84"/>
      <c r="N11" s="84"/>
    </row>
    <row r="12" spans="1:14" s="48" customFormat="1" ht="36.75" customHeight="1" x14ac:dyDescent="0.25">
      <c r="A12" s="161" t="s">
        <v>8</v>
      </c>
      <c r="B12" s="161" t="s">
        <v>9</v>
      </c>
      <c r="C12" s="162" t="s">
        <v>122</v>
      </c>
      <c r="D12" s="162" t="s">
        <v>132</v>
      </c>
      <c r="E12" s="162" t="s">
        <v>133</v>
      </c>
      <c r="F12" s="162" t="s">
        <v>63</v>
      </c>
      <c r="G12" s="162" t="s">
        <v>134</v>
      </c>
      <c r="H12" s="162" t="s">
        <v>135</v>
      </c>
    </row>
    <row r="13" spans="1:14" ht="27" customHeight="1" x14ac:dyDescent="0.25">
      <c r="A13" s="232">
        <v>1</v>
      </c>
      <c r="B13" s="227" t="s">
        <v>112</v>
      </c>
      <c r="C13" s="50" t="s">
        <v>116</v>
      </c>
      <c r="D13" s="71" t="s">
        <v>136</v>
      </c>
      <c r="E13" s="157">
        <v>2.7199074074074074E-3</v>
      </c>
      <c r="F13" s="71">
        <v>5</v>
      </c>
      <c r="G13" s="221">
        <f>E13+E14</f>
        <v>6.8634259259259256E-3</v>
      </c>
      <c r="H13" s="222">
        <v>1</v>
      </c>
    </row>
    <row r="14" spans="1:14" ht="27" customHeight="1" x14ac:dyDescent="0.25">
      <c r="A14" s="232"/>
      <c r="B14" s="227"/>
      <c r="C14" s="52" t="s">
        <v>117</v>
      </c>
      <c r="D14" s="71" t="s">
        <v>137</v>
      </c>
      <c r="E14" s="157">
        <v>4.1435185185185186E-3</v>
      </c>
      <c r="F14" s="71">
        <v>4</v>
      </c>
      <c r="G14" s="222"/>
      <c r="H14" s="222"/>
    </row>
    <row r="15" spans="1:14" ht="27" customHeight="1" x14ac:dyDescent="0.25">
      <c r="A15" s="232">
        <v>2</v>
      </c>
      <c r="B15" s="226" t="s">
        <v>107</v>
      </c>
      <c r="C15" s="50" t="s">
        <v>106</v>
      </c>
      <c r="D15" s="71" t="s">
        <v>136</v>
      </c>
      <c r="E15" s="157">
        <v>3.1712962962962958E-3</v>
      </c>
      <c r="F15" s="71">
        <v>8</v>
      </c>
      <c r="G15" s="221">
        <f t="shared" ref="G15" si="0">E15+E16</f>
        <v>7.0254629629629625E-3</v>
      </c>
      <c r="H15" s="222">
        <v>2</v>
      </c>
    </row>
    <row r="16" spans="1:14" ht="27" customHeight="1" x14ac:dyDescent="0.25">
      <c r="A16" s="232"/>
      <c r="B16" s="226"/>
      <c r="C16" s="52" t="s">
        <v>105</v>
      </c>
      <c r="D16" s="71" t="s">
        <v>137</v>
      </c>
      <c r="E16" s="157">
        <v>3.8541666666666668E-3</v>
      </c>
      <c r="F16" s="71">
        <v>2</v>
      </c>
      <c r="G16" s="222"/>
      <c r="H16" s="222"/>
    </row>
    <row r="17" spans="1:8" ht="27" customHeight="1" x14ac:dyDescent="0.25">
      <c r="A17" s="232">
        <v>3</v>
      </c>
      <c r="B17" s="220" t="s">
        <v>102</v>
      </c>
      <c r="C17" s="50" t="s">
        <v>98</v>
      </c>
      <c r="D17" s="71" t="s">
        <v>136</v>
      </c>
      <c r="E17" s="157">
        <v>5.1736111111111115E-3</v>
      </c>
      <c r="F17" s="71">
        <v>10</v>
      </c>
      <c r="G17" s="221">
        <f t="shared" ref="G17" si="1">E17+E18</f>
        <v>1.1319444444444444E-2</v>
      </c>
      <c r="H17" s="222">
        <v>3</v>
      </c>
    </row>
    <row r="18" spans="1:8" ht="27" customHeight="1" x14ac:dyDescent="0.25">
      <c r="A18" s="232"/>
      <c r="B18" s="220"/>
      <c r="C18" s="52" t="s">
        <v>99</v>
      </c>
      <c r="D18" s="71" t="s">
        <v>137</v>
      </c>
      <c r="E18" s="157">
        <v>6.145833333333333E-3</v>
      </c>
      <c r="F18" s="71">
        <v>9</v>
      </c>
      <c r="G18" s="222"/>
      <c r="H18" s="222"/>
    </row>
    <row r="19" spans="1:8" ht="27" customHeight="1" x14ac:dyDescent="0.25">
      <c r="A19" s="232">
        <v>4</v>
      </c>
      <c r="B19" s="220" t="s">
        <v>92</v>
      </c>
      <c r="C19" s="50" t="s">
        <v>94</v>
      </c>
      <c r="D19" s="71" t="s">
        <v>136</v>
      </c>
      <c r="E19" s="157">
        <v>2.6388888888888885E-3</v>
      </c>
      <c r="F19" s="71">
        <v>4</v>
      </c>
      <c r="G19" s="221">
        <f t="shared" ref="G19" si="2">E19+E20</f>
        <v>1.1469907407407406E-2</v>
      </c>
      <c r="H19" s="222">
        <v>4</v>
      </c>
    </row>
    <row r="20" spans="1:8" ht="27" customHeight="1" x14ac:dyDescent="0.25">
      <c r="A20" s="232"/>
      <c r="B20" s="220"/>
      <c r="C20" s="52" t="s">
        <v>95</v>
      </c>
      <c r="D20" s="71" t="s">
        <v>137</v>
      </c>
      <c r="E20" s="157">
        <v>8.8310185185185176E-3</v>
      </c>
      <c r="F20" s="71">
        <v>10</v>
      </c>
      <c r="G20" s="222"/>
      <c r="H20" s="222"/>
    </row>
    <row r="21" spans="1:8" ht="27" customHeight="1" x14ac:dyDescent="0.25">
      <c r="A21" s="232">
        <v>5</v>
      </c>
      <c r="B21" s="220" t="s">
        <v>111</v>
      </c>
      <c r="C21" s="1" t="s">
        <v>126</v>
      </c>
      <c r="D21" s="71" t="s">
        <v>136</v>
      </c>
      <c r="E21" s="71" t="s">
        <v>126</v>
      </c>
      <c r="F21" s="71" t="s">
        <v>126</v>
      </c>
      <c r="G21" s="221">
        <v>4.8379629629629632E-3</v>
      </c>
      <c r="H21" s="222">
        <v>5</v>
      </c>
    </row>
    <row r="22" spans="1:8" ht="22.5" customHeight="1" x14ac:dyDescent="0.25">
      <c r="A22" s="232"/>
      <c r="B22" s="220"/>
      <c r="C22" s="52" t="s">
        <v>108</v>
      </c>
      <c r="D22" s="71" t="s">
        <v>137</v>
      </c>
      <c r="E22" s="157">
        <v>4.8379629629629632E-3</v>
      </c>
      <c r="F22" s="71">
        <v>5</v>
      </c>
      <c r="G22" s="222"/>
      <c r="H22" s="222"/>
    </row>
    <row r="23" spans="1:8" ht="25.5" customHeight="1" x14ac:dyDescent="0.25">
      <c r="A23" s="232">
        <v>6</v>
      </c>
      <c r="B23" s="220" t="s">
        <v>85</v>
      </c>
      <c r="C23" s="1" t="s">
        <v>126</v>
      </c>
      <c r="D23" s="71" t="s">
        <v>136</v>
      </c>
      <c r="E23" s="71" t="s">
        <v>126</v>
      </c>
      <c r="F23" s="71" t="s">
        <v>126</v>
      </c>
      <c r="G23" s="221">
        <v>4.9189814814814816E-3</v>
      </c>
      <c r="H23" s="222">
        <v>6</v>
      </c>
    </row>
    <row r="24" spans="1:8" ht="25.5" x14ac:dyDescent="0.25">
      <c r="A24" s="232"/>
      <c r="B24" s="220"/>
      <c r="C24" s="52" t="s">
        <v>83</v>
      </c>
      <c r="D24" s="71" t="s">
        <v>137</v>
      </c>
      <c r="E24" s="157">
        <v>4.9189814814814816E-3</v>
      </c>
      <c r="F24" s="71">
        <v>6</v>
      </c>
      <c r="G24" s="222"/>
      <c r="H24" s="222"/>
    </row>
    <row r="25" spans="1:8" ht="25.5" customHeight="1" x14ac:dyDescent="0.25">
      <c r="A25" s="160"/>
    </row>
    <row r="26" spans="1:8" ht="409.6" x14ac:dyDescent="0.25">
      <c r="A26" s="160"/>
      <c r="B26" s="130" t="s">
        <v>69</v>
      </c>
      <c r="C26" s="83" t="s">
        <v>128</v>
      </c>
    </row>
    <row r="27" spans="1:8" ht="409.6" x14ac:dyDescent="0.25">
      <c r="B27" s="130" t="s">
        <v>68</v>
      </c>
      <c r="C27" s="83" t="s">
        <v>129</v>
      </c>
    </row>
  </sheetData>
  <mergeCells count="30">
    <mergeCell ref="A7:J7"/>
    <mergeCell ref="A8:J8"/>
    <mergeCell ref="A9:J9"/>
    <mergeCell ref="A19:A20"/>
    <mergeCell ref="A15:A16"/>
    <mergeCell ref="H19:H20"/>
    <mergeCell ref="H13:H14"/>
    <mergeCell ref="H17:H18"/>
    <mergeCell ref="H15:H16"/>
    <mergeCell ref="A5:J5"/>
    <mergeCell ref="A2:J2"/>
    <mergeCell ref="A1:J1"/>
    <mergeCell ref="G23:G24"/>
    <mergeCell ref="H23:H24"/>
    <mergeCell ref="B21:B22"/>
    <mergeCell ref="G21:G22"/>
    <mergeCell ref="H21:H22"/>
    <mergeCell ref="A23:A24"/>
    <mergeCell ref="B23:B24"/>
    <mergeCell ref="G15:G16"/>
    <mergeCell ref="A21:A22"/>
    <mergeCell ref="B15:B16"/>
    <mergeCell ref="G19:G20"/>
    <mergeCell ref="G13:G14"/>
    <mergeCell ref="G17:G18"/>
    <mergeCell ref="A13:A14"/>
    <mergeCell ref="A17:A18"/>
    <mergeCell ref="B19:B20"/>
    <mergeCell ref="B13:B14"/>
    <mergeCell ref="B17:B18"/>
  </mergeCells>
  <pageMargins left="0.7" right="0.7" top="0.75" bottom="0.75" header="0.3" footer="0.3"/>
  <pageSetup paperSize="9" scale="75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12"/>
  <sheetViews>
    <sheetView workbookViewId="0">
      <selection activeCell="C12" sqref="C12"/>
    </sheetView>
  </sheetViews>
  <sheetFormatPr defaultRowHeight="15" x14ac:dyDescent="0.25"/>
  <cols>
    <col min="3" max="3" width="41.42578125" customWidth="1"/>
    <col min="4" max="4" width="9.85546875" style="66" customWidth="1"/>
    <col min="5" max="5" width="9.5703125" style="66" customWidth="1"/>
    <col min="6" max="6" width="11.42578125" style="66" customWidth="1"/>
    <col min="7" max="7" width="9.140625" style="66"/>
  </cols>
  <sheetData>
    <row r="2" spans="3:7" x14ac:dyDescent="0.25">
      <c r="C2" s="171" t="s">
        <v>143</v>
      </c>
    </row>
    <row r="3" spans="3:7" x14ac:dyDescent="0.25">
      <c r="C3" s="1"/>
      <c r="D3" s="71" t="s">
        <v>139</v>
      </c>
      <c r="E3" s="71" t="s">
        <v>140</v>
      </c>
      <c r="F3" s="71" t="s">
        <v>141</v>
      </c>
      <c r="G3" s="71" t="s">
        <v>142</v>
      </c>
    </row>
    <row r="4" spans="3:7" ht="15" customHeight="1" x14ac:dyDescent="0.25">
      <c r="C4" s="86" t="s">
        <v>92</v>
      </c>
      <c r="D4" s="72">
        <v>1</v>
      </c>
      <c r="E4" s="72">
        <v>4</v>
      </c>
      <c r="F4" s="71">
        <f t="shared" ref="F4:F12" si="0">SUM(D4:E4)</f>
        <v>5</v>
      </c>
      <c r="G4" s="71">
        <v>2</v>
      </c>
    </row>
    <row r="5" spans="3:7" ht="15.75" customHeight="1" x14ac:dyDescent="0.25">
      <c r="C5" s="87" t="s">
        <v>112</v>
      </c>
      <c r="D5" s="72">
        <v>3</v>
      </c>
      <c r="E5" s="72">
        <v>1</v>
      </c>
      <c r="F5" s="71">
        <f t="shared" si="0"/>
        <v>4</v>
      </c>
      <c r="G5" s="71">
        <v>1</v>
      </c>
    </row>
    <row r="6" spans="3:7" ht="15" customHeight="1" x14ac:dyDescent="0.25">
      <c r="C6" s="86" t="s">
        <v>102</v>
      </c>
      <c r="D6" s="72">
        <v>2</v>
      </c>
      <c r="E6" s="72">
        <v>3</v>
      </c>
      <c r="F6" s="71">
        <f t="shared" si="0"/>
        <v>5</v>
      </c>
      <c r="G6" s="71">
        <v>3</v>
      </c>
    </row>
    <row r="7" spans="3:7" x14ac:dyDescent="0.25">
      <c r="C7" s="118" t="s">
        <v>107</v>
      </c>
      <c r="D7" s="72">
        <v>6</v>
      </c>
      <c r="E7" s="72">
        <v>2</v>
      </c>
      <c r="F7" s="71">
        <f t="shared" si="0"/>
        <v>8</v>
      </c>
      <c r="G7" s="71">
        <v>4</v>
      </c>
    </row>
    <row r="8" spans="3:7" x14ac:dyDescent="0.25">
      <c r="C8" s="86" t="s">
        <v>111</v>
      </c>
      <c r="D8" s="72">
        <v>7</v>
      </c>
      <c r="E8" s="72">
        <v>5</v>
      </c>
      <c r="F8" s="71">
        <f t="shared" si="0"/>
        <v>12</v>
      </c>
      <c r="G8" s="71">
        <v>5</v>
      </c>
    </row>
    <row r="9" spans="3:7" ht="21.75" customHeight="1" x14ac:dyDescent="0.25">
      <c r="C9" s="86" t="s">
        <v>85</v>
      </c>
      <c r="D9" s="72">
        <v>9</v>
      </c>
      <c r="E9" s="72">
        <v>6</v>
      </c>
      <c r="F9" s="71">
        <f t="shared" si="0"/>
        <v>15</v>
      </c>
      <c r="G9" s="71">
        <v>6</v>
      </c>
    </row>
    <row r="10" spans="3:7" ht="24" customHeight="1" x14ac:dyDescent="0.25">
      <c r="C10" s="86" t="s">
        <v>115</v>
      </c>
      <c r="D10" s="72">
        <v>4</v>
      </c>
      <c r="E10" s="71" t="s">
        <v>126</v>
      </c>
      <c r="F10" s="71">
        <f t="shared" si="0"/>
        <v>4</v>
      </c>
      <c r="G10" s="71">
        <v>7</v>
      </c>
    </row>
    <row r="11" spans="3:7" x14ac:dyDescent="0.25">
      <c r="C11" s="86" t="s">
        <v>90</v>
      </c>
      <c r="D11" s="72">
        <v>5</v>
      </c>
      <c r="E11" s="71" t="s">
        <v>126</v>
      </c>
      <c r="F11" s="71">
        <f t="shared" si="0"/>
        <v>5</v>
      </c>
      <c r="G11" s="71">
        <v>8</v>
      </c>
    </row>
    <row r="12" spans="3:7" x14ac:dyDescent="0.25">
      <c r="C12" s="86" t="s">
        <v>123</v>
      </c>
      <c r="D12" s="72">
        <v>8</v>
      </c>
      <c r="E12" s="71" t="s">
        <v>126</v>
      </c>
      <c r="F12" s="71">
        <f t="shared" si="0"/>
        <v>8</v>
      </c>
      <c r="G12" s="71">
        <v>9</v>
      </c>
    </row>
  </sheetData>
  <sortState ref="C4:F17">
    <sortCondition ref="F4:F17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КАТМ2</vt:lpstr>
      <vt:lpstr>КАТМСВ</vt:lpstr>
      <vt:lpstr>КАТМст</vt:lpstr>
      <vt:lpstr>КАТМмл</vt:lpstr>
      <vt:lpstr>КАТЖмл</vt:lpstr>
      <vt:lpstr>КАТЖст</vt:lpstr>
      <vt:lpstr>Ком 2006-2004</vt:lpstr>
      <vt:lpstr>Ком 2001-2003</vt:lpstr>
      <vt:lpstr>Общеком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Радик</cp:lastModifiedBy>
  <cp:lastPrinted>2019-05-27T09:46:24Z</cp:lastPrinted>
  <dcterms:created xsi:type="dcterms:W3CDTF">2018-04-12T17:32:20Z</dcterms:created>
  <dcterms:modified xsi:type="dcterms:W3CDTF">2019-05-28T19:05:58Z</dcterms:modified>
</cp:coreProperties>
</file>