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708" windowHeight="645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01" i="1"/>
  <c r="J131" i="1" s="1"/>
  <c r="J111" i="1"/>
  <c r="J116" i="1"/>
  <c r="J123" i="1"/>
  <c r="J130" i="1"/>
  <c r="J139" i="1"/>
  <c r="J173" i="1" s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69" i="1"/>
  <c r="J299" i="1" s="1"/>
  <c r="J279" i="1"/>
  <c r="J284" i="1"/>
  <c r="J291" i="1"/>
  <c r="J298" i="1"/>
  <c r="J307" i="1"/>
  <c r="J341" i="1" s="1"/>
  <c r="J311" i="1"/>
  <c r="J321" i="1"/>
  <c r="J326" i="1"/>
  <c r="J333" i="1"/>
  <c r="J340" i="1"/>
  <c r="J349" i="1"/>
  <c r="J353" i="1"/>
  <c r="J383" i="1" s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37" i="1"/>
  <c r="J467" i="1" s="1"/>
  <c r="J447" i="1"/>
  <c r="J452" i="1"/>
  <c r="J459" i="1"/>
  <c r="J466" i="1"/>
  <c r="J475" i="1"/>
  <c r="J479" i="1"/>
  <c r="J489" i="1"/>
  <c r="J494" i="1"/>
  <c r="J501" i="1"/>
  <c r="J508" i="1"/>
  <c r="J509" i="1"/>
  <c r="J517" i="1"/>
  <c r="J521" i="1"/>
  <c r="J531" i="1"/>
  <c r="J536" i="1"/>
  <c r="J543" i="1"/>
  <c r="J550" i="1"/>
  <c r="J559" i="1"/>
  <c r="J593" i="1" s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89" i="1" s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215" i="1" s="1"/>
  <c r="I185" i="1"/>
  <c r="I195" i="1"/>
  <c r="I200" i="1"/>
  <c r="I207" i="1"/>
  <c r="I214" i="1"/>
  <c r="I223" i="1"/>
  <c r="I257" i="1" s="1"/>
  <c r="I227" i="1"/>
  <c r="I237" i="1"/>
  <c r="I242" i="1"/>
  <c r="I249" i="1"/>
  <c r="I256" i="1"/>
  <c r="I265" i="1"/>
  <c r="I299" i="1" s="1"/>
  <c r="I269" i="1"/>
  <c r="I279" i="1"/>
  <c r="I284" i="1"/>
  <c r="I291" i="1"/>
  <c r="I298" i="1"/>
  <c r="I307" i="1"/>
  <c r="I311" i="1"/>
  <c r="I321" i="1"/>
  <c r="I326" i="1"/>
  <c r="I333" i="1"/>
  <c r="I340" i="1"/>
  <c r="I349" i="1"/>
  <c r="I353" i="1"/>
  <c r="I363" i="1"/>
  <c r="I368" i="1"/>
  <c r="I375" i="1"/>
  <c r="I382" i="1"/>
  <c r="I383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479" i="1"/>
  <c r="I509" i="1" s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93" i="1" s="1"/>
  <c r="I563" i="1"/>
  <c r="I573" i="1"/>
  <c r="I578" i="1"/>
  <c r="I585" i="1"/>
  <c r="I592" i="1"/>
  <c r="H13" i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99" i="1" s="1"/>
  <c r="H279" i="1"/>
  <c r="H284" i="1"/>
  <c r="H291" i="1"/>
  <c r="H298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1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27" i="1"/>
  <c r="G257" i="1" s="1"/>
  <c r="G237" i="1"/>
  <c r="G242" i="1"/>
  <c r="G249" i="1"/>
  <c r="G256" i="1"/>
  <c r="G265" i="1"/>
  <c r="G269" i="1"/>
  <c r="G279" i="1"/>
  <c r="G284" i="1"/>
  <c r="G291" i="1"/>
  <c r="G298" i="1"/>
  <c r="G299" i="1"/>
  <c r="G307" i="1"/>
  <c r="G341" i="1" s="1"/>
  <c r="G311" i="1"/>
  <c r="G321" i="1"/>
  <c r="G326" i="1"/>
  <c r="G333" i="1"/>
  <c r="G340" i="1"/>
  <c r="G349" i="1"/>
  <c r="G383" i="1" s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67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93" i="1" s="1"/>
  <c r="G573" i="1"/>
  <c r="G578" i="1"/>
  <c r="G585" i="1"/>
  <c r="G592" i="1"/>
  <c r="F17" i="1"/>
  <c r="F27" i="1"/>
  <c r="F32" i="1"/>
  <c r="F39" i="1"/>
  <c r="F46" i="1"/>
  <c r="F47" i="1"/>
  <c r="F89" i="1"/>
  <c r="F59" i="1"/>
  <c r="F69" i="1"/>
  <c r="F74" i="1"/>
  <c r="F81" i="1"/>
  <c r="F88" i="1"/>
  <c r="F131" i="1"/>
  <c r="F101" i="1"/>
  <c r="F111" i="1"/>
  <c r="F116" i="1"/>
  <c r="F123" i="1"/>
  <c r="F130" i="1"/>
  <c r="F143" i="1"/>
  <c r="F173" i="1" s="1"/>
  <c r="F153" i="1"/>
  <c r="F158" i="1"/>
  <c r="F165" i="1"/>
  <c r="F172" i="1"/>
  <c r="F185" i="1"/>
  <c r="F195" i="1"/>
  <c r="F215" i="1" s="1"/>
  <c r="F200" i="1"/>
  <c r="F207" i="1"/>
  <c r="F214" i="1"/>
  <c r="F257" i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7" i="1"/>
  <c r="F311" i="1"/>
  <c r="F321" i="1"/>
  <c r="F326" i="1"/>
  <c r="F333" i="1"/>
  <c r="F340" i="1"/>
  <c r="F383" i="1"/>
  <c r="F353" i="1"/>
  <c r="F363" i="1"/>
  <c r="F368" i="1"/>
  <c r="F375" i="1"/>
  <c r="F382" i="1"/>
  <c r="F425" i="1"/>
  <c r="F395" i="1"/>
  <c r="F405" i="1"/>
  <c r="F410" i="1"/>
  <c r="F417" i="1"/>
  <c r="F424" i="1"/>
  <c r="F467" i="1"/>
  <c r="F437" i="1"/>
  <c r="F447" i="1"/>
  <c r="F452" i="1"/>
  <c r="F459" i="1"/>
  <c r="F466" i="1"/>
  <c r="F475" i="1"/>
  <c r="F479" i="1"/>
  <c r="F489" i="1"/>
  <c r="F494" i="1"/>
  <c r="F501" i="1"/>
  <c r="F508" i="1"/>
  <c r="F509" i="1"/>
  <c r="F551" i="1"/>
  <c r="F521" i="1"/>
  <c r="F531" i="1"/>
  <c r="F536" i="1"/>
  <c r="F543" i="1"/>
  <c r="F550" i="1"/>
  <c r="F559" i="1"/>
  <c r="F593" i="1" s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551" i="1" l="1"/>
  <c r="H551" i="1"/>
  <c r="G425" i="1"/>
  <c r="I341" i="1"/>
  <c r="F341" i="1"/>
  <c r="F594" i="1" s="1"/>
  <c r="J215" i="1"/>
  <c r="H173" i="1"/>
  <c r="I173" i="1"/>
  <c r="G89" i="1"/>
  <c r="H47" i="1"/>
  <c r="H467" i="1"/>
  <c r="I47" i="1"/>
  <c r="I594" i="1" s="1"/>
  <c r="J47" i="1"/>
  <c r="G47" i="1"/>
  <c r="H509" i="1"/>
  <c r="H257" i="1"/>
  <c r="H131" i="1"/>
  <c r="G594" i="1" l="1"/>
  <c r="J594" i="1"/>
  <c r="H594" i="1"/>
  <c r="L563" i="1" l="1"/>
  <c r="L593" i="1"/>
  <c r="L279" i="1"/>
  <c r="L284" i="1"/>
  <c r="L17" i="1"/>
  <c r="L111" i="1"/>
  <c r="L116" i="1"/>
  <c r="L27" i="1"/>
  <c r="L32" i="1"/>
  <c r="L200" i="1"/>
  <c r="L195" i="1"/>
  <c r="L185" i="1"/>
  <c r="L242" i="1"/>
  <c r="L237" i="1"/>
  <c r="L249" i="1"/>
  <c r="L340" i="1"/>
  <c r="L375" i="1"/>
  <c r="L172" i="1"/>
  <c r="L592" i="1"/>
  <c r="L165" i="1"/>
  <c r="L501" i="1"/>
  <c r="L81" i="1"/>
  <c r="L130" i="1"/>
  <c r="L214" i="1"/>
  <c r="L291" i="1"/>
  <c r="L363" i="1"/>
  <c r="L368" i="1"/>
  <c r="L573" i="1"/>
  <c r="L578" i="1"/>
  <c r="L326" i="1"/>
  <c r="L321" i="1"/>
  <c r="L452" i="1"/>
  <c r="L447" i="1"/>
  <c r="L594" i="1"/>
  <c r="L494" i="1"/>
  <c r="L489" i="1"/>
  <c r="L382" i="1"/>
  <c r="L59" i="1"/>
  <c r="L123" i="1"/>
  <c r="L39" i="1"/>
  <c r="L585" i="1"/>
  <c r="L405" i="1"/>
  <c r="L410" i="1"/>
  <c r="L437" i="1"/>
  <c r="L101" i="1"/>
  <c r="L417" i="1"/>
  <c r="L227" i="1"/>
  <c r="L74" i="1"/>
  <c r="L69" i="1"/>
  <c r="L531" i="1"/>
  <c r="L536" i="1"/>
  <c r="L46" i="1"/>
  <c r="L479" i="1"/>
  <c r="L256" i="1"/>
  <c r="L508" i="1"/>
  <c r="L153" i="1"/>
  <c r="L158" i="1"/>
  <c r="L550" i="1"/>
  <c r="L269" i="1"/>
  <c r="L299" i="1"/>
  <c r="L311" i="1"/>
  <c r="L143" i="1"/>
  <c r="L466" i="1"/>
  <c r="L88" i="1"/>
  <c r="L333" i="1"/>
  <c r="L521" i="1"/>
  <c r="L543" i="1"/>
  <c r="L298" i="1"/>
  <c r="L424" i="1"/>
  <c r="L395" i="1"/>
  <c r="L207" i="1"/>
  <c r="L459" i="1"/>
  <c r="L353" i="1"/>
</calcChain>
</file>

<file path=xl/sharedStrings.xml><?xml version="1.0" encoding="utf-8"?>
<sst xmlns="http://schemas.openxmlformats.org/spreadsheetml/2006/main" count="597" uniqueCount="88">
  <si>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</si>
  <si>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</si>
  <si>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</si>
  <si>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</si>
  <si>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</si>
  <si>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</si>
  <si>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</si>
  <si>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</si>
  <si>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</si>
  <si>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</si>
  <si>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</si>
  <si>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</si>
  <si>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</si>
  <si>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</si>
  <si>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</si>
  <si>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</si>
  <si>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</si>
  <si>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</si>
  <si>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</si>
  <si>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</si>
  <si>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</si>
  <si>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</si>
  <si>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</si>
  <si>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</si>
  <si>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</si>
  <si>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</si>
  <si>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</si>
  <si>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</si>
  <si>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</si>
  <si>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</si>
  <si>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</si>
  <si>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</si>
  <si>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</si>
  <si>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</si>
  <si>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</si>
  <si>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</si>
  <si>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</si>
  <si>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</si>
  <si>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</si>
  <si>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</si>
  <si>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</si>
  <si>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</si>
  <si>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</si>
  <si>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</si>
  <si>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</si>
  <si>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</si>
  <si>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Мясные блюда</t>
  </si>
  <si>
    <t>Чай с сахаром и лимоном</t>
  </si>
  <si>
    <t>Сыр порционно</t>
  </si>
  <si>
    <t>Салаты</t>
  </si>
  <si>
    <t>Хлеб пшеничный</t>
  </si>
  <si>
    <t>мясные блюда</t>
  </si>
  <si>
    <t>салаты</t>
  </si>
  <si>
    <t>Гуляш из говядины</t>
  </si>
  <si>
    <t>Чай с сахаром</t>
  </si>
  <si>
    <t>Директор</t>
  </si>
  <si>
    <t>Хлеб ржаной</t>
  </si>
  <si>
    <t>Плоды и ягоды свежие (яблоки)</t>
  </si>
  <si>
    <t xml:space="preserve">Чай с сахаром </t>
  </si>
  <si>
    <t>Чай с сахаром, с лимоном</t>
  </si>
  <si>
    <t>Пюре картофельное с маслом сливочным</t>
  </si>
  <si>
    <t>Котлета из мяса птицы</t>
  </si>
  <si>
    <t>Чай с сахаром, с яблоком</t>
  </si>
  <si>
    <t xml:space="preserve">Рис отварной рассыпчатый с маслом сливочным </t>
  </si>
  <si>
    <t>Биточки рыбные</t>
  </si>
  <si>
    <t>Чай "Витаминный" с шиповником</t>
  </si>
  <si>
    <t xml:space="preserve">  </t>
  </si>
  <si>
    <t>Плов из говядины с рисовой крупой</t>
  </si>
  <si>
    <t>Рыба, тушенная в томате с овощами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</si>
  <si>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</si>
  <si>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</si>
  <si>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</si>
  <si>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Овощи тушеные с мясом</t>
  </si>
  <si>
    <t>Котлеты "Аппетитные"</t>
  </si>
  <si>
    <t>Компот из сухофруктов (75С)</t>
  </si>
  <si>
    <t>Салат из моркови с яблоками</t>
  </si>
  <si>
    <t>Сырники из творога с кашей молочной  "Дружба" с маслом сливочным</t>
  </si>
  <si>
    <t>Свекла отварная дольками</t>
  </si>
  <si>
    <t>Напиток из свежих фруктов (75С)</t>
  </si>
  <si>
    <t>Тефтели мясные в сметанно-томатном соусе</t>
  </si>
  <si>
    <t>Салат из свежей капусты с морковью</t>
  </si>
  <si>
    <t>Сырники из творога с кашей пшенной молочной  с маслом сливочным</t>
  </si>
  <si>
    <t>Салат из отварной свеклы</t>
  </si>
  <si>
    <t>Компот из свежих яблок (75С)</t>
  </si>
  <si>
    <t>Каша гречневая рассыпчатая с маслом сливочным</t>
  </si>
  <si>
    <t>рыбные блюда</t>
  </si>
  <si>
    <t>Гилязиев Х.Р.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</si>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</sst>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1" fillId="5" borderId="5" xfId="0" applyFont="1" applyFill="1" applyBorder="1" applyProtection="1">
      <protection locked="0"/>
    </xf>
    <xf numFmtId="0" fontId="1" fillId="6" borderId="3" xfId="0" applyFont="1" applyFill="1" applyBorder="1" applyProtection="1">
      <protection locked="0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5" borderId="27" xfId="0" applyFill="1" applyBorder="1" applyAlignment="1" applyProtection="1">
      <protection locked="0"/>
    </xf>
    <xf numFmtId="0" fontId="0" fillId="5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30" zoomScaleNormal="130" workbookViewId="0">
      <pane xSplit="4" ySplit="5" topLeftCell="E578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8.6640625" style="1" customWidth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6" t="s">
        <v>87</v>
      </c>
      <c r="D1" s="77"/>
      <c r="E1" s="78"/>
      <c r="F1" s="13" t="s">
        <v>16</v>
      </c>
      <c r="G1" s="2" t="s">
        <v>17</v>
      </c>
      <c r="H1" s="79" t="s">
        <v>55</v>
      </c>
      <c r="I1" s="79"/>
      <c r="J1" s="79"/>
      <c r="K1" s="79"/>
    </row>
    <row r="2" spans="1:12" ht="17.399999999999999" x14ac:dyDescent="0.25">
      <c r="A2" s="43" t="s">
        <v>6</v>
      </c>
      <c r="C2" s="2"/>
      <c r="G2" s="2" t="s">
        <v>18</v>
      </c>
      <c r="H2" s="79" t="s">
        <v>86</v>
      </c>
      <c r="I2" s="79"/>
      <c r="J2" s="79"/>
      <c r="K2" s="79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9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69</v>
      </c>
      <c r="F6" s="48">
        <v>155</v>
      </c>
      <c r="G6" s="48">
        <v>5.7</v>
      </c>
      <c r="H6" s="48">
        <v>4.3</v>
      </c>
      <c r="I6" s="48">
        <v>31.99</v>
      </c>
      <c r="J6" s="48">
        <v>189.3</v>
      </c>
      <c r="K6" s="49">
        <v>203</v>
      </c>
      <c r="L6" s="48">
        <v>66.760000000000005</v>
      </c>
    </row>
    <row r="7" spans="1:12" ht="15" thickBot="1" x14ac:dyDescent="0.35">
      <c r="A7" s="25"/>
      <c r="B7" s="16"/>
      <c r="C7" s="11"/>
      <c r="D7" s="59" t="s">
        <v>46</v>
      </c>
      <c r="E7" s="60" t="s">
        <v>61</v>
      </c>
      <c r="F7" s="51">
        <v>90</v>
      </c>
      <c r="G7" s="51">
        <v>10.199999999999999</v>
      </c>
      <c r="H7" s="51">
        <v>12.93</v>
      </c>
      <c r="I7" s="51">
        <v>13.79</v>
      </c>
      <c r="J7" s="51">
        <v>198</v>
      </c>
      <c r="K7" s="52"/>
      <c r="L7" s="51"/>
    </row>
    <row r="8" spans="1:12" ht="14.4" x14ac:dyDescent="0.3">
      <c r="A8" s="25"/>
      <c r="B8" s="16"/>
      <c r="C8" s="11"/>
      <c r="D8" s="7" t="s">
        <v>22</v>
      </c>
      <c r="E8" s="61" t="s">
        <v>74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61" t="s">
        <v>56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62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3" t="s">
        <v>49</v>
      </c>
      <c r="E11" s="61" t="s">
        <v>75</v>
      </c>
      <c r="F11" s="51">
        <v>60</v>
      </c>
      <c r="G11" s="51">
        <v>0.64</v>
      </c>
      <c r="H11" s="51">
        <v>3.01</v>
      </c>
      <c r="I11" s="51">
        <v>5.1100000000000003</v>
      </c>
      <c r="J11" s="51">
        <v>50.91</v>
      </c>
      <c r="K11" s="52"/>
      <c r="L11" s="51"/>
    </row>
    <row r="12" spans="1:12" ht="14.4" x14ac:dyDescent="0.3">
      <c r="A12" s="25"/>
      <c r="B12" s="16"/>
      <c r="C12" s="11"/>
      <c r="D12" s="6"/>
      <c r="E12" s="62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4" t="s">
        <v>4</v>
      </c>
      <c r="D47" s="75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34">
        <f t="shared" si="7"/>
        <v>84.8</v>
      </c>
      <c r="J47" s="34">
        <f t="shared" si="7"/>
        <v>590.41</v>
      </c>
      <c r="K47" s="35"/>
      <c r="L47" s="34">
        <v>66.760000000000005</v>
      </c>
    </row>
    <row r="48" spans="1:12" ht="28.8" x14ac:dyDescent="0.3">
      <c r="A48" s="15">
        <v>1</v>
      </c>
      <c r="B48" s="16">
        <v>2</v>
      </c>
      <c r="C48" s="24" t="s">
        <v>20</v>
      </c>
      <c r="D48" s="5" t="s">
        <v>21</v>
      </c>
      <c r="E48" s="58" t="s">
        <v>76</v>
      </c>
      <c r="F48" s="48">
        <v>215</v>
      </c>
      <c r="G48" s="48">
        <v>13.65</v>
      </c>
      <c r="H48" s="48">
        <v>15.29</v>
      </c>
      <c r="I48" s="48">
        <v>32.32</v>
      </c>
      <c r="J48" s="48">
        <v>330.9</v>
      </c>
      <c r="K48" s="49"/>
      <c r="L48" s="48">
        <v>66.760000000000005</v>
      </c>
    </row>
    <row r="49" spans="1:12" ht="14.4" x14ac:dyDescent="0.3">
      <c r="A49" s="15"/>
      <c r="B49" s="16"/>
      <c r="C49" s="11"/>
      <c r="D49" s="64"/>
      <c r="E49" s="62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61" t="s">
        <v>58</v>
      </c>
      <c r="F50" s="51">
        <v>200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4.4" x14ac:dyDescent="0.3">
      <c r="A51" s="15"/>
      <c r="B51" s="16"/>
      <c r="C51" s="11"/>
      <c r="D51" s="7" t="s">
        <v>23</v>
      </c>
      <c r="E51" s="61" t="s">
        <v>56</v>
      </c>
      <c r="F51" s="51">
        <v>30</v>
      </c>
      <c r="G51" s="51">
        <v>1.98</v>
      </c>
      <c r="H51" s="51">
        <v>0.36</v>
      </c>
      <c r="I51" s="51">
        <v>11.88</v>
      </c>
      <c r="J51" s="51">
        <v>59.4</v>
      </c>
      <c r="K51" s="52"/>
      <c r="L51" s="51"/>
    </row>
    <row r="52" spans="1:12" ht="15" thickBot="1" x14ac:dyDescent="0.35">
      <c r="A52" s="15"/>
      <c r="B52" s="16"/>
      <c r="C52" s="11"/>
      <c r="D52" s="7" t="s">
        <v>24</v>
      </c>
      <c r="E52" s="60" t="s">
        <v>57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63"/>
      <c r="E53" s="61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545</v>
      </c>
      <c r="G55" s="21">
        <f t="shared" ref="G55" si="8">SUM(G48:G54)</f>
        <v>16.100000000000001</v>
      </c>
      <c r="H55" s="21">
        <f t="shared" ref="H55" si="9">SUM(H48:H54)</f>
        <v>16.069999999999997</v>
      </c>
      <c r="I55" s="21">
        <f t="shared" ref="I55" si="10">SUM(I48:I54)</f>
        <v>64.010000000000005</v>
      </c>
      <c r="J55" s="21">
        <f t="shared" ref="J55" si="11">SUM(J48:J54)</f>
        <v>477.29999999999995</v>
      </c>
      <c r="K55" s="27"/>
      <c r="L55" s="21">
        <f t="shared" ref="L55:L97" si="12"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74" t="s">
        <v>4</v>
      </c>
      <c r="D89" s="75"/>
      <c r="E89" s="33"/>
      <c r="F89" s="34">
        <f>F55+F59+F69+F74+F81+F88</f>
        <v>545</v>
      </c>
      <c r="G89" s="34">
        <f t="shared" ref="G89" si="38">G55+G59+G69+G74+G81+G88</f>
        <v>16.100000000000001</v>
      </c>
      <c r="H89" s="34">
        <f t="shared" ref="H89" si="39">H55+H59+H69+H74+H81+H88</f>
        <v>16.069999999999997</v>
      </c>
      <c r="I89" s="34">
        <f t="shared" ref="I89" si="40">I55+I59+I69+I74+I81+I88</f>
        <v>64.010000000000005</v>
      </c>
      <c r="J89" s="34">
        <f t="shared" ref="J89" si="41">J55+J59+J69+J74+J81+J88</f>
        <v>477.29999999999995</v>
      </c>
      <c r="K89" s="35"/>
      <c r="L89" s="34">
        <v>66.760000000000005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45</v>
      </c>
      <c r="F90" s="48">
        <v>150</v>
      </c>
      <c r="G90" s="48">
        <v>3.77</v>
      </c>
      <c r="H90" s="48">
        <v>2.29</v>
      </c>
      <c r="I90" s="48">
        <v>39.72</v>
      </c>
      <c r="J90" s="48">
        <v>214</v>
      </c>
      <c r="K90" s="49">
        <v>171</v>
      </c>
      <c r="L90" s="48">
        <v>66.760000000000005</v>
      </c>
    </row>
    <row r="91" spans="1:12" ht="14.4" x14ac:dyDescent="0.3">
      <c r="A91" s="25"/>
      <c r="B91" s="16"/>
      <c r="C91" s="11"/>
      <c r="D91" s="72" t="s">
        <v>46</v>
      </c>
      <c r="E91" s="62" t="s">
        <v>53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4.4" x14ac:dyDescent="0.3">
      <c r="A92" s="25"/>
      <c r="B92" s="16"/>
      <c r="C92" s="11"/>
      <c r="D92" s="7" t="s">
        <v>22</v>
      </c>
      <c r="E92" s="61" t="s">
        <v>59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61" t="s">
        <v>56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/>
      <c r="L93" s="51"/>
    </row>
    <row r="94" spans="1:12" ht="15" thickBot="1" x14ac:dyDescent="0.35">
      <c r="A94" s="25"/>
      <c r="B94" s="16"/>
      <c r="C94" s="11"/>
      <c r="D94" s="7" t="s">
        <v>24</v>
      </c>
      <c r="E94" s="6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5"/>
      <c r="E95" s="61" t="s">
        <v>48</v>
      </c>
      <c r="F95" s="51">
        <v>10</v>
      </c>
      <c r="G95" s="51">
        <v>2.63</v>
      </c>
      <c r="H95" s="51">
        <v>2.66</v>
      </c>
      <c r="I95" s="51">
        <v>0</v>
      </c>
      <c r="J95" s="51">
        <v>34.33</v>
      </c>
      <c r="K95" s="52">
        <v>15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v>510</v>
      </c>
      <c r="G97" s="21">
        <f t="shared" ref="G97" si="42">SUM(G90:G96)</f>
        <v>20.2</v>
      </c>
      <c r="H97" s="21">
        <f t="shared" ref="H97" si="43">SUM(H90:H96)</f>
        <v>20.36</v>
      </c>
      <c r="I97" s="21">
        <f t="shared" ref="I97" si="44">SUM(I90:I96)</f>
        <v>79.97</v>
      </c>
      <c r="J97" s="21">
        <f t="shared" ref="J97" si="45">SUM(J90:J96)</f>
        <v>609.65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74" t="s">
        <v>4</v>
      </c>
      <c r="D131" s="75"/>
      <c r="E131" s="33"/>
      <c r="F131" s="34">
        <f>F97+F101+F111+F116+F123+F130</f>
        <v>510</v>
      </c>
      <c r="G131" s="34">
        <f t="shared" ref="G131" si="71">G97+G101+G111+G116+G123+G130</f>
        <v>20.2</v>
      </c>
      <c r="H131" s="34">
        <f t="shared" ref="H131" si="72">H97+H101+H111+H116+H123+H130</f>
        <v>20.36</v>
      </c>
      <c r="I131" s="34">
        <f t="shared" ref="I131" si="73">I97+I101+I111+I116+I123+I130</f>
        <v>79.97</v>
      </c>
      <c r="J131" s="34">
        <f t="shared" ref="J131" si="74">J97+J101+J111+J116+J123+J130</f>
        <v>609.65</v>
      </c>
      <c r="K131" s="35"/>
      <c r="L131" s="34">
        <v>66.760000000000005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60</v>
      </c>
      <c r="F132" s="48">
        <v>153</v>
      </c>
      <c r="G132" s="48">
        <v>3.08</v>
      </c>
      <c r="H132" s="48">
        <v>6.25</v>
      </c>
      <c r="I132" s="48">
        <v>20.47</v>
      </c>
      <c r="J132" s="48">
        <v>150.44999999999999</v>
      </c>
      <c r="K132" s="49">
        <v>312</v>
      </c>
      <c r="L132" s="48">
        <v>66.760000000000005</v>
      </c>
    </row>
    <row r="133" spans="1:12" ht="15" thickBot="1" x14ac:dyDescent="0.35">
      <c r="A133" s="25"/>
      <c r="B133" s="16"/>
      <c r="C133" s="11"/>
      <c r="D133" s="73" t="s">
        <v>51</v>
      </c>
      <c r="E133" s="60" t="s">
        <v>61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61" t="s">
        <v>62</v>
      </c>
      <c r="F134" s="51">
        <v>200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61" t="s">
        <v>50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62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7"/>
      <c r="E137" s="62" t="s">
        <v>77</v>
      </c>
      <c r="F137" s="51">
        <v>60</v>
      </c>
      <c r="G137" s="51">
        <v>1.08</v>
      </c>
      <c r="H137" s="51">
        <v>0.06</v>
      </c>
      <c r="I137" s="51">
        <v>5.88</v>
      </c>
      <c r="J137" s="51">
        <v>28.8</v>
      </c>
      <c r="K137" s="52"/>
      <c r="L137" s="51"/>
    </row>
    <row r="138" spans="1:12" ht="14.4" x14ac:dyDescent="0.3">
      <c r="A138" s="25"/>
      <c r="B138" s="16"/>
      <c r="C138" s="11"/>
      <c r="D138" s="63" t="s">
        <v>23</v>
      </c>
      <c r="E138" s="61" t="s">
        <v>56</v>
      </c>
      <c r="F138" s="51">
        <v>40</v>
      </c>
      <c r="G138" s="51">
        <v>2.64</v>
      </c>
      <c r="H138" s="51">
        <v>0.48</v>
      </c>
      <c r="I138" s="51">
        <v>15.84</v>
      </c>
      <c r="J138" s="51">
        <v>79.2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v>573</v>
      </c>
      <c r="G139" s="21">
        <f t="shared" ref="G139" si="75">SUM(G132:G138)</f>
        <v>19.39</v>
      </c>
      <c r="H139" s="21">
        <f t="shared" ref="H139" si="76">SUM(H132:H138)</f>
        <v>20.019999999999996</v>
      </c>
      <c r="I139" s="21">
        <f t="shared" ref="I139" si="77">SUM(I132:I138)</f>
        <v>81.72</v>
      </c>
      <c r="J139" s="21">
        <f t="shared" ref="J139" si="78">SUM(J132:J138)</f>
        <v>571.65</v>
      </c>
      <c r="K139" s="27"/>
      <c r="L139" s="21">
        <f t="shared" ref="L139:L181" si="79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74" t="s">
        <v>4</v>
      </c>
      <c r="D173" s="75"/>
      <c r="E173" s="33"/>
      <c r="F173" s="34">
        <f>F139+F143+F153+F158+F165+F172</f>
        <v>573</v>
      </c>
      <c r="G173" s="34">
        <f t="shared" ref="G173" si="105">G139+G143+G153+G158+G165+G172</f>
        <v>19.39</v>
      </c>
      <c r="H173" s="34">
        <f t="shared" ref="H173" si="106">H139+H143+H153+H158+H165+H172</f>
        <v>20.019999999999996</v>
      </c>
      <c r="I173" s="34">
        <f t="shared" ref="I173" si="107">I139+I143+I153+I158+I165+I172</f>
        <v>81.72</v>
      </c>
      <c r="J173" s="34">
        <f t="shared" ref="J173" si="108">J139+J143+J153+J158+J165+J172</f>
        <v>571.65</v>
      </c>
      <c r="K173" s="35"/>
      <c r="L173" s="34">
        <v>66.760000000000005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69</v>
      </c>
      <c r="F174" s="48">
        <v>185</v>
      </c>
      <c r="G174" s="48">
        <v>5.0999999999999996</v>
      </c>
      <c r="H174" s="48">
        <v>3.62</v>
      </c>
      <c r="I174" s="48">
        <v>31.96</v>
      </c>
      <c r="J174" s="48">
        <v>176.1</v>
      </c>
      <c r="K174" s="49">
        <v>203</v>
      </c>
      <c r="L174" s="48">
        <v>66.760000000000005</v>
      </c>
    </row>
    <row r="175" spans="1:12" ht="15" thickBot="1" x14ac:dyDescent="0.35">
      <c r="A175" s="25"/>
      <c r="B175" s="16"/>
      <c r="C175" s="11"/>
      <c r="D175" s="73" t="s">
        <v>46</v>
      </c>
      <c r="E175" s="60" t="s">
        <v>79</v>
      </c>
      <c r="F175" s="51">
        <v>100</v>
      </c>
      <c r="G175" s="51">
        <v>7.2839999999999998</v>
      </c>
      <c r="H175" s="51">
        <v>11.94</v>
      </c>
      <c r="I175" s="51">
        <v>8.36</v>
      </c>
      <c r="J175" s="51">
        <v>124</v>
      </c>
      <c r="K175" s="52">
        <v>279.33100000000002</v>
      </c>
      <c r="L175" s="51"/>
    </row>
    <row r="176" spans="1:12" ht="14.4" x14ac:dyDescent="0.3">
      <c r="A176" s="25"/>
      <c r="B176" s="16"/>
      <c r="C176" s="11"/>
      <c r="D176" s="7" t="s">
        <v>22</v>
      </c>
      <c r="E176" s="61" t="s">
        <v>78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61" t="s">
        <v>50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61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8"/>
      <c r="E179" s="61" t="s">
        <v>48</v>
      </c>
      <c r="F179" s="51">
        <v>15</v>
      </c>
      <c r="G179" s="51">
        <v>3.95</v>
      </c>
      <c r="H179" s="51">
        <v>3.99</v>
      </c>
      <c r="I179" s="51">
        <v>0</v>
      </c>
      <c r="J179" s="51">
        <v>51.5</v>
      </c>
      <c r="K179" s="52"/>
      <c r="L179" s="51"/>
    </row>
    <row r="180" spans="1:12" ht="14.4" x14ac:dyDescent="0.3">
      <c r="A180" s="25"/>
      <c r="B180" s="16"/>
      <c r="C180" s="11"/>
      <c r="D180" s="67"/>
      <c r="E180" s="62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v>545</v>
      </c>
      <c r="G181" s="21">
        <f t="shared" ref="G181" si="109">SUM(G174:G180)</f>
        <v>20.093999999999998</v>
      </c>
      <c r="H181" s="21">
        <f t="shared" ref="H181" si="110">SUM(H174:H180)</f>
        <v>20.079999999999998</v>
      </c>
      <c r="I181" s="21">
        <f t="shared" ref="I181" si="111">SUM(I174:I180)</f>
        <v>83.92</v>
      </c>
      <c r="J181" s="21">
        <f t="shared" ref="J181" si="112">SUM(J174:J180)</f>
        <v>560.85</v>
      </c>
      <c r="K181" s="27"/>
      <c r="L181" s="21">
        <f t="shared" si="79"/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74" t="s">
        <v>4</v>
      </c>
      <c r="D215" s="75"/>
      <c r="E215" s="33"/>
      <c r="F215" s="34">
        <f>F181+F185+F195+F200+F207+F214</f>
        <v>545</v>
      </c>
      <c r="G215" s="34">
        <f t="shared" ref="G215" si="138">G181+G185+G195+G200+G207+G214</f>
        <v>20.093999999999998</v>
      </c>
      <c r="H215" s="34">
        <f t="shared" ref="H215" si="139">H181+H185+H195+H200+H207+H214</f>
        <v>20.079999999999998</v>
      </c>
      <c r="I215" s="34">
        <f t="shared" ref="I215" si="140">I181+I185+I195+I200+I207+I214</f>
        <v>83.92</v>
      </c>
      <c r="J215" s="34">
        <f t="shared" ref="J215" si="141">J181+J185+J195+J200+J207+J214</f>
        <v>560.85</v>
      </c>
      <c r="K215" s="35"/>
      <c r="L215" s="34">
        <v>66.760000000000005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63</v>
      </c>
      <c r="F216" s="48">
        <v>153</v>
      </c>
      <c r="G216" s="48">
        <v>3.63</v>
      </c>
      <c r="H216" s="48">
        <v>6.5</v>
      </c>
      <c r="I216" s="48">
        <v>37.58</v>
      </c>
      <c r="J216" s="48">
        <v>223.35</v>
      </c>
      <c r="K216" s="49">
        <v>302</v>
      </c>
      <c r="L216" s="48">
        <v>66.760000000000005</v>
      </c>
    </row>
    <row r="217" spans="1:12" ht="15" thickBot="1" x14ac:dyDescent="0.35">
      <c r="A217" s="25"/>
      <c r="B217" s="16"/>
      <c r="C217" s="11"/>
      <c r="D217" s="73" t="s">
        <v>85</v>
      </c>
      <c r="E217" s="60" t="s">
        <v>64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193.3</v>
      </c>
      <c r="K217" s="52">
        <v>234</v>
      </c>
      <c r="L217" s="51"/>
    </row>
    <row r="218" spans="1:12" ht="14.4" x14ac:dyDescent="0.3">
      <c r="A218" s="25"/>
      <c r="B218" s="16"/>
      <c r="C218" s="11"/>
      <c r="D218" s="7" t="s">
        <v>22</v>
      </c>
      <c r="E218" s="61" t="s">
        <v>59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61" t="s">
        <v>56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69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3" t="s">
        <v>49</v>
      </c>
      <c r="E221" s="61" t="s">
        <v>80</v>
      </c>
      <c r="F221" s="51">
        <v>80</v>
      </c>
      <c r="G221" s="51">
        <v>1.05</v>
      </c>
      <c r="H221" s="51">
        <v>2.6</v>
      </c>
      <c r="I221" s="51">
        <v>5.17</v>
      </c>
      <c r="J221" s="51">
        <v>48.32</v>
      </c>
      <c r="K221" s="52">
        <v>47</v>
      </c>
      <c r="L221" s="51"/>
    </row>
    <row r="222" spans="1:12" ht="14.4" x14ac:dyDescent="0.3">
      <c r="A222" s="25"/>
      <c r="B222" s="16"/>
      <c r="C222" s="11"/>
      <c r="D222" s="6"/>
      <c r="E222" s="62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v>553</v>
      </c>
      <c r="G223" s="21">
        <f t="shared" ref="G223" si="142">SUM(G216:G222)</f>
        <v>19.940000000000001</v>
      </c>
      <c r="H223" s="21">
        <f t="shared" ref="H223" si="143">SUM(H216:H222)</f>
        <v>20.18</v>
      </c>
      <c r="I223" s="21">
        <f t="shared" ref="I223" si="144">SUM(I216:I222)</f>
        <v>80.569999999999993</v>
      </c>
      <c r="J223" s="21">
        <f t="shared" ref="J223" si="145">SUM(J216:J222)</f>
        <v>565.69000000000005</v>
      </c>
      <c r="K223" s="27"/>
      <c r="L223" s="21">
        <f t="shared" ref="L223:L265" si="146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74" t="s">
        <v>4</v>
      </c>
      <c r="D257" s="75"/>
      <c r="E257" s="33"/>
      <c r="F257" s="34">
        <f>F223+F227+F237+F242+F249+F256</f>
        <v>553</v>
      </c>
      <c r="G257" s="34">
        <f t="shared" ref="G257" si="172">G223+G227+G237+G242+G249+G256</f>
        <v>19.940000000000001</v>
      </c>
      <c r="H257" s="34">
        <f t="shared" ref="H257" si="173">H223+H227+H237+H242+H249+H256</f>
        <v>20.18</v>
      </c>
      <c r="I257" s="34">
        <f t="shared" ref="I257" si="174">I223+I227+I237+I242+I249+I256</f>
        <v>80.569999999999993</v>
      </c>
      <c r="J257" s="34">
        <f t="shared" ref="J257" si="175">J223+J227+J237+J242+J249+J256</f>
        <v>565.69000000000005</v>
      </c>
      <c r="K257" s="35"/>
      <c r="L257" s="34">
        <v>66.760000000000005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 t="s">
        <v>51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 t="s">
        <v>23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6">SUM(G258:G264)</f>
        <v>0</v>
      </c>
      <c r="H265" s="21">
        <f t="shared" ref="H265" si="177">SUM(H258:H264)</f>
        <v>0</v>
      </c>
      <c r="I265" s="21">
        <f t="shared" ref="I265" si="178">SUM(I258:I264)</f>
        <v>0</v>
      </c>
      <c r="J265" s="21">
        <f t="shared" ref="J265" si="179">SUM(J258:J264)</f>
        <v>0</v>
      </c>
      <c r="K265" s="27"/>
      <c r="L265" s="21">
        <f t="shared" si="146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4" t="s">
        <v>4</v>
      </c>
      <c r="D299" s="75"/>
      <c r="E299" s="33"/>
      <c r="F299" s="34">
        <f>F265+F269+F279+F284+F291+F298</f>
        <v>0</v>
      </c>
      <c r="G299" s="34">
        <f t="shared" ref="G299" si="205">G265+G269+G279+G284+G291+G298</f>
        <v>0</v>
      </c>
      <c r="H299" s="34">
        <f t="shared" ref="H299" si="206">H265+H269+H279+H284+H291+H298</f>
        <v>0</v>
      </c>
      <c r="I299" s="34">
        <f t="shared" ref="I299" si="207">I265+I269+I279+I284+I291+I298</f>
        <v>0</v>
      </c>
      <c r="J299" s="34">
        <f t="shared" ref="J299" si="208">J265+J269+J279+J284+J291+J298</f>
        <v>0</v>
      </c>
      <c r="K299" s="35"/>
      <c r="L299" s="34">
        <f t="shared" ref="L299" ca="1" si="209">L265+L269+L279+L284+L291+L298</f>
        <v>0</v>
      </c>
    </row>
    <row r="300" spans="1:12" ht="26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81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/>
      <c r="L300" s="48">
        <v>66.760000000000005</v>
      </c>
    </row>
    <row r="301" spans="1:12" ht="15" thickBot="1" x14ac:dyDescent="0.35">
      <c r="A301" s="25"/>
      <c r="B301" s="16"/>
      <c r="C301" s="11"/>
      <c r="D301" s="6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65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50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 t="s">
        <v>66</v>
      </c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8" t="s">
        <v>23</v>
      </c>
      <c r="E305" s="50" t="s">
        <v>56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4.4" x14ac:dyDescent="0.3">
      <c r="A306" s="25"/>
      <c r="B306" s="16"/>
      <c r="C306" s="11"/>
      <c r="D306" s="68"/>
      <c r="E306" s="61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0">SUM(G300:G306)</f>
        <v>20.139999999999997</v>
      </c>
      <c r="H307" s="21">
        <f t="shared" ref="H307" si="211">SUM(H300:H306)</f>
        <v>18.779999999999998</v>
      </c>
      <c r="I307" s="21">
        <f t="shared" ref="I307" si="212">SUM(I300:I306)</f>
        <v>79.589999999999989</v>
      </c>
      <c r="J307" s="21">
        <f t="shared" ref="J307" si="213">SUM(J300:J306)</f>
        <v>558.75</v>
      </c>
      <c r="K307" s="27"/>
      <c r="L307" s="21">
        <f t="shared" ref="L307:L349" si="214">SUM(L300:L306)</f>
        <v>66.760000000000005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5">SUM(G308:G310)</f>
        <v>0</v>
      </c>
      <c r="H311" s="21">
        <f t="shared" ref="H311" si="216">SUM(H308:H310)</f>
        <v>0</v>
      </c>
      <c r="I311" s="21">
        <f t="shared" ref="I311" si="217">SUM(I308:I310)</f>
        <v>0</v>
      </c>
      <c r="J311" s="21">
        <f t="shared" ref="J311" si="218">SUM(J308:J310)</f>
        <v>0</v>
      </c>
      <c r="K311" s="27"/>
      <c r="L311" s="21">
        <f t="shared" ref="L311" ca="1" si="219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0">SUM(G312:G320)</f>
        <v>0</v>
      </c>
      <c r="H321" s="21">
        <f t="shared" ref="H321" si="221">SUM(H312:H320)</f>
        <v>0</v>
      </c>
      <c r="I321" s="21">
        <f t="shared" ref="I321" si="222">SUM(I312:I320)</f>
        <v>0</v>
      </c>
      <c r="J321" s="21">
        <f t="shared" ref="J321" si="223">SUM(J312:J320)</f>
        <v>0</v>
      </c>
      <c r="K321" s="27"/>
      <c r="L321" s="21">
        <f t="shared" ref="L321" ca="1" si="224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5">SUM(G322:G325)</f>
        <v>0</v>
      </c>
      <c r="H326" s="21">
        <f t="shared" ref="H326" si="226">SUM(H322:H325)</f>
        <v>0</v>
      </c>
      <c r="I326" s="21">
        <f t="shared" ref="I326" si="227">SUM(I322:I325)</f>
        <v>0</v>
      </c>
      <c r="J326" s="21">
        <f t="shared" ref="J326" si="228">SUM(J322:J325)</f>
        <v>0</v>
      </c>
      <c r="K326" s="27"/>
      <c r="L326" s="21">
        <f t="shared" ref="L326" ca="1" si="229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0">SUM(G327:G332)</f>
        <v>0</v>
      </c>
      <c r="H333" s="21">
        <f t="shared" ref="H333" si="231">SUM(H327:H332)</f>
        <v>0</v>
      </c>
      <c r="I333" s="21">
        <f t="shared" ref="I333" si="232">SUM(I327:I332)</f>
        <v>0</v>
      </c>
      <c r="J333" s="21">
        <f t="shared" ref="J333" si="233">SUM(J327:J332)</f>
        <v>0</v>
      </c>
      <c r="K333" s="27"/>
      <c r="L333" s="21">
        <f t="shared" ref="L333" ca="1" si="234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5">SUM(G334:G339)</f>
        <v>0</v>
      </c>
      <c r="H340" s="21">
        <f t="shared" ref="H340" si="236">SUM(H334:H339)</f>
        <v>0</v>
      </c>
      <c r="I340" s="21">
        <f t="shared" ref="I340" si="237">SUM(I334:I339)</f>
        <v>0</v>
      </c>
      <c r="J340" s="21">
        <f t="shared" ref="J340" si="238">SUM(J334:J339)</f>
        <v>0</v>
      </c>
      <c r="K340" s="27"/>
      <c r="L340" s="21">
        <f t="shared" ref="L340" ca="1" si="239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74" t="s">
        <v>4</v>
      </c>
      <c r="D341" s="75"/>
      <c r="E341" s="33"/>
      <c r="F341" s="34">
        <f>F307+F311+F321+F326+F333+F340</f>
        <v>500</v>
      </c>
      <c r="G341" s="34">
        <f t="shared" ref="G341" si="240">G307+G311+G321+G326+G333+G340</f>
        <v>20.139999999999997</v>
      </c>
      <c r="H341" s="34">
        <f t="shared" ref="H341" si="241">H307+H311+H321+H326+H333+H340</f>
        <v>18.779999999999998</v>
      </c>
      <c r="I341" s="34">
        <f t="shared" ref="I341" si="242">I307+I311+I321+I326+I333+I340</f>
        <v>79.589999999999989</v>
      </c>
      <c r="J341" s="34">
        <f t="shared" ref="J341" si="243">J307+J311+J321+J326+J333+J340</f>
        <v>558.75</v>
      </c>
      <c r="K341" s="35"/>
      <c r="L341" s="34">
        <v>66.760000000000005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58" t="s">
        <v>67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>
        <v>66.760000000000005</v>
      </c>
    </row>
    <row r="343" spans="1:12" ht="14.4" x14ac:dyDescent="0.3">
      <c r="A343" s="15"/>
      <c r="B343" s="16"/>
      <c r="C343" s="11"/>
      <c r="D343" s="67" t="s">
        <v>52</v>
      </c>
      <c r="E343" s="62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61" t="s">
        <v>54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4.4" x14ac:dyDescent="0.3">
      <c r="A345" s="15"/>
      <c r="B345" s="16"/>
      <c r="C345" s="11"/>
      <c r="D345" s="7" t="s">
        <v>23</v>
      </c>
      <c r="E345" s="61" t="s">
        <v>50</v>
      </c>
      <c r="F345" s="51">
        <v>25</v>
      </c>
      <c r="G345" s="51">
        <v>1.9</v>
      </c>
      <c r="H345" s="51">
        <v>0.2</v>
      </c>
      <c r="I345" s="51">
        <v>12.3</v>
      </c>
      <c r="J345" s="51">
        <v>58.75</v>
      </c>
      <c r="K345" s="52"/>
      <c r="L345" s="51"/>
    </row>
    <row r="346" spans="1:12" ht="15" thickBot="1" x14ac:dyDescent="0.35">
      <c r="A346" s="15"/>
      <c r="B346" s="16"/>
      <c r="C346" s="11"/>
      <c r="D346" s="7" t="s">
        <v>24</v>
      </c>
      <c r="E346" s="60" t="s">
        <v>57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63" t="s">
        <v>23</v>
      </c>
      <c r="E347" s="61" t="s">
        <v>56</v>
      </c>
      <c r="F347" s="51">
        <v>20</v>
      </c>
      <c r="G347" s="51">
        <v>1.32</v>
      </c>
      <c r="H347" s="51">
        <v>0.24</v>
      </c>
      <c r="I347" s="51">
        <v>7.92</v>
      </c>
      <c r="J347" s="51">
        <v>39.6</v>
      </c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v>545</v>
      </c>
      <c r="G349" s="21">
        <f t="shared" ref="G349" si="244">SUM(G342:G348)</f>
        <v>19.639999999999997</v>
      </c>
      <c r="H349" s="21">
        <f t="shared" ref="H349" si="245">SUM(H342:H348)</f>
        <v>20.409999999999997</v>
      </c>
      <c r="I349" s="21">
        <f t="shared" ref="I349" si="246">SUM(I342:I348)</f>
        <v>79.78</v>
      </c>
      <c r="J349" s="21">
        <f t="shared" ref="J349" si="247">SUM(J342:J348)</f>
        <v>593.7700000000001</v>
      </c>
      <c r="K349" s="27"/>
      <c r="L349" s="21">
        <f t="shared" si="214"/>
        <v>66.760000000000005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8">SUM(G350:G352)</f>
        <v>0</v>
      </c>
      <c r="H353" s="21">
        <f t="shared" ref="H353" si="249">SUM(H350:H352)</f>
        <v>0</v>
      </c>
      <c r="I353" s="21">
        <f t="shared" ref="I353" si="250">SUM(I350:I352)</f>
        <v>0</v>
      </c>
      <c r="J353" s="21">
        <f t="shared" ref="J353" si="251">SUM(J350:J352)</f>
        <v>0</v>
      </c>
      <c r="K353" s="27"/>
      <c r="L353" s="21">
        <f t="shared" ref="L353" ca="1" si="252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3">SUM(G354:G362)</f>
        <v>0</v>
      </c>
      <c r="H363" s="21">
        <f t="shared" ref="H363" si="254">SUM(H354:H362)</f>
        <v>0</v>
      </c>
      <c r="I363" s="21">
        <f t="shared" ref="I363" si="255">SUM(I354:I362)</f>
        <v>0</v>
      </c>
      <c r="J363" s="21">
        <f t="shared" ref="J363" si="256">SUM(J354:J362)</f>
        <v>0</v>
      </c>
      <c r="K363" s="27"/>
      <c r="L363" s="21">
        <f t="shared" ref="L363" ca="1" si="257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8">SUM(G364:G367)</f>
        <v>0</v>
      </c>
      <c r="H368" s="21">
        <f t="shared" ref="H368" si="259">SUM(H364:H367)</f>
        <v>0</v>
      </c>
      <c r="I368" s="21">
        <f t="shared" ref="I368" si="260">SUM(I364:I367)</f>
        <v>0</v>
      </c>
      <c r="J368" s="21">
        <f t="shared" ref="J368" si="261">SUM(J364:J367)</f>
        <v>0</v>
      </c>
      <c r="K368" s="27"/>
      <c r="L368" s="21">
        <f t="shared" ref="L368" ca="1" si="262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3">SUM(G369:G374)</f>
        <v>0</v>
      </c>
      <c r="H375" s="21">
        <f t="shared" ref="H375" si="264">SUM(H369:H374)</f>
        <v>0</v>
      </c>
      <c r="I375" s="21">
        <f t="shared" ref="I375" si="265">SUM(I369:I374)</f>
        <v>0</v>
      </c>
      <c r="J375" s="21">
        <f t="shared" ref="J375" si="266">SUM(J369:J374)</f>
        <v>0</v>
      </c>
      <c r="K375" s="27"/>
      <c r="L375" s="21">
        <f t="shared" ref="L375" ca="1" si="267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8">SUM(G376:G381)</f>
        <v>0</v>
      </c>
      <c r="H382" s="21">
        <f t="shared" ref="H382" si="269">SUM(H376:H381)</f>
        <v>0</v>
      </c>
      <c r="I382" s="21">
        <f t="shared" ref="I382" si="270">SUM(I376:I381)</f>
        <v>0</v>
      </c>
      <c r="J382" s="21">
        <f t="shared" ref="J382" si="271">SUM(J376:J381)</f>
        <v>0</v>
      </c>
      <c r="K382" s="27"/>
      <c r="L382" s="21">
        <f t="shared" ref="L382" ca="1" si="272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4" t="s">
        <v>4</v>
      </c>
      <c r="D383" s="75"/>
      <c r="E383" s="33"/>
      <c r="F383" s="34">
        <f>F349+F353+F363+F368+F375+F382</f>
        <v>545</v>
      </c>
      <c r="G383" s="34">
        <f t="shared" ref="G383" si="273">G349+G353+G363+G368+G375+G382</f>
        <v>19.639999999999997</v>
      </c>
      <c r="H383" s="34">
        <f t="shared" ref="H383" si="274">H349+H353+H363+H368+H375+H382</f>
        <v>20.409999999999997</v>
      </c>
      <c r="I383" s="34">
        <f t="shared" ref="I383" si="275">I349+I353+I363+I368+I375+I382</f>
        <v>79.78</v>
      </c>
      <c r="J383" s="34">
        <f t="shared" ref="J383" si="276">J349+J353+J363+J368+J375+J382</f>
        <v>593.7700000000001</v>
      </c>
      <c r="K383" s="35"/>
      <c r="L383" s="34">
        <v>66.760000000000005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58" t="s">
        <v>60</v>
      </c>
      <c r="F384" s="48">
        <v>153</v>
      </c>
      <c r="G384" s="48">
        <v>3.08</v>
      </c>
      <c r="H384" s="48">
        <v>6.25</v>
      </c>
      <c r="I384" s="48">
        <v>20.47</v>
      </c>
      <c r="J384" s="48">
        <v>150.44999999999999</v>
      </c>
      <c r="K384" s="49">
        <v>312</v>
      </c>
      <c r="L384" s="48">
        <v>66.760000000000005</v>
      </c>
    </row>
    <row r="385" spans="1:12" ht="14.4" x14ac:dyDescent="0.3">
      <c r="A385" s="25"/>
      <c r="B385" s="16"/>
      <c r="C385" s="11"/>
      <c r="D385" s="70" t="s">
        <v>51</v>
      </c>
      <c r="E385" s="71" t="s">
        <v>68</v>
      </c>
      <c r="F385" s="51">
        <v>100</v>
      </c>
      <c r="G385" s="51">
        <v>9.0500000000000007</v>
      </c>
      <c r="H385" s="51">
        <v>6.09</v>
      </c>
      <c r="I385" s="51">
        <v>3.8</v>
      </c>
      <c r="J385" s="51">
        <v>105</v>
      </c>
      <c r="K385" s="52">
        <v>229</v>
      </c>
      <c r="L385" s="51"/>
    </row>
    <row r="386" spans="1:12" ht="14.4" x14ac:dyDescent="0.3">
      <c r="A386" s="25"/>
      <c r="B386" s="16"/>
      <c r="C386" s="11"/>
      <c r="D386" s="7" t="s">
        <v>22</v>
      </c>
      <c r="E386" s="61" t="s">
        <v>83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52">
        <v>342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61" t="s">
        <v>50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82.25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69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7" t="s">
        <v>52</v>
      </c>
      <c r="E389" s="62" t="s">
        <v>82</v>
      </c>
      <c r="F389" s="51">
        <v>60</v>
      </c>
      <c r="G389" s="51">
        <v>0.84</v>
      </c>
      <c r="H389" s="51">
        <v>3.61</v>
      </c>
      <c r="I389" s="51">
        <v>4.96</v>
      </c>
      <c r="J389" s="51">
        <v>55.68</v>
      </c>
      <c r="K389" s="52">
        <v>52</v>
      </c>
      <c r="L389" s="51"/>
    </row>
    <row r="390" spans="1:12" ht="14.4" x14ac:dyDescent="0.3">
      <c r="A390" s="25"/>
      <c r="B390" s="16"/>
      <c r="C390" s="11"/>
      <c r="D390" s="63"/>
      <c r="E390" s="61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v>548</v>
      </c>
      <c r="G391" s="21">
        <f t="shared" ref="G391" si="277">SUM(G384:G390)</f>
        <v>15.790000000000001</v>
      </c>
      <c r="H391" s="21">
        <f t="shared" ref="H391" si="278">SUM(H384:H390)</f>
        <v>16.39</v>
      </c>
      <c r="I391" s="21">
        <f t="shared" ref="I391" si="279">SUM(I384:I390)</f>
        <v>64.349999999999994</v>
      </c>
      <c r="J391" s="21">
        <f t="shared" ref="J391" si="280">SUM(J384:J390)</f>
        <v>467.97999999999996</v>
      </c>
      <c r="K391" s="27"/>
      <c r="L391" s="21">
        <f t="shared" ref="L391:L433" si="281">SUM(L384:L390)</f>
        <v>66.760000000000005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2">SUM(G392:G394)</f>
        <v>0</v>
      </c>
      <c r="H395" s="21">
        <f t="shared" ref="H395" si="283">SUM(H392:H394)</f>
        <v>0</v>
      </c>
      <c r="I395" s="21">
        <f t="shared" ref="I395" si="284">SUM(I392:I394)</f>
        <v>0</v>
      </c>
      <c r="J395" s="21">
        <f t="shared" ref="J395" si="285">SUM(J392:J394)</f>
        <v>0</v>
      </c>
      <c r="K395" s="27"/>
      <c r="L395" s="21">
        <f t="shared" ref="L395" ca="1" si="286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7">SUM(G396:G404)</f>
        <v>0</v>
      </c>
      <c r="H405" s="21">
        <f t="shared" ref="H405" si="288">SUM(H396:H404)</f>
        <v>0</v>
      </c>
      <c r="I405" s="21">
        <f t="shared" ref="I405" si="289">SUM(I396:I404)</f>
        <v>0</v>
      </c>
      <c r="J405" s="21">
        <f t="shared" ref="J405" si="290">SUM(J396:J404)</f>
        <v>0</v>
      </c>
      <c r="K405" s="27"/>
      <c r="L405" s="21">
        <f t="shared" ref="L405" ca="1" si="29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2">SUM(G406:G409)</f>
        <v>0</v>
      </c>
      <c r="H410" s="21">
        <f t="shared" ref="H410" si="293">SUM(H406:H409)</f>
        <v>0</v>
      </c>
      <c r="I410" s="21">
        <f t="shared" ref="I410" si="294">SUM(I406:I409)</f>
        <v>0</v>
      </c>
      <c r="J410" s="21">
        <f t="shared" ref="J410" si="295">SUM(J406:J409)</f>
        <v>0</v>
      </c>
      <c r="K410" s="27"/>
      <c r="L410" s="21">
        <f t="shared" ref="L410" ca="1" si="296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7">SUM(G411:G416)</f>
        <v>0</v>
      </c>
      <c r="H417" s="21">
        <f t="shared" ref="H417" si="298">SUM(H411:H416)</f>
        <v>0</v>
      </c>
      <c r="I417" s="21">
        <f t="shared" ref="I417" si="299">SUM(I411:I416)</f>
        <v>0</v>
      </c>
      <c r="J417" s="21">
        <f t="shared" ref="J417" si="300">SUM(J411:J416)</f>
        <v>0</v>
      </c>
      <c r="K417" s="27"/>
      <c r="L417" s="21">
        <f t="shared" ref="L417" ca="1" si="301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2">SUM(G418:G423)</f>
        <v>0</v>
      </c>
      <c r="H424" s="21">
        <f t="shared" ref="H424" si="303">SUM(H418:H423)</f>
        <v>0</v>
      </c>
      <c r="I424" s="21">
        <f t="shared" ref="I424" si="304">SUM(I418:I423)</f>
        <v>0</v>
      </c>
      <c r="J424" s="21">
        <f t="shared" ref="J424" si="305">SUM(J418:J423)</f>
        <v>0</v>
      </c>
      <c r="K424" s="27"/>
      <c r="L424" s="21">
        <f t="shared" ref="L424" ca="1" si="306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74" t="s">
        <v>4</v>
      </c>
      <c r="D425" s="75"/>
      <c r="E425" s="33"/>
      <c r="F425" s="34">
        <f>F391+F395+F405+F410+F417+F424</f>
        <v>548</v>
      </c>
      <c r="G425" s="34">
        <f t="shared" ref="G425" si="307">G391+G395+G405+G410+G417+G424</f>
        <v>15.790000000000001</v>
      </c>
      <c r="H425" s="34">
        <f t="shared" ref="H425" si="308">H391+H395+H405+H410+H417+H424</f>
        <v>16.39</v>
      </c>
      <c r="I425" s="34">
        <f t="shared" ref="I425" si="309">I391+I395+I405+I410+I417+I424</f>
        <v>64.349999999999994</v>
      </c>
      <c r="J425" s="34">
        <f t="shared" ref="J425" si="310">J391+J395+J405+J410+J417+J424</f>
        <v>467.97999999999996</v>
      </c>
      <c r="K425" s="35"/>
      <c r="L425" s="34">
        <v>66.760000000000005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58" t="s">
        <v>69</v>
      </c>
      <c r="F426" s="48">
        <v>183</v>
      </c>
      <c r="G426" s="48">
        <v>6.64</v>
      </c>
      <c r="H426" s="48">
        <v>7.6</v>
      </c>
      <c r="I426" s="48">
        <v>31.78</v>
      </c>
      <c r="J426" s="48">
        <v>221.94</v>
      </c>
      <c r="K426" s="49">
        <v>203</v>
      </c>
      <c r="L426" s="48">
        <v>66.760000000000005</v>
      </c>
    </row>
    <row r="427" spans="1:12" ht="28.8" x14ac:dyDescent="0.3">
      <c r="A427" s="25"/>
      <c r="B427" s="16"/>
      <c r="C427" s="11"/>
      <c r="D427" s="70" t="s">
        <v>51</v>
      </c>
      <c r="E427" s="71" t="s">
        <v>70</v>
      </c>
      <c r="F427" s="51">
        <v>100</v>
      </c>
      <c r="G427" s="51">
        <v>3.17</v>
      </c>
      <c r="H427" s="51">
        <v>5.19</v>
      </c>
      <c r="I427" s="51">
        <v>9.85</v>
      </c>
      <c r="J427" s="51">
        <v>118.01</v>
      </c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61" t="s">
        <v>71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61" t="s">
        <v>50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62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7" t="s">
        <v>49</v>
      </c>
      <c r="E431" s="62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8" t="s">
        <v>23</v>
      </c>
      <c r="E432" s="61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v>513</v>
      </c>
      <c r="G433" s="21">
        <f t="shared" ref="G433" si="311">SUM(G426:G432)</f>
        <v>16.169999999999998</v>
      </c>
      <c r="H433" s="21">
        <f t="shared" ref="H433" si="312">SUM(H426:H432)</f>
        <v>16.569999999999997</v>
      </c>
      <c r="I433" s="21">
        <f t="shared" ref="I433" si="313">SUM(I426:I432)</f>
        <v>63.99</v>
      </c>
      <c r="J433" s="21">
        <f t="shared" ref="J433" si="314">SUM(J426:J432)</f>
        <v>489.04999999999995</v>
      </c>
      <c r="K433" s="27"/>
      <c r="L433" s="21">
        <f t="shared" si="281"/>
        <v>66.760000000000005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5">SUM(G434:G436)</f>
        <v>0</v>
      </c>
      <c r="H437" s="21">
        <f t="shared" ref="H437" si="316">SUM(H434:H436)</f>
        <v>0</v>
      </c>
      <c r="I437" s="21">
        <f t="shared" ref="I437" si="317">SUM(I434:I436)</f>
        <v>0</v>
      </c>
      <c r="J437" s="21">
        <f t="shared" ref="J437" si="318">SUM(J434:J436)</f>
        <v>0</v>
      </c>
      <c r="K437" s="27"/>
      <c r="L437" s="21">
        <f t="shared" ref="L437" ca="1" si="319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0">SUM(G438:G446)</f>
        <v>0</v>
      </c>
      <c r="H447" s="21">
        <f t="shared" ref="H447" si="321">SUM(H438:H446)</f>
        <v>0</v>
      </c>
      <c r="I447" s="21">
        <f t="shared" ref="I447" si="322">SUM(I438:I446)</f>
        <v>0</v>
      </c>
      <c r="J447" s="21">
        <f t="shared" ref="J447" si="323">SUM(J438:J446)</f>
        <v>0</v>
      </c>
      <c r="K447" s="27"/>
      <c r="L447" s="21">
        <f t="shared" ref="L447" ca="1" si="324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5">SUM(G448:G451)</f>
        <v>0</v>
      </c>
      <c r="H452" s="21">
        <f t="shared" ref="H452" si="326">SUM(H448:H451)</f>
        <v>0</v>
      </c>
      <c r="I452" s="21">
        <f t="shared" ref="I452" si="327">SUM(I448:I451)</f>
        <v>0</v>
      </c>
      <c r="J452" s="21">
        <f t="shared" ref="J452" si="328">SUM(J448:J451)</f>
        <v>0</v>
      </c>
      <c r="K452" s="27"/>
      <c r="L452" s="21">
        <f t="shared" ref="L452" ca="1" si="329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0">SUM(G453:G458)</f>
        <v>0</v>
      </c>
      <c r="H459" s="21">
        <f t="shared" ref="H459" si="331">SUM(H453:H458)</f>
        <v>0</v>
      </c>
      <c r="I459" s="21">
        <f t="shared" ref="I459" si="332">SUM(I453:I458)</f>
        <v>0</v>
      </c>
      <c r="J459" s="21">
        <f t="shared" ref="J459" si="333">SUM(J453:J458)</f>
        <v>0</v>
      </c>
      <c r="K459" s="27"/>
      <c r="L459" s="21">
        <f t="shared" ref="L459" ca="1" si="334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5">SUM(G460:G465)</f>
        <v>0</v>
      </c>
      <c r="H466" s="21">
        <f t="shared" ref="H466" si="336">SUM(H460:H465)</f>
        <v>0</v>
      </c>
      <c r="I466" s="21">
        <f t="shared" ref="I466" si="337">SUM(I460:I465)</f>
        <v>0</v>
      </c>
      <c r="J466" s="21">
        <f t="shared" ref="J466" si="338">SUM(J460:J465)</f>
        <v>0</v>
      </c>
      <c r="K466" s="27"/>
      <c r="L466" s="21">
        <f t="shared" ref="L466" ca="1" si="339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74" t="s">
        <v>4</v>
      </c>
      <c r="D467" s="75"/>
      <c r="E467" s="33"/>
      <c r="F467" s="34">
        <f>F433+F437+F447+F452+F459+F466</f>
        <v>513</v>
      </c>
      <c r="G467" s="34">
        <f t="shared" ref="G467" si="340">G433+G437+G447+G452+G459+G466</f>
        <v>16.169999999999998</v>
      </c>
      <c r="H467" s="34">
        <f t="shared" ref="H467" si="341">H433+H437+H447+H452+H459+H466</f>
        <v>16.569999999999997</v>
      </c>
      <c r="I467" s="34">
        <f t="shared" ref="I467" si="342">I433+I437+I447+I452+I459+I466</f>
        <v>63.99</v>
      </c>
      <c r="J467" s="34">
        <f t="shared" ref="J467" si="343">J433+J437+J447+J452+J459+J466</f>
        <v>489.04999999999995</v>
      </c>
      <c r="K467" s="35"/>
      <c r="L467" s="34">
        <v>66.760000000000005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72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>
        <v>66.760000000000005</v>
      </c>
    </row>
    <row r="469" spans="1:12" ht="14.4" x14ac:dyDescent="0.3">
      <c r="A469" s="25"/>
      <c r="B469" s="16"/>
      <c r="C469" s="11"/>
      <c r="D469" s="70"/>
      <c r="E469" s="71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61" t="s">
        <v>74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4.4" x14ac:dyDescent="0.3">
      <c r="A471" s="25"/>
      <c r="B471" s="16"/>
      <c r="C471" s="11"/>
      <c r="D471" s="7" t="s">
        <v>23</v>
      </c>
      <c r="E471" s="61" t="s">
        <v>50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69" t="s">
        <v>57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4.4" x14ac:dyDescent="0.3">
      <c r="A473" s="25"/>
      <c r="B473" s="16"/>
      <c r="C473" s="11"/>
      <c r="D473" s="67" t="s">
        <v>52</v>
      </c>
      <c r="E473" s="62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3" t="s">
        <v>23</v>
      </c>
      <c r="E474" s="61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44">SUM(G468:G474)</f>
        <v>15.82</v>
      </c>
      <c r="H475" s="21">
        <f t="shared" ref="H475" si="345">SUM(H468:H474)</f>
        <v>16.409999999999997</v>
      </c>
      <c r="I475" s="21">
        <f t="shared" ref="I475" si="346">SUM(I468:I474)</f>
        <v>65.930000000000007</v>
      </c>
      <c r="J475" s="21">
        <f t="shared" ref="J475" si="347">SUM(J468:J474)</f>
        <v>481.8</v>
      </c>
      <c r="K475" s="27"/>
      <c r="L475" s="21">
        <f t="shared" ref="L475:L517" si="348">SUM(L468:L474)</f>
        <v>66.760000000000005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9">SUM(G476:G478)</f>
        <v>0</v>
      </c>
      <c r="H479" s="21">
        <f t="shared" ref="H479" si="350">SUM(H476:H478)</f>
        <v>0</v>
      </c>
      <c r="I479" s="21">
        <f t="shared" ref="I479" si="351">SUM(I476:I478)</f>
        <v>0</v>
      </c>
      <c r="J479" s="21">
        <f t="shared" ref="J479" si="352">SUM(J476:J478)</f>
        <v>0</v>
      </c>
      <c r="K479" s="27"/>
      <c r="L479" s="21">
        <f t="shared" ref="L479" ca="1" si="353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4">SUM(G480:G488)</f>
        <v>0</v>
      </c>
      <c r="H489" s="21">
        <f t="shared" ref="H489" si="355">SUM(H480:H488)</f>
        <v>0</v>
      </c>
      <c r="I489" s="21">
        <f t="shared" ref="I489" si="356">SUM(I480:I488)</f>
        <v>0</v>
      </c>
      <c r="J489" s="21">
        <f t="shared" ref="J489" si="357">SUM(J480:J488)</f>
        <v>0</v>
      </c>
      <c r="K489" s="27"/>
      <c r="L489" s="21">
        <f t="shared" ref="L489" ca="1" si="358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9">SUM(G490:G493)</f>
        <v>0</v>
      </c>
      <c r="H494" s="21">
        <f t="shared" ref="H494" si="360">SUM(H490:H493)</f>
        <v>0</v>
      </c>
      <c r="I494" s="21">
        <f t="shared" ref="I494" si="361">SUM(I490:I493)</f>
        <v>0</v>
      </c>
      <c r="J494" s="21">
        <f t="shared" ref="J494" si="362">SUM(J490:J493)</f>
        <v>0</v>
      </c>
      <c r="K494" s="27"/>
      <c r="L494" s="21">
        <f t="shared" ref="L494" ca="1" si="363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4">SUM(G495:G500)</f>
        <v>0</v>
      </c>
      <c r="H501" s="21">
        <f t="shared" ref="H501" si="365">SUM(H495:H500)</f>
        <v>0</v>
      </c>
      <c r="I501" s="21">
        <f t="shared" ref="I501" si="366">SUM(I495:I500)</f>
        <v>0</v>
      </c>
      <c r="J501" s="21">
        <f t="shared" ref="J501" si="367">SUM(J495:J500)</f>
        <v>0</v>
      </c>
      <c r="K501" s="27"/>
      <c r="L501" s="21">
        <f t="shared" ref="L501" ca="1" si="368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9">SUM(G502:G507)</f>
        <v>0</v>
      </c>
      <c r="H508" s="21">
        <f t="shared" ref="H508" si="370">SUM(H502:H507)</f>
        <v>0</v>
      </c>
      <c r="I508" s="21">
        <f t="shared" ref="I508" si="371">SUM(I502:I507)</f>
        <v>0</v>
      </c>
      <c r="J508" s="21">
        <f t="shared" ref="J508" si="372">SUM(J502:J507)</f>
        <v>0</v>
      </c>
      <c r="K508" s="27"/>
      <c r="L508" s="21">
        <f t="shared" ref="L508" ca="1" si="373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74" t="s">
        <v>4</v>
      </c>
      <c r="D509" s="75"/>
      <c r="E509" s="33"/>
      <c r="F509" s="34">
        <f>F475+F479+F489+F494+F501+F508</f>
        <v>530</v>
      </c>
      <c r="G509" s="34">
        <f t="shared" ref="G509" si="374">G475+G479+G489+G494+G501+G508</f>
        <v>15.82</v>
      </c>
      <c r="H509" s="34">
        <f t="shared" ref="H509" si="375">H475+H479+H489+H494+H501+H508</f>
        <v>16.409999999999997</v>
      </c>
      <c r="I509" s="34">
        <f t="shared" ref="I509" si="376">I475+I479+I489+I494+I501+I508</f>
        <v>65.930000000000007</v>
      </c>
      <c r="J509" s="34">
        <f t="shared" ref="J509" si="377">J475+J479+J489+J494+J501+J508</f>
        <v>481.8</v>
      </c>
      <c r="K509" s="35"/>
      <c r="L509" s="34">
        <v>66.760000000000005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58" t="s">
        <v>84</v>
      </c>
      <c r="F510" s="48">
        <v>153</v>
      </c>
      <c r="G510" s="48">
        <v>3.79</v>
      </c>
      <c r="H510" s="48">
        <v>4.47</v>
      </c>
      <c r="I510" s="48">
        <v>39.76</v>
      </c>
      <c r="J510" s="48">
        <v>233.8</v>
      </c>
      <c r="K510" s="49">
        <v>171</v>
      </c>
      <c r="L510" s="48">
        <v>66.760000000000005</v>
      </c>
    </row>
    <row r="511" spans="1:12" ht="14.4" x14ac:dyDescent="0.3">
      <c r="A511" s="25"/>
      <c r="B511" s="16"/>
      <c r="C511" s="11"/>
      <c r="D511" s="70" t="s">
        <v>51</v>
      </c>
      <c r="E511" s="71" t="s">
        <v>73</v>
      </c>
      <c r="F511" s="51">
        <v>90</v>
      </c>
      <c r="G511" s="51">
        <v>12.9</v>
      </c>
      <c r="H511" s="51">
        <v>12.15</v>
      </c>
      <c r="I511" s="51">
        <v>13.15</v>
      </c>
      <c r="J511" s="51">
        <v>214.2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61" t="s">
        <v>47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61" t="s">
        <v>50</v>
      </c>
      <c r="F513" s="51">
        <v>30</v>
      </c>
      <c r="G513" s="51">
        <v>2.2799999999999998</v>
      </c>
      <c r="H513" s="51">
        <v>0.24</v>
      </c>
      <c r="I513" s="51">
        <v>14.76</v>
      </c>
      <c r="J513" s="51">
        <v>70.5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69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3" t="s">
        <v>52</v>
      </c>
      <c r="E515" s="62" t="s">
        <v>80</v>
      </c>
      <c r="F515" s="51">
        <v>80</v>
      </c>
      <c r="G515" s="51">
        <v>1.05</v>
      </c>
      <c r="H515" s="51">
        <v>2.6</v>
      </c>
      <c r="I515" s="51">
        <v>5.17</v>
      </c>
      <c r="J515" s="51">
        <v>48.32</v>
      </c>
      <c r="K515" s="52"/>
      <c r="L515" s="51"/>
    </row>
    <row r="516" spans="1:12" ht="14.4" x14ac:dyDescent="0.3">
      <c r="A516" s="25"/>
      <c r="B516" s="16"/>
      <c r="C516" s="11"/>
      <c r="D516" s="6"/>
      <c r="E516" s="62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v>553</v>
      </c>
      <c r="G517" s="21">
        <f t="shared" ref="G517" si="378">SUM(G510:G516)</f>
        <v>20.130000000000003</v>
      </c>
      <c r="H517" s="21">
        <f t="shared" ref="H517" si="379">SUM(H510:H516)</f>
        <v>19.48</v>
      </c>
      <c r="I517" s="21">
        <f t="shared" ref="I517" si="380">SUM(I510:I516)</f>
        <v>82.99</v>
      </c>
      <c r="J517" s="21">
        <f t="shared" ref="J517" si="381">SUM(J510:J516)</f>
        <v>608.14</v>
      </c>
      <c r="K517" s="27"/>
      <c r="L517" s="21">
        <f t="shared" si="348"/>
        <v>66.760000000000005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2">SUM(G518:G520)</f>
        <v>0</v>
      </c>
      <c r="H521" s="21">
        <f t="shared" ref="H521" si="383">SUM(H518:H520)</f>
        <v>0</v>
      </c>
      <c r="I521" s="21">
        <f t="shared" ref="I521" si="384">SUM(I518:I520)</f>
        <v>0</v>
      </c>
      <c r="J521" s="21">
        <f t="shared" ref="J521" si="385">SUM(J518:J520)</f>
        <v>0</v>
      </c>
      <c r="K521" s="27"/>
      <c r="L521" s="21">
        <f t="shared" ref="L521" ca="1" si="38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7">SUM(G522:G530)</f>
        <v>0</v>
      </c>
      <c r="H531" s="21">
        <f t="shared" ref="H531" si="388">SUM(H522:H530)</f>
        <v>0</v>
      </c>
      <c r="I531" s="21">
        <f t="shared" ref="I531" si="389">SUM(I522:I530)</f>
        <v>0</v>
      </c>
      <c r="J531" s="21">
        <f t="shared" ref="J531" si="390">SUM(J522:J530)</f>
        <v>0</v>
      </c>
      <c r="K531" s="27"/>
      <c r="L531" s="21">
        <f t="shared" ref="L531" ca="1" si="39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2">SUM(G532:G535)</f>
        <v>0</v>
      </c>
      <c r="H536" s="21">
        <f t="shared" ref="H536" si="393">SUM(H532:H535)</f>
        <v>0</v>
      </c>
      <c r="I536" s="21">
        <f t="shared" ref="I536" si="394">SUM(I532:I535)</f>
        <v>0</v>
      </c>
      <c r="J536" s="21">
        <f t="shared" ref="J536" si="395">SUM(J532:J535)</f>
        <v>0</v>
      </c>
      <c r="K536" s="27"/>
      <c r="L536" s="21">
        <f t="shared" ref="L536" ca="1" si="39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7">SUM(G537:G542)</f>
        <v>0</v>
      </c>
      <c r="H543" s="21">
        <f t="shared" ref="H543" si="398">SUM(H537:H542)</f>
        <v>0</v>
      </c>
      <c r="I543" s="21">
        <f t="shared" ref="I543" si="399">SUM(I537:I542)</f>
        <v>0</v>
      </c>
      <c r="J543" s="21">
        <f t="shared" ref="J543" si="400">SUM(J537:J542)</f>
        <v>0</v>
      </c>
      <c r="K543" s="27"/>
      <c r="L543" s="21">
        <f t="shared" ref="L543" ca="1" si="40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2">SUM(G544:G549)</f>
        <v>0</v>
      </c>
      <c r="H550" s="21">
        <f t="shared" ref="H550" si="403">SUM(H544:H549)</f>
        <v>0</v>
      </c>
      <c r="I550" s="21">
        <f t="shared" ref="I550" si="404">SUM(I544:I549)</f>
        <v>0</v>
      </c>
      <c r="J550" s="21">
        <f t="shared" ref="J550" si="405">SUM(J544:J549)</f>
        <v>0</v>
      </c>
      <c r="K550" s="27"/>
      <c r="L550" s="21">
        <f t="shared" ref="L550" ca="1" si="40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4" t="s">
        <v>4</v>
      </c>
      <c r="D551" s="75"/>
      <c r="E551" s="33"/>
      <c r="F551" s="34">
        <f>F517+F521+F531+F536+F543+F550</f>
        <v>553</v>
      </c>
      <c r="G551" s="34">
        <f t="shared" ref="G551" si="407">G517+G521+G531+G536+G543+G550</f>
        <v>20.130000000000003</v>
      </c>
      <c r="H551" s="34">
        <f t="shared" ref="H551" si="408">H517+H521+H531+H536+H543+H550</f>
        <v>19.48</v>
      </c>
      <c r="I551" s="34">
        <f t="shared" ref="I551" si="409">I517+I521+I531+I536+I543+I550</f>
        <v>82.99</v>
      </c>
      <c r="J551" s="34">
        <f t="shared" ref="J551" si="410">J517+J521+J531+J536+J543+J550</f>
        <v>608.14</v>
      </c>
      <c r="K551" s="35"/>
      <c r="L551" s="34">
        <v>66.760000000000005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0" t="s">
        <v>4</v>
      </c>
      <c r="D593" s="81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2" t="s">
        <v>5</v>
      </c>
      <c r="D594" s="82"/>
      <c r="E594" s="8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L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18.549499999999995</v>
      </c>
      <c r="H594" s="42">
        <f t="shared" si="445"/>
        <v>18.786666666666662</v>
      </c>
      <c r="I594" s="42">
        <f t="shared" si="445"/>
        <v>75.968333333333348</v>
      </c>
      <c r="J594" s="42">
        <f t="shared" si="445"/>
        <v>547.92000000000007</v>
      </c>
      <c r="K594" s="42"/>
      <c r="L594" s="42" t="e">
        <f t="shared" ca="1" si="445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dcterms:created xsi:type="dcterms:W3CDTF">2022-05-16T14:23:56Z</dcterms:created>
  <dcterms:modified xsi:type="dcterms:W3CDTF">2024-12-01T10:18:05Z</dcterms:modified>
</cp:coreProperties>
</file>