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lockStructure="1"/>
  <bookViews>
    <workbookView xWindow="0" yWindow="0" windowWidth="20496" windowHeight="765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55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299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93" i="1" s="1"/>
  <c r="J573" i="1"/>
  <c r="J578" i="1"/>
  <c r="J585" i="1"/>
  <c r="J592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99" i="1" s="1"/>
  <c r="I279" i="1"/>
  <c r="I284" i="1"/>
  <c r="I291" i="1"/>
  <c r="I298" i="1"/>
  <c r="I307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93" i="1" s="1"/>
  <c r="H573" i="1"/>
  <c r="H578" i="1"/>
  <c r="H585" i="1"/>
  <c r="H592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99" i="1" s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299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93" i="1" s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13" i="1"/>
  <c r="G13" i="1"/>
  <c r="G47" i="1" s="1"/>
  <c r="H13" i="1"/>
  <c r="I13" i="1"/>
  <c r="I47" i="1" s="1"/>
  <c r="J13" i="1"/>
  <c r="F257" i="1" l="1"/>
  <c r="F215" i="1"/>
  <c r="F173" i="1"/>
  <c r="F131" i="1"/>
  <c r="G551" i="1"/>
  <c r="G509" i="1"/>
  <c r="G467" i="1"/>
  <c r="G425" i="1"/>
  <c r="G383" i="1"/>
  <c r="G341" i="1"/>
  <c r="H257" i="1"/>
  <c r="H215" i="1"/>
  <c r="H173" i="1"/>
  <c r="H131" i="1"/>
  <c r="I551" i="1"/>
  <c r="I509" i="1"/>
  <c r="I467" i="1"/>
  <c r="I425" i="1"/>
  <c r="I383" i="1"/>
  <c r="I341" i="1"/>
  <c r="J257" i="1"/>
  <c r="J215" i="1"/>
  <c r="J173" i="1"/>
  <c r="J131" i="1"/>
  <c r="J47" i="1"/>
  <c r="H47" i="1"/>
  <c r="F47" i="1"/>
  <c r="F551" i="1"/>
  <c r="F509" i="1"/>
  <c r="F467" i="1"/>
  <c r="F425" i="1"/>
  <c r="F383" i="1"/>
  <c r="F341" i="1"/>
  <c r="G257" i="1"/>
  <c r="G215" i="1"/>
  <c r="G173" i="1"/>
  <c r="G131" i="1"/>
  <c r="H551" i="1"/>
  <c r="H509" i="1"/>
  <c r="H467" i="1"/>
  <c r="H425" i="1"/>
  <c r="H383" i="1"/>
  <c r="H341" i="1"/>
  <c r="I257" i="1"/>
  <c r="I215" i="1"/>
  <c r="I173" i="1"/>
  <c r="I131" i="1"/>
  <c r="J551" i="1"/>
  <c r="J509" i="1"/>
  <c r="J467" i="1"/>
  <c r="J425" i="1"/>
  <c r="J383" i="1"/>
  <c r="J341" i="1"/>
  <c r="J89" i="1"/>
  <c r="H89" i="1"/>
  <c r="I89" i="1"/>
  <c r="G89" i="1"/>
  <c r="F89" i="1"/>
  <c r="G594" i="1" l="1"/>
  <c r="I594" i="1"/>
  <c r="F594" i="1"/>
  <c r="J594" i="1"/>
  <c r="H594" i="1"/>
  <c r="L326" i="1"/>
  <c r="L321" i="1"/>
  <c r="L256" i="1"/>
  <c r="L237" i="1"/>
  <c r="L242" i="1"/>
  <c r="L494" i="1"/>
  <c r="L489" i="1"/>
  <c r="L279" i="1"/>
  <c r="L284" i="1"/>
  <c r="L298" i="1"/>
  <c r="L593" i="1"/>
  <c r="L563" i="1"/>
  <c r="L130" i="1"/>
  <c r="L410" i="1"/>
  <c r="L405" i="1"/>
  <c r="L592" i="1"/>
  <c r="L227" i="1"/>
  <c r="L257" i="1"/>
  <c r="L123" i="1"/>
  <c r="L269" i="1"/>
  <c r="L299" i="1"/>
  <c r="L111" i="1"/>
  <c r="L116" i="1"/>
  <c r="L585" i="1"/>
  <c r="L69" i="1"/>
  <c r="L74" i="1"/>
  <c r="L501" i="1"/>
  <c r="L153" i="1"/>
  <c r="L158" i="1"/>
  <c r="L340" i="1"/>
  <c r="L424" i="1"/>
  <c r="L467" i="1"/>
  <c r="L437" i="1"/>
  <c r="L249" i="1"/>
  <c r="L291" i="1"/>
  <c r="L383" i="1"/>
  <c r="L353" i="1"/>
  <c r="L32" i="1"/>
  <c r="L27" i="1"/>
  <c r="L89" i="1"/>
  <c r="L59" i="1"/>
  <c r="L165" i="1"/>
  <c r="L447" i="1"/>
  <c r="L452" i="1"/>
  <c r="L551" i="1"/>
  <c r="L521" i="1"/>
  <c r="L578" i="1"/>
  <c r="L573" i="1"/>
  <c r="L368" i="1"/>
  <c r="L363" i="1"/>
  <c r="L508" i="1"/>
  <c r="L200" i="1"/>
  <c r="L195" i="1"/>
  <c r="L173" i="1"/>
  <c r="L143" i="1"/>
  <c r="L466" i="1"/>
  <c r="L417" i="1"/>
  <c r="L81" i="1"/>
  <c r="L425" i="1"/>
  <c r="L395" i="1"/>
  <c r="L375" i="1"/>
  <c r="L88" i="1"/>
  <c r="L479" i="1"/>
  <c r="L509" i="1"/>
  <c r="L185" i="1"/>
  <c r="L215" i="1"/>
  <c r="L536" i="1"/>
  <c r="L531" i="1"/>
  <c r="L46" i="1"/>
  <c r="L101" i="1"/>
  <c r="L131" i="1"/>
  <c r="L333" i="1"/>
  <c r="L341" i="1"/>
  <c r="L311" i="1"/>
  <c r="L543" i="1"/>
  <c r="L17" i="1"/>
  <c r="L47" i="1"/>
  <c r="L594" i="1"/>
  <c r="L207" i="1"/>
  <c r="L39" i="1"/>
  <c r="L382" i="1"/>
  <c r="L172" i="1"/>
  <c r="L214" i="1"/>
  <c r="L550" i="1"/>
  <c r="L459" i="1"/>
</calcChain>
</file>

<file path=xl/sharedStrings.xml><?xml version="1.0" encoding="utf-8"?>
<sst xmlns="http://schemas.openxmlformats.org/spreadsheetml/2006/main" count="604" uniqueCount="105">
  <si>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</si>
  <si>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</si>
  <si>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</si>
  <si>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</si>
  <si>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</si>
  <si>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</si>
  <si>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</si>
  <si>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</si>
  <si>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</si>
  <si>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</si>
  <si>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</si>
  <si>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</si>
  <si>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</si>
  <si>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</si>
  <si>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</si>
  <si>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</si>
  <si>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</si>
  <si>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</si>
  <si>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</si>
  <si>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</si>
  <si>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</si>
  <si>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</si>
  <si>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</si>
  <si>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</si>
  <si>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</si>
  <si>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</si>
  <si>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</si>
  <si>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</si>
  <si>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</si>
  <si>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</si>
  <si>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</si>
  <si>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</si>
  <si>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</si>
  <si>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</si>
  <si>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</si>
  <si>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</si>
  <si>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</si>
  <si>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</si>
  <si>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</si>
  <si>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</si>
  <si>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</si>
  <si>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</si>
  <si>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</si>
  <si>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</si>
  <si>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</si>
  <si>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</si>
  <si>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№203</t>
  </si>
  <si>
    <t>ТТК</t>
  </si>
  <si>
    <t>№376</t>
  </si>
  <si>
    <t>№377</t>
  </si>
  <si>
    <t>№15</t>
  </si>
  <si>
    <t>Хлеб</t>
  </si>
  <si>
    <t>гор. блюдо</t>
  </si>
  <si>
    <t>гор. напиток</t>
  </si>
  <si>
    <t>№312</t>
  </si>
  <si>
    <t>№379</t>
  </si>
  <si>
    <t>№349</t>
  </si>
  <si>
    <t>рыбн.блюдо</t>
  </si>
  <si>
    <t>№52</t>
  </si>
  <si>
    <t>№265</t>
  </si>
  <si>
    <t>мясн.блюдо</t>
  </si>
  <si>
    <t>№342</t>
  </si>
  <si>
    <t>Котлета из мяса птицы с макаронными изделиями отварными, с маслом сливочным</t>
  </si>
  <si>
    <t>Кофейный напиток с омолоком</t>
  </si>
  <si>
    <t>№260</t>
  </si>
  <si>
    <t>№171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</si>
  <si>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</si>
  <si>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</si>
  <si>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</si>
  <si>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</si>
  <si>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Сыр порционно</t>
  </si>
  <si>
    <t>Тефтели мясные в сметанно-томатном соусе</t>
  </si>
  <si>
    <t>№279,331</t>
  </si>
  <si>
    <t>Макаронные изделия отварные с маслом сливочным</t>
  </si>
  <si>
    <t>Напиток из свежих фруктов</t>
  </si>
  <si>
    <t>№4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</si>
  <si>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</si>
  <si>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</si>
  <si>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</si>
  <si>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№229</t>
  </si>
  <si>
    <t>Компот из свежих яблок</t>
  </si>
  <si>
    <t>Салат из моркови</t>
  </si>
  <si>
    <t>Какао с молоком</t>
  </si>
  <si>
    <t>№382</t>
  </si>
  <si>
    <t>Апельсины</t>
  </si>
  <si>
    <t>Овощи тушеные с мясом</t>
  </si>
  <si>
    <t>№143,241</t>
  </si>
  <si>
    <t>Компот из сухофруктов (75С)</t>
  </si>
  <si>
    <t>Салат из свежей капусты с морковью</t>
  </si>
  <si>
    <t>№47</t>
  </si>
  <si>
    <t>Котлеты "Аппетитные" с кашей гречневой рассыпчатой с маслом сливочным</t>
  </si>
  <si>
    <t>Салат из моркови с яблоками</t>
  </si>
  <si>
    <t>Ххлеб ржаной</t>
  </si>
  <si>
    <t>Яблоки</t>
  </si>
  <si>
    <t>Сырники из творога с кашей молочной "Дружба"  с маслом сливочным</t>
  </si>
  <si>
    <t>Гуляш из говядины</t>
  </si>
  <si>
    <t>Каша гречневая рассыпчатая</t>
  </si>
  <si>
    <t>Чай с сахаром, с лимоном</t>
  </si>
  <si>
    <t>Птица запеченная</t>
  </si>
  <si>
    <t>Биточки рыбные с рисом отварным рассыпчатым, с маслом сливочным</t>
  </si>
  <si>
    <t>Салат из отварной свеклы</t>
  </si>
  <si>
    <t>Плов из говядины с рисовой крупой</t>
  </si>
  <si>
    <t>Чай с сахаром</t>
  </si>
  <si>
    <t>Мустафина А.В.</t>
  </si>
  <si>
    <t>МБОУ "Староашитская ООШ"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</si>
</sst>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" fillId="0" borderId="1" xfId="0" applyFont="1" applyBorder="1"/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60" zoomScaleNormal="160" workbookViewId="0">
      <pane xSplit="4" ySplit="5" topLeftCell="E55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2" t="s">
        <v>104</v>
      </c>
      <c r="D1" s="73"/>
      <c r="E1" s="73"/>
      <c r="F1" s="13" t="s">
        <v>16</v>
      </c>
      <c r="G1" s="2" t="s">
        <v>17</v>
      </c>
      <c r="H1" s="74" t="s">
        <v>45</v>
      </c>
      <c r="I1" s="74"/>
      <c r="J1" s="74"/>
      <c r="K1" s="74"/>
    </row>
    <row r="2" spans="1:12" ht="17.399999999999999" x14ac:dyDescent="0.25">
      <c r="A2" s="43" t="s">
        <v>6</v>
      </c>
      <c r="C2" s="2"/>
      <c r="G2" s="2" t="s">
        <v>18</v>
      </c>
      <c r="H2" s="74" t="s">
        <v>103</v>
      </c>
      <c r="I2" s="74"/>
      <c r="J2" s="74"/>
      <c r="K2" s="7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/>
      <c r="E6" s="61" t="s">
        <v>91</v>
      </c>
      <c r="F6" s="48">
        <v>60</v>
      </c>
      <c r="G6" s="48">
        <v>0.64</v>
      </c>
      <c r="H6" s="48">
        <v>3.01</v>
      </c>
      <c r="I6" s="48">
        <v>5.1100000000000003</v>
      </c>
      <c r="J6" s="48">
        <v>50.91</v>
      </c>
      <c r="K6" s="49" t="s">
        <v>47</v>
      </c>
      <c r="L6" s="48">
        <v>74.77</v>
      </c>
    </row>
    <row r="7" spans="1:12" ht="26.4" x14ac:dyDescent="0.3">
      <c r="A7" s="25"/>
      <c r="B7" s="16"/>
      <c r="C7" s="11"/>
      <c r="D7" s="6" t="s">
        <v>52</v>
      </c>
      <c r="E7" s="50" t="s">
        <v>62</v>
      </c>
      <c r="F7" s="51">
        <v>230</v>
      </c>
      <c r="G7" s="51">
        <v>11.45</v>
      </c>
      <c r="H7" s="51">
        <v>12.46</v>
      </c>
      <c r="I7" s="51">
        <v>31.32</v>
      </c>
      <c r="J7" s="51">
        <v>289.95</v>
      </c>
      <c r="K7" s="52" t="s">
        <v>47</v>
      </c>
      <c r="L7" s="51"/>
    </row>
    <row r="8" spans="1:12" ht="14.4" x14ac:dyDescent="0.3">
      <c r="A8" s="25"/>
      <c r="B8" s="16"/>
      <c r="C8" s="11"/>
      <c r="D8" s="7" t="s">
        <v>53</v>
      </c>
      <c r="E8" s="64" t="s">
        <v>67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 t="s">
        <v>56</v>
      </c>
      <c r="L8" s="51"/>
    </row>
    <row r="9" spans="1:12" ht="14.4" x14ac:dyDescent="0.3">
      <c r="A9" s="25"/>
      <c r="B9" s="16"/>
      <c r="C9" s="11"/>
      <c r="D9" s="7" t="s">
        <v>23</v>
      </c>
      <c r="E9" s="64" t="s">
        <v>92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6"/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thickBot="1" x14ac:dyDescent="0.3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493.06</v>
      </c>
      <c r="K13" s="27"/>
      <c r="L13" s="48"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520</v>
      </c>
      <c r="G47" s="34">
        <f t="shared" ref="G47:J47" si="6">G13+G17+G27+G32+G39+G46</f>
        <v>14.73</v>
      </c>
      <c r="H47" s="34">
        <f t="shared" si="6"/>
        <v>15.92</v>
      </c>
      <c r="I47" s="34">
        <f t="shared" si="6"/>
        <v>70.34</v>
      </c>
      <c r="J47" s="34">
        <f t="shared" si="6"/>
        <v>493.06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24</v>
      </c>
      <c r="E48" s="61" t="s">
        <v>93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49"/>
      <c r="L48" s="48">
        <v>74.77</v>
      </c>
    </row>
    <row r="49" spans="1:12" ht="26.4" x14ac:dyDescent="0.3">
      <c r="A49" s="15"/>
      <c r="B49" s="16"/>
      <c r="C49" s="11"/>
      <c r="D49" s="7" t="s">
        <v>21</v>
      </c>
      <c r="E49" s="64" t="s">
        <v>94</v>
      </c>
      <c r="F49" s="51">
        <v>215</v>
      </c>
      <c r="G49" s="51">
        <v>10.55</v>
      </c>
      <c r="H49" s="51">
        <v>11.85</v>
      </c>
      <c r="I49" s="51">
        <v>39.4</v>
      </c>
      <c r="J49" s="51">
        <v>324.45</v>
      </c>
      <c r="K49" s="52" t="s">
        <v>47</v>
      </c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63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60" t="s">
        <v>55</v>
      </c>
      <c r="L50" s="51"/>
    </row>
    <row r="51" spans="1:12" ht="14.4" x14ac:dyDescent="0.3">
      <c r="A51" s="15"/>
      <c r="B51" s="16"/>
      <c r="C51" s="11"/>
      <c r="D51" s="7" t="s">
        <v>23</v>
      </c>
      <c r="E51" s="64" t="s">
        <v>69</v>
      </c>
      <c r="F51" s="51">
        <v>30</v>
      </c>
      <c r="G51" s="51">
        <v>1.98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7">SUM(G48:G54)</f>
        <v>16.130000000000003</v>
      </c>
      <c r="H55" s="21">
        <f t="shared" ref="H55" si="8">SUM(H48:H54)</f>
        <v>15.309999999999999</v>
      </c>
      <c r="I55" s="21">
        <f t="shared" ref="I55" si="9">SUM(I48:I54)</f>
        <v>67.08</v>
      </c>
      <c r="J55" s="21">
        <f t="shared" ref="J55" si="10">SUM(J48:J54)</f>
        <v>491.54999999999995</v>
      </c>
      <c r="K55" s="27"/>
      <c r="L55" s="21">
        <f t="shared" ref="L55:L97" si="11">SUM(L48:L54)</f>
        <v>74.77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8"/>
      <c r="F85" s="58"/>
      <c r="G85" s="58"/>
      <c r="H85" s="58"/>
      <c r="I85" s="58"/>
      <c r="J85" s="58"/>
      <c r="K85" s="52"/>
      <c r="L85" s="51"/>
    </row>
    <row r="86" spans="1:12" ht="14.4" x14ac:dyDescent="0.3">
      <c r="A86" s="15"/>
      <c r="B86" s="16"/>
      <c r="C86" s="11"/>
      <c r="D86" s="59"/>
      <c r="E86" s="58"/>
      <c r="F86" s="58"/>
      <c r="G86" s="58"/>
      <c r="H86" s="58"/>
      <c r="I86" s="58"/>
      <c r="J86" s="58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545</v>
      </c>
      <c r="G89" s="34">
        <f t="shared" ref="G89" si="37">G55+G59+G69+G74+G81+G88</f>
        <v>16.130000000000003</v>
      </c>
      <c r="H89" s="34">
        <f t="shared" ref="H89" si="38">H55+H59+H69+H74+H81+H88</f>
        <v>15.309999999999999</v>
      </c>
      <c r="I89" s="34">
        <f t="shared" ref="I89" si="39">I55+I59+I69+I74+I81+I88</f>
        <v>67.08</v>
      </c>
      <c r="J89" s="34">
        <f t="shared" ref="J89" si="40">J55+J59+J69+J74+J81+J88</f>
        <v>491.54999999999995</v>
      </c>
      <c r="K89" s="35"/>
      <c r="L89" s="34">
        <f t="shared" ref="L89" ca="1" si="41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/>
      <c r="E90" s="61" t="s">
        <v>70</v>
      </c>
      <c r="F90" s="48">
        <v>10</v>
      </c>
      <c r="G90" s="48">
        <v>2.63</v>
      </c>
      <c r="H90" s="48">
        <v>2.66</v>
      </c>
      <c r="I90" s="48">
        <v>0</v>
      </c>
      <c r="J90" s="48">
        <v>34.33</v>
      </c>
      <c r="K90" s="62" t="s">
        <v>50</v>
      </c>
      <c r="L90" s="48">
        <v>74.77</v>
      </c>
    </row>
    <row r="91" spans="1:12" ht="14.4" x14ac:dyDescent="0.3">
      <c r="A91" s="25"/>
      <c r="B91" s="16"/>
      <c r="C91" s="11"/>
      <c r="D91" s="63" t="s">
        <v>60</v>
      </c>
      <c r="E91" s="64" t="s">
        <v>95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60" t="s">
        <v>64</v>
      </c>
      <c r="L91" s="51"/>
    </row>
    <row r="92" spans="1:12" ht="14.4" x14ac:dyDescent="0.3">
      <c r="A92" s="25"/>
      <c r="B92" s="16"/>
      <c r="C92" s="11"/>
      <c r="D92" s="65" t="s">
        <v>21</v>
      </c>
      <c r="E92" s="64" t="s">
        <v>96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60" t="s">
        <v>65</v>
      </c>
      <c r="L92" s="51"/>
    </row>
    <row r="93" spans="1:12" ht="14.4" x14ac:dyDescent="0.3">
      <c r="A93" s="25"/>
      <c r="B93" s="16"/>
      <c r="C93" s="11"/>
      <c r="D93" s="7" t="s">
        <v>22</v>
      </c>
      <c r="E93" s="64" t="s">
        <v>97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60" t="s">
        <v>49</v>
      </c>
      <c r="L93" s="51"/>
    </row>
    <row r="94" spans="1:12" ht="14.4" x14ac:dyDescent="0.3">
      <c r="A94" s="25"/>
      <c r="B94" s="16"/>
      <c r="C94" s="11"/>
      <c r="D94" s="7" t="s">
        <v>23</v>
      </c>
      <c r="E94" s="64" t="s">
        <v>69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4.4" x14ac:dyDescent="0.3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2">SUM(G90:G96)</f>
        <v>20.2</v>
      </c>
      <c r="H97" s="21">
        <f t="shared" ref="H97" si="43">SUM(H90:H96)</f>
        <v>20.36</v>
      </c>
      <c r="I97" s="21">
        <f t="shared" ref="I97" si="44">SUM(I90:I96)</f>
        <v>79.97</v>
      </c>
      <c r="J97" s="21">
        <f t="shared" ref="J97" si="45">SUM(J90:J96)</f>
        <v>609.65</v>
      </c>
      <c r="K97" s="27"/>
      <c r="L97" s="21">
        <f t="shared" si="11"/>
        <v>74.77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510</v>
      </c>
      <c r="G131" s="34">
        <f t="shared" ref="G131" si="71">G97+G101+G111+G116+G123+G130</f>
        <v>20.2</v>
      </c>
      <c r="H131" s="34">
        <f t="shared" ref="H131" si="72">H97+H101+H111+H116+H123+H130</f>
        <v>20.36</v>
      </c>
      <c r="I131" s="34">
        <f t="shared" ref="I131" si="73">I97+I101+I111+I116+I123+I130</f>
        <v>79.97</v>
      </c>
      <c r="J131" s="34">
        <f t="shared" ref="J131" si="74">J97+J101+J111+J116+J123+J130</f>
        <v>609.65</v>
      </c>
      <c r="K131" s="35"/>
      <c r="L131" s="34">
        <f t="shared" ref="L131" ca="1" si="75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66"/>
      <c r="E132" s="61" t="s">
        <v>88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28.8</v>
      </c>
      <c r="K132" s="62" t="s">
        <v>47</v>
      </c>
      <c r="L132" s="48">
        <v>74.77</v>
      </c>
    </row>
    <row r="133" spans="1:12" ht="14.4" x14ac:dyDescent="0.3">
      <c r="A133" s="25"/>
      <c r="B133" s="16"/>
      <c r="C133" s="11"/>
      <c r="D133" s="63" t="s">
        <v>60</v>
      </c>
      <c r="E133" s="64" t="s">
        <v>98</v>
      </c>
      <c r="F133" s="51">
        <v>100</v>
      </c>
      <c r="G133" s="51">
        <v>10.42</v>
      </c>
      <c r="H133" s="51">
        <v>12.43</v>
      </c>
      <c r="I133" s="51">
        <v>8.65</v>
      </c>
      <c r="J133" s="51">
        <v>192</v>
      </c>
      <c r="K133" s="52" t="s">
        <v>47</v>
      </c>
      <c r="L133" s="51"/>
    </row>
    <row r="134" spans="1:12" ht="14.4" x14ac:dyDescent="0.3">
      <c r="A134" s="25"/>
      <c r="B134" s="16"/>
      <c r="C134" s="11"/>
      <c r="D134" s="65" t="s">
        <v>21</v>
      </c>
      <c r="E134" s="64" t="s">
        <v>66</v>
      </c>
      <c r="F134" s="51">
        <v>153</v>
      </c>
      <c r="G134" s="51">
        <v>3.08</v>
      </c>
      <c r="H134" s="51">
        <v>6.25</v>
      </c>
      <c r="I134" s="51">
        <v>20.47</v>
      </c>
      <c r="J134" s="51">
        <v>150.44999999999999</v>
      </c>
      <c r="K134" s="60" t="s">
        <v>54</v>
      </c>
      <c r="L134" s="51"/>
    </row>
    <row r="135" spans="1:12" ht="14.4" x14ac:dyDescent="0.3">
      <c r="A135" s="25"/>
      <c r="B135" s="16"/>
      <c r="C135" s="11"/>
      <c r="D135" s="65" t="s">
        <v>22</v>
      </c>
      <c r="E135" s="64" t="s">
        <v>67</v>
      </c>
      <c r="F135" s="51">
        <v>200</v>
      </c>
      <c r="G135" s="51">
        <v>0.66</v>
      </c>
      <c r="H135" s="51">
        <v>0.09</v>
      </c>
      <c r="I135" s="51">
        <v>22.03</v>
      </c>
      <c r="J135" s="51">
        <v>92.8</v>
      </c>
      <c r="K135" s="60" t="s">
        <v>56</v>
      </c>
      <c r="L135" s="51"/>
    </row>
    <row r="136" spans="1:12" ht="14.4" x14ac:dyDescent="0.3">
      <c r="A136" s="25"/>
      <c r="B136" s="16"/>
      <c r="C136" s="11"/>
      <c r="D136" s="65" t="s">
        <v>51</v>
      </c>
      <c r="E136" s="64" t="s">
        <v>68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4.4" x14ac:dyDescent="0.3">
      <c r="A137" s="25"/>
      <c r="B137" s="16"/>
      <c r="C137" s="11"/>
      <c r="D137" s="63" t="s">
        <v>51</v>
      </c>
      <c r="E137" s="64" t="s">
        <v>69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583</v>
      </c>
      <c r="G139" s="21">
        <f t="shared" ref="G139" si="76">SUM(G132:G138)</f>
        <v>20.16</v>
      </c>
      <c r="H139" s="21">
        <f t="shared" ref="H139" si="77">SUM(H132:H138)</f>
        <v>19.55</v>
      </c>
      <c r="I139" s="21">
        <f t="shared" ref="I139" si="78">SUM(I132:I138)</f>
        <v>87.63000000000001</v>
      </c>
      <c r="J139" s="21">
        <f t="shared" ref="J139" si="79">SUM(J132:J138)</f>
        <v>613.75</v>
      </c>
      <c r="K139" s="27"/>
      <c r="L139" s="21">
        <f t="shared" ref="L139:L181" si="80">SUM(L132:L138)</f>
        <v>74.77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6">SUM(G144:G152)</f>
        <v>0</v>
      </c>
      <c r="H153" s="21">
        <f t="shared" ref="H153" si="87">SUM(H144:H152)</f>
        <v>0</v>
      </c>
      <c r="I153" s="21">
        <f t="shared" ref="I153" si="88">SUM(I144:I152)</f>
        <v>0</v>
      </c>
      <c r="J153" s="21">
        <f t="shared" ref="J153" si="89">SUM(J144:J152)</f>
        <v>0</v>
      </c>
      <c r="K153" s="27"/>
      <c r="L153" s="21">
        <f t="shared" ref="L153" ca="1" si="90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1">SUM(G154:G157)</f>
        <v>0</v>
      </c>
      <c r="H158" s="21">
        <f t="shared" ref="H158" si="92">SUM(H154:H157)</f>
        <v>0</v>
      </c>
      <c r="I158" s="21">
        <f t="shared" ref="I158" si="93">SUM(I154:I157)</f>
        <v>0</v>
      </c>
      <c r="J158" s="21">
        <f t="shared" ref="J158" si="94">SUM(J154:J157)</f>
        <v>0</v>
      </c>
      <c r="K158" s="27"/>
      <c r="L158" s="21">
        <f t="shared" ref="L158" ca="1" si="95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6">SUM(G159:G164)</f>
        <v>0</v>
      </c>
      <c r="H165" s="21">
        <f t="shared" ref="H165" si="97">SUM(H159:H164)</f>
        <v>0</v>
      </c>
      <c r="I165" s="21">
        <f t="shared" ref="I165" si="98">SUM(I159:I164)</f>
        <v>0</v>
      </c>
      <c r="J165" s="21">
        <f t="shared" ref="J165" si="99">SUM(J159:J164)</f>
        <v>0</v>
      </c>
      <c r="K165" s="27"/>
      <c r="L165" s="21">
        <f t="shared" ref="L165" ca="1" si="100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1">SUM(G166:G171)</f>
        <v>0</v>
      </c>
      <c r="H172" s="21">
        <f t="shared" ref="H172" si="102">SUM(H166:H171)</f>
        <v>0</v>
      </c>
      <c r="I172" s="21">
        <f t="shared" ref="I172" si="103">SUM(I166:I171)</f>
        <v>0</v>
      </c>
      <c r="J172" s="21">
        <f t="shared" ref="J172" si="104">SUM(J166:J171)</f>
        <v>0</v>
      </c>
      <c r="K172" s="27"/>
      <c r="L172" s="21">
        <f t="shared" ref="L172" ca="1" si="105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583</v>
      </c>
      <c r="G173" s="34">
        <f t="shared" ref="G173" si="106">G139+G143+G153+G158+G165+G172</f>
        <v>20.16</v>
      </c>
      <c r="H173" s="34">
        <f t="shared" ref="H173" si="107">H139+H143+H153+H158+H165+H172</f>
        <v>19.55</v>
      </c>
      <c r="I173" s="34">
        <f t="shared" ref="I173" si="108">I139+I143+I153+I158+I165+I172</f>
        <v>87.63000000000001</v>
      </c>
      <c r="J173" s="34">
        <f t="shared" ref="J173" si="109">J139+J143+J153+J158+J165+J172</f>
        <v>613.75</v>
      </c>
      <c r="K173" s="35"/>
      <c r="L173" s="34">
        <f t="shared" ref="L173" ca="1" si="110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/>
      <c r="E174" s="61" t="s">
        <v>70</v>
      </c>
      <c r="F174" s="48">
        <v>15</v>
      </c>
      <c r="G174" s="48">
        <v>3.95</v>
      </c>
      <c r="H174" s="48">
        <v>3.99</v>
      </c>
      <c r="I174" s="48">
        <v>0</v>
      </c>
      <c r="J174" s="48">
        <v>51.5</v>
      </c>
      <c r="K174" s="62" t="s">
        <v>50</v>
      </c>
      <c r="L174" s="48">
        <v>74.77</v>
      </c>
    </row>
    <row r="175" spans="1:12" ht="14.4" x14ac:dyDescent="0.3">
      <c r="A175" s="25"/>
      <c r="B175" s="16"/>
      <c r="C175" s="11"/>
      <c r="D175" s="63" t="s">
        <v>60</v>
      </c>
      <c r="E175" s="64" t="s">
        <v>71</v>
      </c>
      <c r="F175" s="51">
        <v>100</v>
      </c>
      <c r="G175" s="51">
        <v>7</v>
      </c>
      <c r="H175" s="51">
        <v>11.94</v>
      </c>
      <c r="I175" s="51">
        <v>8.36</v>
      </c>
      <c r="J175" s="51">
        <v>124</v>
      </c>
      <c r="K175" s="60" t="s">
        <v>72</v>
      </c>
      <c r="L175" s="51"/>
    </row>
    <row r="176" spans="1:12" ht="14.4" x14ac:dyDescent="0.3">
      <c r="A176" s="25"/>
      <c r="B176" s="16"/>
      <c r="C176" s="11"/>
      <c r="D176" s="65" t="s">
        <v>21</v>
      </c>
      <c r="E176" s="64" t="s">
        <v>73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60" t="s">
        <v>46</v>
      </c>
      <c r="L176" s="51"/>
    </row>
    <row r="177" spans="1:12" ht="14.4" x14ac:dyDescent="0.3">
      <c r="A177" s="25"/>
      <c r="B177" s="16"/>
      <c r="C177" s="11"/>
      <c r="D177" s="65" t="s">
        <v>22</v>
      </c>
      <c r="E177" s="64" t="s">
        <v>74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60" t="s">
        <v>47</v>
      </c>
      <c r="L177" s="51"/>
    </row>
    <row r="178" spans="1:12" ht="14.4" x14ac:dyDescent="0.3">
      <c r="A178" s="25"/>
      <c r="B178" s="16"/>
      <c r="C178" s="11"/>
      <c r="D178" s="7" t="s">
        <v>23</v>
      </c>
      <c r="E178" s="64" t="s">
        <v>68</v>
      </c>
      <c r="F178" s="51">
        <v>45</v>
      </c>
      <c r="G178" s="51">
        <v>3.42</v>
      </c>
      <c r="H178" s="51">
        <v>0.36</v>
      </c>
      <c r="I178" s="51">
        <v>22.14</v>
      </c>
      <c r="J178" s="51">
        <v>105.75</v>
      </c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1">SUM(G174:G180)</f>
        <v>19.809999999999995</v>
      </c>
      <c r="H181" s="21">
        <f t="shared" ref="H181" si="112">SUM(H174:H180)</f>
        <v>20.080000000000002</v>
      </c>
      <c r="I181" s="21">
        <f t="shared" ref="I181" si="113">SUM(I174:I180)</f>
        <v>83.92</v>
      </c>
      <c r="J181" s="21">
        <f t="shared" ref="J181" si="114">SUM(J174:J180)</f>
        <v>560.85</v>
      </c>
      <c r="K181" s="27"/>
      <c r="L181" s="21">
        <f t="shared" si="80"/>
        <v>74.77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0">SUM(G186:G194)</f>
        <v>0</v>
      </c>
      <c r="H195" s="21">
        <f t="shared" ref="H195" si="121">SUM(H186:H194)</f>
        <v>0</v>
      </c>
      <c r="I195" s="21">
        <f t="shared" ref="I195" si="122">SUM(I186:I194)</f>
        <v>0</v>
      </c>
      <c r="J195" s="21">
        <f t="shared" ref="J195" si="123">SUM(J186:J194)</f>
        <v>0</v>
      </c>
      <c r="K195" s="27"/>
      <c r="L195" s="21">
        <f t="shared" ref="L195" ca="1" si="124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5">SUM(G196:G199)</f>
        <v>0</v>
      </c>
      <c r="H200" s="21">
        <f t="shared" ref="H200" si="126">SUM(H196:H199)</f>
        <v>0</v>
      </c>
      <c r="I200" s="21">
        <f t="shared" ref="I200" si="127">SUM(I196:I199)</f>
        <v>0</v>
      </c>
      <c r="J200" s="21">
        <f t="shared" ref="J200" si="128">SUM(J196:J199)</f>
        <v>0</v>
      </c>
      <c r="K200" s="27"/>
      <c r="L200" s="21">
        <f t="shared" ref="L200" ca="1" si="129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0">SUM(G201:G206)</f>
        <v>0</v>
      </c>
      <c r="H207" s="21">
        <f t="shared" ref="H207" si="131">SUM(H201:H206)</f>
        <v>0</v>
      </c>
      <c r="I207" s="21">
        <f t="shared" ref="I207" si="132">SUM(I201:I206)</f>
        <v>0</v>
      </c>
      <c r="J207" s="21">
        <f t="shared" ref="J207" si="133">SUM(J201:J206)</f>
        <v>0</v>
      </c>
      <c r="K207" s="27"/>
      <c r="L207" s="21">
        <f t="shared" ref="L207" ca="1" si="134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5">SUM(G208:G213)</f>
        <v>0</v>
      </c>
      <c r="H214" s="21">
        <f t="shared" ref="H214" si="136">SUM(H208:H213)</f>
        <v>0</v>
      </c>
      <c r="I214" s="21">
        <f t="shared" ref="I214" si="137">SUM(I208:I213)</f>
        <v>0</v>
      </c>
      <c r="J214" s="21">
        <f t="shared" ref="J214" si="138">SUM(J208:J213)</f>
        <v>0</v>
      </c>
      <c r="K214" s="27"/>
      <c r="L214" s="21">
        <f t="shared" ref="L214" ca="1" si="139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545</v>
      </c>
      <c r="G215" s="34">
        <f t="shared" ref="G215" si="140">G181+G185+G195+G200+G207+G214</f>
        <v>19.809999999999995</v>
      </c>
      <c r="H215" s="34">
        <f t="shared" ref="H215" si="141">H181+H185+H195+H200+H207+H214</f>
        <v>20.080000000000002</v>
      </c>
      <c r="I215" s="34">
        <f t="shared" ref="I215" si="142">I181+I185+I195+I200+I207+I214</f>
        <v>83.92</v>
      </c>
      <c r="J215" s="34">
        <f t="shared" ref="J215" si="143">J181+J185+J195+J200+J207+J214</f>
        <v>560.85</v>
      </c>
      <c r="K215" s="35"/>
      <c r="L215" s="34">
        <f t="shared" ref="L215" ca="1" si="144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66"/>
      <c r="E216" s="61" t="s">
        <v>88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48.32</v>
      </c>
      <c r="K216" s="62" t="s">
        <v>75</v>
      </c>
      <c r="L216" s="48">
        <v>74.77</v>
      </c>
    </row>
    <row r="217" spans="1:12" ht="26.4" x14ac:dyDescent="0.3">
      <c r="A217" s="25"/>
      <c r="B217" s="16"/>
      <c r="C217" s="11"/>
      <c r="D217" s="6" t="s">
        <v>21</v>
      </c>
      <c r="E217" s="64" t="s">
        <v>99</v>
      </c>
      <c r="F217" s="51">
        <v>258</v>
      </c>
      <c r="G217" s="51">
        <v>12.93</v>
      </c>
      <c r="H217" s="51">
        <v>12.41</v>
      </c>
      <c r="I217" s="51">
        <v>40.119999999999997</v>
      </c>
      <c r="J217" s="51">
        <v>304.3</v>
      </c>
      <c r="K217" s="52" t="s">
        <v>47</v>
      </c>
      <c r="L217" s="51"/>
    </row>
    <row r="218" spans="1:12" ht="14.4" x14ac:dyDescent="0.3">
      <c r="A218" s="25"/>
      <c r="B218" s="16"/>
      <c r="C218" s="11"/>
      <c r="D218" s="7" t="s">
        <v>22</v>
      </c>
      <c r="E218" s="64" t="s">
        <v>97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 t="s">
        <v>49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64" t="s">
        <v>69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 x14ac:dyDescent="0.3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568</v>
      </c>
      <c r="G223" s="21">
        <f t="shared" ref="G223" si="145">SUM(G216:G222)</f>
        <v>16.07</v>
      </c>
      <c r="H223" s="21">
        <f t="shared" ref="H223" si="146">SUM(H216:H222)</f>
        <v>15.389999999999999</v>
      </c>
      <c r="I223" s="21">
        <f t="shared" ref="I223" si="147">SUM(I216:I222)</f>
        <v>67.319999999999993</v>
      </c>
      <c r="J223" s="21">
        <f t="shared" ref="J223" si="148">SUM(J216:J222)</f>
        <v>453.34</v>
      </c>
      <c r="K223" s="27"/>
      <c r="L223" s="21">
        <f t="shared" ref="L223:L265" si="149">SUM(L216:L222)</f>
        <v>74.77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0">SUM(G224:G226)</f>
        <v>0</v>
      </c>
      <c r="H227" s="21">
        <f t="shared" ref="H227" si="151">SUM(H224:H226)</f>
        <v>0</v>
      </c>
      <c r="I227" s="21">
        <f t="shared" ref="I227" si="152">SUM(I224:I226)</f>
        <v>0</v>
      </c>
      <c r="J227" s="21">
        <f t="shared" ref="J227" si="153">SUM(J224:J226)</f>
        <v>0</v>
      </c>
      <c r="K227" s="27"/>
      <c r="L227" s="21">
        <f t="shared" ref="L227" ca="1" si="154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5">SUM(G228:G236)</f>
        <v>0</v>
      </c>
      <c r="H237" s="21">
        <f t="shared" ref="H237" si="156">SUM(H228:H236)</f>
        <v>0</v>
      </c>
      <c r="I237" s="21">
        <f t="shared" ref="I237" si="157">SUM(I228:I236)</f>
        <v>0</v>
      </c>
      <c r="J237" s="21">
        <f t="shared" ref="J237" si="158">SUM(J228:J236)</f>
        <v>0</v>
      </c>
      <c r="K237" s="27"/>
      <c r="L237" s="21">
        <f t="shared" ref="L237" ca="1" si="159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0">SUM(G238:G241)</f>
        <v>0</v>
      </c>
      <c r="H242" s="21">
        <f t="shared" ref="H242" si="161">SUM(H238:H241)</f>
        <v>0</v>
      </c>
      <c r="I242" s="21">
        <f t="shared" ref="I242" si="162">SUM(I238:I241)</f>
        <v>0</v>
      </c>
      <c r="J242" s="21">
        <f t="shared" ref="J242" si="163">SUM(J238:J241)</f>
        <v>0</v>
      </c>
      <c r="K242" s="27"/>
      <c r="L242" s="21">
        <f t="shared" ref="L242" ca="1" si="164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5">SUM(G243:G248)</f>
        <v>0</v>
      </c>
      <c r="H249" s="21">
        <f t="shared" ref="H249" si="166">SUM(H243:H248)</f>
        <v>0</v>
      </c>
      <c r="I249" s="21">
        <f t="shared" ref="I249" si="167">SUM(I243:I248)</f>
        <v>0</v>
      </c>
      <c r="J249" s="21">
        <f t="shared" ref="J249" si="168">SUM(J243:J248)</f>
        <v>0</v>
      </c>
      <c r="K249" s="27"/>
      <c r="L249" s="21">
        <f t="shared" ref="L249" ca="1" si="169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0">SUM(G250:G255)</f>
        <v>0</v>
      </c>
      <c r="H256" s="21">
        <f t="shared" ref="H256" si="171">SUM(H250:H255)</f>
        <v>0</v>
      </c>
      <c r="I256" s="21">
        <f t="shared" ref="I256" si="172">SUM(I250:I255)</f>
        <v>0</v>
      </c>
      <c r="J256" s="21">
        <f t="shared" ref="J256" si="173">SUM(J250:J255)</f>
        <v>0</v>
      </c>
      <c r="K256" s="27"/>
      <c r="L256" s="21">
        <f t="shared" ref="L256" ca="1" si="174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568</v>
      </c>
      <c r="G257" s="34">
        <f t="shared" ref="G257" si="175">G223+G227+G237+G242+G249+G256</f>
        <v>16.07</v>
      </c>
      <c r="H257" s="34">
        <f t="shared" ref="H257" si="176">H223+H227+H237+H242+H249+H256</f>
        <v>15.389999999999999</v>
      </c>
      <c r="I257" s="34">
        <f t="shared" ref="I257" si="177">I223+I227+I237+I242+I249+I256</f>
        <v>67.319999999999993</v>
      </c>
      <c r="J257" s="34">
        <f t="shared" ref="J257" si="178">J223+J227+J237+J242+J249+J256</f>
        <v>453.34</v>
      </c>
      <c r="K257" s="35"/>
      <c r="L257" s="34">
        <f t="shared" ref="L257" ca="1" si="179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0">SUM(G258:G264)</f>
        <v>0</v>
      </c>
      <c r="H265" s="21">
        <f t="shared" ref="H265" si="181">SUM(H258:H264)</f>
        <v>0</v>
      </c>
      <c r="I265" s="21">
        <f t="shared" ref="I265" si="182">SUM(I258:I264)</f>
        <v>0</v>
      </c>
      <c r="J265" s="21">
        <f t="shared" ref="J265" si="183">SUM(J258:J264)</f>
        <v>0</v>
      </c>
      <c r="K265" s="27"/>
      <c r="L265" s="21">
        <f t="shared" si="149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4">SUM(G266:G268)</f>
        <v>0</v>
      </c>
      <c r="H269" s="21">
        <f t="shared" ref="H269" si="185">SUM(H266:H268)</f>
        <v>0</v>
      </c>
      <c r="I269" s="21">
        <f t="shared" ref="I269" si="186">SUM(I266:I268)</f>
        <v>0</v>
      </c>
      <c r="J269" s="21">
        <f t="shared" ref="J269" si="187">SUM(J266:J268)</f>
        <v>0</v>
      </c>
      <c r="K269" s="27"/>
      <c r="L269" s="21">
        <f t="shared" ref="L269" ca="1" si="188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9">SUM(G270:G278)</f>
        <v>0</v>
      </c>
      <c r="H279" s="21">
        <f t="shared" ref="H279" si="190">SUM(H270:H278)</f>
        <v>0</v>
      </c>
      <c r="I279" s="21">
        <f t="shared" ref="I279" si="191">SUM(I270:I278)</f>
        <v>0</v>
      </c>
      <c r="J279" s="21">
        <f t="shared" ref="J279" si="192">SUM(J270:J278)</f>
        <v>0</v>
      </c>
      <c r="K279" s="27"/>
      <c r="L279" s="21">
        <f t="shared" ref="L279" ca="1" si="193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4">SUM(G280:G283)</f>
        <v>0</v>
      </c>
      <c r="H284" s="21">
        <f t="shared" ref="H284" si="195">SUM(H280:H283)</f>
        <v>0</v>
      </c>
      <c r="I284" s="21">
        <f t="shared" ref="I284" si="196">SUM(I280:I283)</f>
        <v>0</v>
      </c>
      <c r="J284" s="21">
        <f t="shared" ref="J284" si="197">SUM(J280:J283)</f>
        <v>0</v>
      </c>
      <c r="K284" s="27"/>
      <c r="L284" s="21">
        <f t="shared" ref="L284" ca="1" si="198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9">SUM(G285:G290)</f>
        <v>0</v>
      </c>
      <c r="H291" s="21">
        <f t="shared" ref="H291" si="200">SUM(H285:H290)</f>
        <v>0</v>
      </c>
      <c r="I291" s="21">
        <f t="shared" ref="I291" si="201">SUM(I285:I290)</f>
        <v>0</v>
      </c>
      <c r="J291" s="21">
        <f t="shared" ref="J291" si="202">SUM(J285:J290)</f>
        <v>0</v>
      </c>
      <c r="K291" s="27"/>
      <c r="L291" s="21">
        <f t="shared" ref="L291" ca="1" si="203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4">SUM(G292:G297)</f>
        <v>0</v>
      </c>
      <c r="H298" s="21">
        <f t="shared" ref="H298" si="205">SUM(H292:H297)</f>
        <v>0</v>
      </c>
      <c r="I298" s="21">
        <f t="shared" ref="I298" si="206">SUM(I292:I297)</f>
        <v>0</v>
      </c>
      <c r="J298" s="21">
        <f t="shared" ref="J298" si="207">SUM(J292:J297)</f>
        <v>0</v>
      </c>
      <c r="K298" s="27"/>
      <c r="L298" s="21">
        <f t="shared" ref="L298" ca="1" si="208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0</v>
      </c>
      <c r="G299" s="34">
        <f t="shared" ref="G299" si="209">G265+G269+G279+G284+G291+G298</f>
        <v>0</v>
      </c>
      <c r="H299" s="34">
        <f t="shared" ref="H299" si="210">H265+H269+H279+H284+H291+H298</f>
        <v>0</v>
      </c>
      <c r="I299" s="34">
        <f t="shared" ref="I299" si="211">I265+I269+I279+I284+I291+I298</f>
        <v>0</v>
      </c>
      <c r="J299" s="34">
        <f t="shared" ref="J299" si="212">J265+J269+J279+J284+J291+J298</f>
        <v>0</v>
      </c>
      <c r="K299" s="35"/>
      <c r="L299" s="34">
        <f t="shared" ref="L299" ca="1" si="213">L265+L269+L279+L284+L291+L298</f>
        <v>0</v>
      </c>
    </row>
    <row r="300" spans="1:12" ht="26.4" x14ac:dyDescent="0.3">
      <c r="A300" s="22">
        <v>2</v>
      </c>
      <c r="B300" s="23">
        <v>1</v>
      </c>
      <c r="C300" s="24" t="s">
        <v>20</v>
      </c>
      <c r="D300" s="66" t="s">
        <v>21</v>
      </c>
      <c r="E300" s="61" t="s">
        <v>76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62" t="s">
        <v>47</v>
      </c>
      <c r="L300" s="48">
        <v>74.77</v>
      </c>
    </row>
    <row r="301" spans="1:12" ht="14.4" x14ac:dyDescent="0.3">
      <c r="A301" s="25"/>
      <c r="B301" s="16"/>
      <c r="C301" s="11"/>
      <c r="D301" s="65" t="s">
        <v>22</v>
      </c>
      <c r="E301" s="64" t="s">
        <v>77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60" t="s">
        <v>48</v>
      </c>
      <c r="L301" s="51"/>
    </row>
    <row r="302" spans="1:12" ht="14.4" x14ac:dyDescent="0.3">
      <c r="A302" s="25"/>
      <c r="B302" s="16"/>
      <c r="C302" s="11"/>
      <c r="D302" s="7" t="s">
        <v>23</v>
      </c>
      <c r="E302" s="64" t="s">
        <v>68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64" t="s">
        <v>69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4">SUM(G300:G306)</f>
        <v>20.139999999999997</v>
      </c>
      <c r="H307" s="21">
        <f t="shared" ref="H307" si="215">SUM(H300:H306)</f>
        <v>18.779999999999998</v>
      </c>
      <c r="I307" s="21">
        <f t="shared" ref="I307" si="216">SUM(I300:I306)</f>
        <v>79.589999999999989</v>
      </c>
      <c r="J307" s="21">
        <f t="shared" ref="J307" si="217">SUM(J300:J306)</f>
        <v>558.75</v>
      </c>
      <c r="K307" s="27"/>
      <c r="L307" s="21">
        <f t="shared" ref="L307:L349" si="218">SUM(L300:L306)</f>
        <v>74.77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9">SUM(G308:G310)</f>
        <v>0</v>
      </c>
      <c r="H311" s="21">
        <f t="shared" ref="H311" si="220">SUM(H308:H310)</f>
        <v>0</v>
      </c>
      <c r="I311" s="21">
        <f t="shared" ref="I311" si="221">SUM(I308:I310)</f>
        <v>0</v>
      </c>
      <c r="J311" s="21">
        <f t="shared" ref="J311" si="222">SUM(J308:J310)</f>
        <v>0</v>
      </c>
      <c r="K311" s="27"/>
      <c r="L311" s="21">
        <f t="shared" ref="L311" ca="1" si="223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4">SUM(G312:G320)</f>
        <v>0</v>
      </c>
      <c r="H321" s="21">
        <f t="shared" ref="H321" si="225">SUM(H312:H320)</f>
        <v>0</v>
      </c>
      <c r="I321" s="21">
        <f t="shared" ref="I321" si="226">SUM(I312:I320)</f>
        <v>0</v>
      </c>
      <c r="J321" s="21">
        <f t="shared" ref="J321" si="227">SUM(J312:J320)</f>
        <v>0</v>
      </c>
      <c r="K321" s="27"/>
      <c r="L321" s="21">
        <f t="shared" ref="L321" ca="1" si="22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9">SUM(G322:G325)</f>
        <v>0</v>
      </c>
      <c r="H326" s="21">
        <f t="shared" ref="H326" si="230">SUM(H322:H325)</f>
        <v>0</v>
      </c>
      <c r="I326" s="21">
        <f t="shared" ref="I326" si="231">SUM(I322:I325)</f>
        <v>0</v>
      </c>
      <c r="J326" s="21">
        <f t="shared" ref="J326" si="232">SUM(J322:J325)</f>
        <v>0</v>
      </c>
      <c r="K326" s="27"/>
      <c r="L326" s="21">
        <f t="shared" ref="L326" ca="1" si="233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4">SUM(G327:G332)</f>
        <v>0</v>
      </c>
      <c r="H333" s="21">
        <f t="shared" ref="H333" si="235">SUM(H327:H332)</f>
        <v>0</v>
      </c>
      <c r="I333" s="21">
        <f t="shared" ref="I333" si="236">SUM(I327:I332)</f>
        <v>0</v>
      </c>
      <c r="J333" s="21">
        <f t="shared" ref="J333" si="237">SUM(J327:J332)</f>
        <v>0</v>
      </c>
      <c r="K333" s="27"/>
      <c r="L333" s="21">
        <f t="shared" ref="L333" ca="1" si="238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9">SUM(G334:G339)</f>
        <v>0</v>
      </c>
      <c r="H340" s="21">
        <f t="shared" ref="H340" si="240">SUM(H334:H339)</f>
        <v>0</v>
      </c>
      <c r="I340" s="21">
        <f t="shared" ref="I340" si="241">SUM(I334:I339)</f>
        <v>0</v>
      </c>
      <c r="J340" s="21">
        <f t="shared" ref="J340" si="242">SUM(J334:J339)</f>
        <v>0</v>
      </c>
      <c r="K340" s="27"/>
      <c r="L340" s="21">
        <f t="shared" ref="L340" ca="1" si="243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500</v>
      </c>
      <c r="G341" s="34">
        <f t="shared" ref="G341" si="244">G307+G311+G321+G326+G333+G340</f>
        <v>20.139999999999997</v>
      </c>
      <c r="H341" s="34">
        <f t="shared" ref="H341" si="245">H307+H311+H321+H326+H333+H340</f>
        <v>18.779999999999998</v>
      </c>
      <c r="I341" s="34">
        <f t="shared" ref="I341" si="246">I307+I311+I321+I326+I333+I340</f>
        <v>79.589999999999989</v>
      </c>
      <c r="J341" s="34">
        <f t="shared" ref="J341" si="247">J307+J311+J321+J326+J333+J340</f>
        <v>558.75</v>
      </c>
      <c r="K341" s="35"/>
      <c r="L341" s="34">
        <f t="shared" ref="L341" ca="1" si="248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/>
      <c r="E342" s="64" t="s">
        <v>100</v>
      </c>
      <c r="F342" s="51">
        <v>60</v>
      </c>
      <c r="G342" s="51">
        <v>0.84</v>
      </c>
      <c r="H342" s="51">
        <v>3.61</v>
      </c>
      <c r="I342" s="51">
        <v>4.96</v>
      </c>
      <c r="J342" s="51">
        <v>55.68</v>
      </c>
      <c r="K342" s="52" t="s">
        <v>58</v>
      </c>
      <c r="L342" s="48">
        <v>74.77</v>
      </c>
    </row>
    <row r="343" spans="1:12" ht="14.4" x14ac:dyDescent="0.3">
      <c r="A343" s="15"/>
      <c r="B343" s="16"/>
      <c r="C343" s="11"/>
      <c r="D343" s="7" t="s">
        <v>57</v>
      </c>
      <c r="E343" s="64" t="s">
        <v>78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60" t="s">
        <v>79</v>
      </c>
      <c r="L343" s="51"/>
    </row>
    <row r="344" spans="1:12" ht="14.4" x14ac:dyDescent="0.3">
      <c r="A344" s="15"/>
      <c r="B344" s="16"/>
      <c r="C344" s="11"/>
      <c r="D344" s="7" t="s">
        <v>21</v>
      </c>
      <c r="E344" s="64" t="s">
        <v>66</v>
      </c>
      <c r="F344" s="51">
        <v>153</v>
      </c>
      <c r="G344" s="51">
        <v>3.08</v>
      </c>
      <c r="H344" s="51">
        <v>6.25</v>
      </c>
      <c r="I344" s="51">
        <v>20.47</v>
      </c>
      <c r="J344" s="51">
        <v>150.44999999999999</v>
      </c>
      <c r="K344" s="52" t="s">
        <v>54</v>
      </c>
      <c r="L344" s="51"/>
    </row>
    <row r="345" spans="1:12" ht="14.4" x14ac:dyDescent="0.3">
      <c r="A345" s="15"/>
      <c r="B345" s="16"/>
      <c r="C345" s="11"/>
      <c r="D345" s="7" t="s">
        <v>22</v>
      </c>
      <c r="E345" s="64" t="s">
        <v>80</v>
      </c>
      <c r="F345" s="51">
        <v>200</v>
      </c>
      <c r="G345" s="51">
        <v>0.16</v>
      </c>
      <c r="H345" s="51">
        <v>0.1</v>
      </c>
      <c r="I345" s="51">
        <v>17.899999999999999</v>
      </c>
      <c r="J345" s="51">
        <v>74.599999999999994</v>
      </c>
      <c r="K345" s="60" t="s">
        <v>61</v>
      </c>
      <c r="L345" s="51"/>
    </row>
    <row r="346" spans="1:12" ht="14.4" x14ac:dyDescent="0.3">
      <c r="A346" s="15"/>
      <c r="B346" s="16"/>
      <c r="C346" s="11"/>
      <c r="D346" s="7" t="s">
        <v>23</v>
      </c>
      <c r="E346" s="64" t="s">
        <v>68</v>
      </c>
      <c r="F346" s="51">
        <v>35</v>
      </c>
      <c r="G346" s="51">
        <v>2.66</v>
      </c>
      <c r="H346" s="51">
        <v>0.28000000000000003</v>
      </c>
      <c r="I346" s="51">
        <v>17.22</v>
      </c>
      <c r="J346" s="51">
        <v>82.25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548</v>
      </c>
      <c r="G349" s="21">
        <f t="shared" ref="G349" si="249">SUM(G342:G348)</f>
        <v>15.790000000000001</v>
      </c>
      <c r="H349" s="21">
        <f t="shared" ref="H349" si="250">SUM(H342:H348)</f>
        <v>16.330000000000002</v>
      </c>
      <c r="I349" s="21">
        <f t="shared" ref="I349" si="251">SUM(I342:I348)</f>
        <v>64.349999999999994</v>
      </c>
      <c r="J349" s="21">
        <f t="shared" ref="J349" si="252">SUM(J342:J348)</f>
        <v>467.98</v>
      </c>
      <c r="K349" s="27"/>
      <c r="L349" s="21">
        <f t="shared" si="218"/>
        <v>74.77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3">SUM(G350:G352)</f>
        <v>0</v>
      </c>
      <c r="H353" s="21">
        <f t="shared" ref="H353" si="254">SUM(H350:H352)</f>
        <v>0</v>
      </c>
      <c r="I353" s="21">
        <f t="shared" ref="I353" si="255">SUM(I350:I352)</f>
        <v>0</v>
      </c>
      <c r="J353" s="21">
        <f t="shared" ref="J353" si="256">SUM(J350:J352)</f>
        <v>0</v>
      </c>
      <c r="K353" s="27"/>
      <c r="L353" s="21">
        <f t="shared" ref="L353" ca="1" si="257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8">SUM(G354:G362)</f>
        <v>0</v>
      </c>
      <c r="H363" s="21">
        <f t="shared" ref="H363" si="259">SUM(H354:H362)</f>
        <v>0</v>
      </c>
      <c r="I363" s="21">
        <f t="shared" ref="I363" si="260">SUM(I354:I362)</f>
        <v>0</v>
      </c>
      <c r="J363" s="21">
        <f t="shared" ref="J363" si="261">SUM(J354:J362)</f>
        <v>0</v>
      </c>
      <c r="K363" s="27"/>
      <c r="L363" s="21">
        <f t="shared" ref="L363" ca="1" si="262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3">SUM(G364:G367)</f>
        <v>0</v>
      </c>
      <c r="H368" s="21">
        <f t="shared" ref="H368" si="264">SUM(H364:H367)</f>
        <v>0</v>
      </c>
      <c r="I368" s="21">
        <f t="shared" ref="I368" si="265">SUM(I364:I367)</f>
        <v>0</v>
      </c>
      <c r="J368" s="21">
        <f t="shared" ref="J368" si="266">SUM(J364:J367)</f>
        <v>0</v>
      </c>
      <c r="K368" s="27"/>
      <c r="L368" s="21">
        <f t="shared" ref="L368" ca="1" si="267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8">SUM(G369:G374)</f>
        <v>0</v>
      </c>
      <c r="H375" s="21">
        <f t="shared" ref="H375" si="269">SUM(H369:H374)</f>
        <v>0</v>
      </c>
      <c r="I375" s="21">
        <f t="shared" ref="I375" si="270">SUM(I369:I374)</f>
        <v>0</v>
      </c>
      <c r="J375" s="21">
        <f t="shared" ref="J375" si="271">SUM(J369:J374)</f>
        <v>0</v>
      </c>
      <c r="K375" s="27"/>
      <c r="L375" s="21">
        <f t="shared" ref="L375" ca="1" si="272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3">SUM(G376:G381)</f>
        <v>0</v>
      </c>
      <c r="H382" s="21">
        <f t="shared" ref="H382" si="274">SUM(H376:H381)</f>
        <v>0</v>
      </c>
      <c r="I382" s="21">
        <f t="shared" ref="I382" si="275">SUM(I376:I381)</f>
        <v>0</v>
      </c>
      <c r="J382" s="21">
        <f t="shared" ref="J382" si="276">SUM(J376:J381)</f>
        <v>0</v>
      </c>
      <c r="K382" s="27"/>
      <c r="L382" s="21">
        <f t="shared" ref="L382" ca="1" si="277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548</v>
      </c>
      <c r="G383" s="34">
        <f t="shared" ref="G383" si="278">G349+G353+G363+G368+G375+G382</f>
        <v>15.790000000000001</v>
      </c>
      <c r="H383" s="34">
        <f t="shared" ref="H383" si="279">H349+H353+H363+H368+H375+H382</f>
        <v>16.330000000000002</v>
      </c>
      <c r="I383" s="34">
        <f t="shared" ref="I383" si="280">I349+I353+I363+I368+I375+I382</f>
        <v>64.349999999999994</v>
      </c>
      <c r="J383" s="34">
        <f t="shared" ref="J383" si="281">J349+J353+J363+J368+J375+J382</f>
        <v>467.98</v>
      </c>
      <c r="K383" s="35"/>
      <c r="L383" s="34">
        <f t="shared" ref="L383" ca="1" si="282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24</v>
      </c>
      <c r="E384" s="61" t="s">
        <v>93</v>
      </c>
      <c r="F384" s="48">
        <v>100</v>
      </c>
      <c r="G384" s="48">
        <v>0.4</v>
      </c>
      <c r="H384" s="48">
        <v>0.4</v>
      </c>
      <c r="I384" s="48">
        <v>9.8000000000000007</v>
      </c>
      <c r="J384" s="48">
        <v>47</v>
      </c>
      <c r="K384" s="49"/>
      <c r="L384" s="48">
        <v>74.77</v>
      </c>
    </row>
    <row r="385" spans="1:12" ht="14.4" x14ac:dyDescent="0.3">
      <c r="A385" s="25"/>
      <c r="B385" s="16"/>
      <c r="C385" s="11"/>
      <c r="D385" s="6" t="s">
        <v>21</v>
      </c>
      <c r="E385" s="64" t="s">
        <v>101</v>
      </c>
      <c r="F385" s="51">
        <v>200</v>
      </c>
      <c r="G385" s="51">
        <v>15.95</v>
      </c>
      <c r="H385" s="51">
        <v>19.55</v>
      </c>
      <c r="I385" s="51">
        <v>39.75</v>
      </c>
      <c r="J385" s="51">
        <v>408.42</v>
      </c>
      <c r="K385" s="52" t="s">
        <v>59</v>
      </c>
      <c r="L385" s="51"/>
    </row>
    <row r="386" spans="1:12" ht="14.4" x14ac:dyDescent="0.3">
      <c r="A386" s="25"/>
      <c r="B386" s="16"/>
      <c r="C386" s="11"/>
      <c r="D386" s="7" t="s">
        <v>22</v>
      </c>
      <c r="E386" s="64" t="s">
        <v>102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60" t="s">
        <v>48</v>
      </c>
      <c r="L386" s="51"/>
    </row>
    <row r="387" spans="1:12" ht="14.4" x14ac:dyDescent="0.3">
      <c r="A387" s="25"/>
      <c r="B387" s="16"/>
      <c r="C387" s="11"/>
      <c r="D387" s="7" t="s">
        <v>23</v>
      </c>
      <c r="E387" s="64" t="s">
        <v>68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64" t="s">
        <v>69</v>
      </c>
      <c r="F388" s="51">
        <v>20</v>
      </c>
      <c r="G388" s="51">
        <v>1.32</v>
      </c>
      <c r="H388" s="51">
        <v>0.24</v>
      </c>
      <c r="I388" s="51">
        <v>7.92</v>
      </c>
      <c r="J388" s="51">
        <v>39.6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3">SUM(G384:G390)</f>
        <v>19.639999999999997</v>
      </c>
      <c r="H391" s="21">
        <f t="shared" ref="H391" si="284">SUM(H384:H390)</f>
        <v>20.409999999999997</v>
      </c>
      <c r="I391" s="21">
        <f t="shared" ref="I391" si="285">SUM(I384:I390)</f>
        <v>79.78</v>
      </c>
      <c r="J391" s="21">
        <f t="shared" ref="J391" si="286">SUM(J384:J390)</f>
        <v>593.7700000000001</v>
      </c>
      <c r="K391" s="27"/>
      <c r="L391" s="21">
        <f t="shared" ref="L391:L433" si="287">SUM(L384:L390)</f>
        <v>74.77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8">SUM(G392:G394)</f>
        <v>0</v>
      </c>
      <c r="H395" s="21">
        <f t="shared" ref="H395" si="289">SUM(H392:H394)</f>
        <v>0</v>
      </c>
      <c r="I395" s="21">
        <f t="shared" ref="I395" si="290">SUM(I392:I394)</f>
        <v>0</v>
      </c>
      <c r="J395" s="21">
        <f t="shared" ref="J395" si="291">SUM(J392:J394)</f>
        <v>0</v>
      </c>
      <c r="K395" s="27"/>
      <c r="L395" s="21">
        <f t="shared" ref="L395" ca="1" si="292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3">SUM(G396:G404)</f>
        <v>0</v>
      </c>
      <c r="H405" s="21">
        <f t="shared" ref="H405" si="294">SUM(H396:H404)</f>
        <v>0</v>
      </c>
      <c r="I405" s="21">
        <f t="shared" ref="I405" si="295">SUM(I396:I404)</f>
        <v>0</v>
      </c>
      <c r="J405" s="21">
        <f t="shared" ref="J405" si="296">SUM(J396:J404)</f>
        <v>0</v>
      </c>
      <c r="K405" s="27"/>
      <c r="L405" s="21">
        <f t="shared" ref="L405" ca="1" si="297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8">SUM(G406:G409)</f>
        <v>0</v>
      </c>
      <c r="H410" s="21">
        <f t="shared" ref="H410" si="299">SUM(H406:H409)</f>
        <v>0</v>
      </c>
      <c r="I410" s="21">
        <f t="shared" ref="I410" si="300">SUM(I406:I409)</f>
        <v>0</v>
      </c>
      <c r="J410" s="21">
        <f t="shared" ref="J410" si="301">SUM(J406:J409)</f>
        <v>0</v>
      </c>
      <c r="K410" s="27"/>
      <c r="L410" s="21">
        <f t="shared" ref="L410" ca="1" si="302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3">SUM(G411:G416)</f>
        <v>0</v>
      </c>
      <c r="H417" s="21">
        <f t="shared" ref="H417" si="304">SUM(H411:H416)</f>
        <v>0</v>
      </c>
      <c r="I417" s="21">
        <f t="shared" ref="I417" si="305">SUM(I411:I416)</f>
        <v>0</v>
      </c>
      <c r="J417" s="21">
        <f t="shared" ref="J417" si="306">SUM(J411:J416)</f>
        <v>0</v>
      </c>
      <c r="K417" s="27"/>
      <c r="L417" s="21">
        <f t="shared" ref="L417" ca="1" si="307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8">SUM(G418:G423)</f>
        <v>0</v>
      </c>
      <c r="H424" s="21">
        <f t="shared" ref="H424" si="309">SUM(H418:H423)</f>
        <v>0</v>
      </c>
      <c r="I424" s="21">
        <f t="shared" ref="I424" si="310">SUM(I418:I423)</f>
        <v>0</v>
      </c>
      <c r="J424" s="21">
        <f t="shared" ref="J424" si="311">SUM(J418:J423)</f>
        <v>0</v>
      </c>
      <c r="K424" s="27"/>
      <c r="L424" s="21">
        <f t="shared" ref="L424" ca="1" si="312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0" t="s">
        <v>4</v>
      </c>
      <c r="D425" s="71"/>
      <c r="E425" s="33"/>
      <c r="F425" s="34">
        <f>F391+F395+F405+F410+F417+F424</f>
        <v>545</v>
      </c>
      <c r="G425" s="34">
        <f t="shared" ref="G425" si="313">G391+G395+G405+G410+G417+G424</f>
        <v>19.639999999999997</v>
      </c>
      <c r="H425" s="34">
        <f t="shared" ref="H425" si="314">H391+H395+H405+H410+H417+H424</f>
        <v>20.409999999999997</v>
      </c>
      <c r="I425" s="34">
        <f t="shared" ref="I425" si="315">I391+I395+I405+I410+I417+I424</f>
        <v>79.78</v>
      </c>
      <c r="J425" s="34">
        <f t="shared" ref="J425" si="316">J391+J395+J405+J410+J417+J424</f>
        <v>593.7700000000001</v>
      </c>
      <c r="K425" s="35"/>
      <c r="L425" s="34">
        <f t="shared" ref="L425" ca="1" si="317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/>
      <c r="E426" s="61" t="s">
        <v>81</v>
      </c>
      <c r="F426" s="48">
        <v>60</v>
      </c>
      <c r="G426" s="48">
        <v>0.74</v>
      </c>
      <c r="H426" s="48">
        <v>0.06</v>
      </c>
      <c r="I426" s="48">
        <v>9.98</v>
      </c>
      <c r="J426" s="48">
        <v>49.02</v>
      </c>
      <c r="K426" s="62" t="s">
        <v>47</v>
      </c>
      <c r="L426" s="48">
        <v>74.77</v>
      </c>
    </row>
    <row r="427" spans="1:12" ht="26.4" x14ac:dyDescent="0.3">
      <c r="A427" s="25"/>
      <c r="B427" s="16"/>
      <c r="C427" s="11"/>
      <c r="D427" s="63" t="s">
        <v>21</v>
      </c>
      <c r="E427" s="64" t="s">
        <v>62</v>
      </c>
      <c r="F427" s="51">
        <v>230</v>
      </c>
      <c r="G427" s="51">
        <v>11.45</v>
      </c>
      <c r="H427" s="51">
        <v>12.46</v>
      </c>
      <c r="I427" s="51">
        <v>31.32</v>
      </c>
      <c r="J427" s="51">
        <v>289.95</v>
      </c>
      <c r="K427" s="60" t="s">
        <v>47</v>
      </c>
      <c r="L427" s="51"/>
    </row>
    <row r="428" spans="1:12" ht="14.4" x14ac:dyDescent="0.3">
      <c r="A428" s="25"/>
      <c r="B428" s="16"/>
      <c r="C428" s="11"/>
      <c r="D428" s="63" t="s">
        <v>22</v>
      </c>
      <c r="E428" s="64" t="s">
        <v>82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60" t="s">
        <v>83</v>
      </c>
      <c r="L428" s="51"/>
    </row>
    <row r="429" spans="1:12" ht="14.4" x14ac:dyDescent="0.3">
      <c r="A429" s="25"/>
      <c r="B429" s="16"/>
      <c r="C429" s="11"/>
      <c r="D429" s="7" t="s">
        <v>23</v>
      </c>
      <c r="E429" s="64" t="s">
        <v>68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 t="shared" ref="G433" si="318">SUM(G426:G432)</f>
        <v>16.05</v>
      </c>
      <c r="H433" s="21">
        <f t="shared" ref="H433" si="319">SUM(H426:H432)</f>
        <v>16.3</v>
      </c>
      <c r="I433" s="21">
        <f t="shared" ref="I433" si="320">SUM(I426:I432)</f>
        <v>63.66</v>
      </c>
      <c r="J433" s="21">
        <f t="shared" ref="J433" si="321">SUM(J426:J432)</f>
        <v>488.06999999999994</v>
      </c>
      <c r="K433" s="27"/>
      <c r="L433" s="21">
        <f t="shared" si="287"/>
        <v>74.77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2">SUM(G434:G436)</f>
        <v>0</v>
      </c>
      <c r="H437" s="21">
        <f t="shared" ref="H437" si="323">SUM(H434:H436)</f>
        <v>0</v>
      </c>
      <c r="I437" s="21">
        <f t="shared" ref="I437" si="324">SUM(I434:I436)</f>
        <v>0</v>
      </c>
      <c r="J437" s="21">
        <f t="shared" ref="J437" si="325">SUM(J434:J436)</f>
        <v>0</v>
      </c>
      <c r="K437" s="27"/>
      <c r="L437" s="21">
        <f t="shared" ref="L437" ca="1" si="326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7">SUM(G438:G446)</f>
        <v>0</v>
      </c>
      <c r="H447" s="21">
        <f t="shared" ref="H447" si="328">SUM(H438:H446)</f>
        <v>0</v>
      </c>
      <c r="I447" s="21">
        <f t="shared" ref="I447" si="329">SUM(I438:I446)</f>
        <v>0</v>
      </c>
      <c r="J447" s="21">
        <f t="shared" ref="J447" si="330">SUM(J438:J446)</f>
        <v>0</v>
      </c>
      <c r="K447" s="27"/>
      <c r="L447" s="21">
        <f t="shared" ref="L447" ca="1" si="331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2">SUM(G448:G451)</f>
        <v>0</v>
      </c>
      <c r="H452" s="21">
        <f t="shared" ref="H452" si="333">SUM(H448:H451)</f>
        <v>0</v>
      </c>
      <c r="I452" s="21">
        <f t="shared" ref="I452" si="334">SUM(I448:I451)</f>
        <v>0</v>
      </c>
      <c r="J452" s="21">
        <f t="shared" ref="J452" si="335">SUM(J448:J451)</f>
        <v>0</v>
      </c>
      <c r="K452" s="27"/>
      <c r="L452" s="21">
        <f t="shared" ref="L452" ca="1" si="336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7">SUM(G453:G458)</f>
        <v>0</v>
      </c>
      <c r="H459" s="21">
        <f t="shared" ref="H459" si="338">SUM(H453:H458)</f>
        <v>0</v>
      </c>
      <c r="I459" s="21">
        <f t="shared" ref="I459" si="339">SUM(I453:I458)</f>
        <v>0</v>
      </c>
      <c r="J459" s="21">
        <f t="shared" ref="J459" si="340">SUM(J453:J458)</f>
        <v>0</v>
      </c>
      <c r="K459" s="27"/>
      <c r="L459" s="21">
        <f t="shared" ref="L459" ca="1" si="34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2">SUM(G460:G465)</f>
        <v>0</v>
      </c>
      <c r="H466" s="21">
        <f t="shared" ref="H466" si="343">SUM(H460:H465)</f>
        <v>0</v>
      </c>
      <c r="I466" s="21">
        <f t="shared" ref="I466" si="344">SUM(I460:I465)</f>
        <v>0</v>
      </c>
      <c r="J466" s="21">
        <f t="shared" ref="J466" si="345">SUM(J460:J465)</f>
        <v>0</v>
      </c>
      <c r="K466" s="27"/>
      <c r="L466" s="21">
        <f t="shared" ref="L466" ca="1" si="346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70" t="s">
        <v>4</v>
      </c>
      <c r="D467" s="71"/>
      <c r="E467" s="33"/>
      <c r="F467" s="34">
        <f>F433+F437+F447+F452+F459+F466</f>
        <v>520</v>
      </c>
      <c r="G467" s="34">
        <f t="shared" ref="G467" si="347">G433+G437+G447+G452+G459+G466</f>
        <v>16.05</v>
      </c>
      <c r="H467" s="34">
        <f t="shared" ref="H467" si="348">H433+H437+H447+H452+H459+H466</f>
        <v>16.3</v>
      </c>
      <c r="I467" s="34">
        <f t="shared" ref="I467" si="349">I433+I437+I447+I452+I459+I466</f>
        <v>63.66</v>
      </c>
      <c r="J467" s="34">
        <f t="shared" ref="J467" si="350">J433+J437+J447+J452+J459+J466</f>
        <v>488.06999999999994</v>
      </c>
      <c r="K467" s="35"/>
      <c r="L467" s="34">
        <f t="shared" ref="L467" ca="1" si="351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66" t="s">
        <v>24</v>
      </c>
      <c r="E468" s="61" t="s">
        <v>84</v>
      </c>
      <c r="F468" s="48">
        <v>180</v>
      </c>
      <c r="G468" s="48">
        <v>1.62</v>
      </c>
      <c r="H468" s="48">
        <v>0.36</v>
      </c>
      <c r="I468" s="48">
        <v>14.58</v>
      </c>
      <c r="J468" s="48">
        <v>77.400000000000006</v>
      </c>
      <c r="K468" s="49"/>
      <c r="L468" s="48">
        <v>74.77</v>
      </c>
    </row>
    <row r="469" spans="1:12" ht="14.4" x14ac:dyDescent="0.3">
      <c r="A469" s="25"/>
      <c r="B469" s="16"/>
      <c r="C469" s="11"/>
      <c r="D469" s="7" t="s">
        <v>21</v>
      </c>
      <c r="E469" s="64" t="s">
        <v>85</v>
      </c>
      <c r="F469" s="51">
        <v>200</v>
      </c>
      <c r="G469" s="51">
        <v>12.48</v>
      </c>
      <c r="H469" s="51">
        <v>15.68</v>
      </c>
      <c r="I469" s="51">
        <v>19.34</v>
      </c>
      <c r="J469" s="51">
        <v>271.5</v>
      </c>
      <c r="K469" s="60" t="s">
        <v>86</v>
      </c>
      <c r="L469" s="51"/>
    </row>
    <row r="470" spans="1:12" ht="14.4" x14ac:dyDescent="0.3">
      <c r="A470" s="25"/>
      <c r="B470" s="16"/>
      <c r="C470" s="11"/>
      <c r="D470" s="7" t="s">
        <v>22</v>
      </c>
      <c r="E470" s="64" t="s">
        <v>87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64" t="s">
        <v>69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2">SUM(G468:G474)</f>
        <v>16.080000000000002</v>
      </c>
      <c r="H475" s="21">
        <f t="shared" ref="H475" si="353">SUM(H468:H474)</f>
        <v>16.369999999999997</v>
      </c>
      <c r="I475" s="21">
        <f t="shared" ref="I475" si="354">SUM(I468:I474)</f>
        <v>63.870000000000005</v>
      </c>
      <c r="J475" s="21">
        <f t="shared" ref="J475" si="355">SUM(J468:J474)</f>
        <v>481.3</v>
      </c>
      <c r="K475" s="27"/>
      <c r="L475" s="21">
        <f t="shared" ref="L475:L517" si="356">SUM(L468:L474)</f>
        <v>74.77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7">SUM(G476:G478)</f>
        <v>0</v>
      </c>
      <c r="H479" s="21">
        <f t="shared" ref="H479" si="358">SUM(H476:H478)</f>
        <v>0</v>
      </c>
      <c r="I479" s="21">
        <f t="shared" ref="I479" si="359">SUM(I476:I478)</f>
        <v>0</v>
      </c>
      <c r="J479" s="21">
        <f t="shared" ref="J479" si="360">SUM(J476:J478)</f>
        <v>0</v>
      </c>
      <c r="K479" s="27"/>
      <c r="L479" s="21">
        <f t="shared" ref="L479" ca="1" si="361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2">SUM(G480:G488)</f>
        <v>0</v>
      </c>
      <c r="H489" s="21">
        <f t="shared" ref="H489" si="363">SUM(H480:H488)</f>
        <v>0</v>
      </c>
      <c r="I489" s="21">
        <f t="shared" ref="I489" si="364">SUM(I480:I488)</f>
        <v>0</v>
      </c>
      <c r="J489" s="21">
        <f t="shared" ref="J489" si="365">SUM(J480:J488)</f>
        <v>0</v>
      </c>
      <c r="K489" s="27"/>
      <c r="L489" s="21">
        <f t="shared" ref="L489" ca="1" si="366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7">SUM(G490:G493)</f>
        <v>0</v>
      </c>
      <c r="H494" s="21">
        <f t="shared" ref="H494" si="368">SUM(H490:H493)</f>
        <v>0</v>
      </c>
      <c r="I494" s="21">
        <f t="shared" ref="I494" si="369">SUM(I490:I493)</f>
        <v>0</v>
      </c>
      <c r="J494" s="21">
        <f t="shared" ref="J494" si="370">SUM(J490:J493)</f>
        <v>0</v>
      </c>
      <c r="K494" s="27"/>
      <c r="L494" s="21">
        <f t="shared" ref="L494" ca="1" si="37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2">SUM(G495:G500)</f>
        <v>0</v>
      </c>
      <c r="H501" s="21">
        <f t="shared" ref="H501" si="373">SUM(H495:H500)</f>
        <v>0</v>
      </c>
      <c r="I501" s="21">
        <f t="shared" ref="I501" si="374">SUM(I495:I500)</f>
        <v>0</v>
      </c>
      <c r="J501" s="21">
        <f t="shared" ref="J501" si="375">SUM(J495:J500)</f>
        <v>0</v>
      </c>
      <c r="K501" s="27"/>
      <c r="L501" s="21">
        <f t="shared" ref="L501" ca="1" si="37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7">SUM(G502:G507)</f>
        <v>0</v>
      </c>
      <c r="H508" s="21">
        <f t="shared" ref="H508" si="378">SUM(H502:H507)</f>
        <v>0</v>
      </c>
      <c r="I508" s="21">
        <f t="shared" ref="I508" si="379">SUM(I502:I507)</f>
        <v>0</v>
      </c>
      <c r="J508" s="21">
        <f t="shared" ref="J508" si="380">SUM(J502:J507)</f>
        <v>0</v>
      </c>
      <c r="K508" s="27"/>
      <c r="L508" s="21">
        <f t="shared" ref="L508" ca="1" si="381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0" t="s">
        <v>4</v>
      </c>
      <c r="D509" s="71"/>
      <c r="E509" s="33"/>
      <c r="F509" s="34">
        <f>F475+F479+F489+F494+F501+F508</f>
        <v>600</v>
      </c>
      <c r="G509" s="34">
        <f t="shared" ref="G509" si="382">G475+G479+G489+G494+G501+G508</f>
        <v>16.080000000000002</v>
      </c>
      <c r="H509" s="34">
        <f t="shared" ref="H509" si="383">H475+H479+H489+H494+H501+H508</f>
        <v>16.369999999999997</v>
      </c>
      <c r="I509" s="34">
        <f t="shared" ref="I509" si="384">I475+I479+I489+I494+I501+I508</f>
        <v>63.870000000000005</v>
      </c>
      <c r="J509" s="34">
        <f t="shared" ref="J509" si="385">J475+J479+J489+J494+J501+J508</f>
        <v>481.3</v>
      </c>
      <c r="K509" s="35"/>
      <c r="L509" s="34">
        <f t="shared" ref="L509" ca="1" si="386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/>
      <c r="E510" s="61" t="s">
        <v>88</v>
      </c>
      <c r="F510" s="48">
        <v>80</v>
      </c>
      <c r="G510" s="48">
        <v>1.05</v>
      </c>
      <c r="H510" s="48">
        <v>2.6</v>
      </c>
      <c r="I510" s="48">
        <v>5.17</v>
      </c>
      <c r="J510" s="48">
        <v>48.32</v>
      </c>
      <c r="K510" s="62" t="s">
        <v>89</v>
      </c>
      <c r="L510" s="48">
        <v>74.77</v>
      </c>
    </row>
    <row r="511" spans="1:12" ht="26.4" x14ac:dyDescent="0.3">
      <c r="A511" s="25"/>
      <c r="B511" s="16"/>
      <c r="C511" s="11"/>
      <c r="D511" s="6" t="s">
        <v>21</v>
      </c>
      <c r="E511" s="64" t="s">
        <v>90</v>
      </c>
      <c r="F511" s="51">
        <v>228</v>
      </c>
      <c r="G511" s="51">
        <v>15.16</v>
      </c>
      <c r="H511" s="51">
        <v>16.190000000000001</v>
      </c>
      <c r="I511" s="51">
        <v>44.63</v>
      </c>
      <c r="J511" s="51">
        <v>386.76</v>
      </c>
      <c r="K511" s="52" t="s">
        <v>47</v>
      </c>
      <c r="L511" s="51"/>
    </row>
    <row r="512" spans="1:12" ht="14.4" x14ac:dyDescent="0.3">
      <c r="A512" s="25"/>
      <c r="B512" s="16"/>
      <c r="C512" s="11"/>
      <c r="D512" s="7" t="s">
        <v>22</v>
      </c>
      <c r="E512" s="64" t="s">
        <v>97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 t="s">
        <v>49</v>
      </c>
      <c r="L512" s="51"/>
    </row>
    <row r="513" spans="1:12" ht="14.4" x14ac:dyDescent="0.3">
      <c r="A513" s="25"/>
      <c r="B513" s="16"/>
      <c r="C513" s="11"/>
      <c r="D513" s="7" t="s">
        <v>23</v>
      </c>
      <c r="E513" s="64" t="s">
        <v>68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 x14ac:dyDescent="0.3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7">SUM(G510:G516)</f>
        <v>19.740000000000002</v>
      </c>
      <c r="H517" s="21">
        <f t="shared" ref="H517" si="388">SUM(H510:H516)</f>
        <v>19.170000000000002</v>
      </c>
      <c r="I517" s="21">
        <f t="shared" ref="I517" si="389">SUM(I510:I516)</f>
        <v>82.09</v>
      </c>
      <c r="J517" s="21">
        <f t="shared" ref="J517" si="390">SUM(J510:J516)</f>
        <v>582.15</v>
      </c>
      <c r="K517" s="27"/>
      <c r="L517" s="21">
        <f t="shared" si="356"/>
        <v>74.77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1">SUM(G518:G520)</f>
        <v>0</v>
      </c>
      <c r="H521" s="21">
        <f t="shared" ref="H521" si="392">SUM(H518:H520)</f>
        <v>0</v>
      </c>
      <c r="I521" s="21">
        <f t="shared" ref="I521" si="393">SUM(I518:I520)</f>
        <v>0</v>
      </c>
      <c r="J521" s="21">
        <f t="shared" ref="J521" si="394">SUM(J518:J520)</f>
        <v>0</v>
      </c>
      <c r="K521" s="27"/>
      <c r="L521" s="21">
        <f t="shared" ref="L521" ca="1" si="395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6">SUM(G522:G530)</f>
        <v>0</v>
      </c>
      <c r="H531" s="21">
        <f t="shared" ref="H531" si="397">SUM(H522:H530)</f>
        <v>0</v>
      </c>
      <c r="I531" s="21">
        <f t="shared" ref="I531" si="398">SUM(I522:I530)</f>
        <v>0</v>
      </c>
      <c r="J531" s="21">
        <f t="shared" ref="J531" si="399">SUM(J522:J530)</f>
        <v>0</v>
      </c>
      <c r="K531" s="27"/>
      <c r="L531" s="21">
        <f t="shared" ref="L531" ca="1" si="400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1">SUM(G532:G535)</f>
        <v>0</v>
      </c>
      <c r="H536" s="21">
        <f t="shared" ref="H536" si="402">SUM(H532:H535)</f>
        <v>0</v>
      </c>
      <c r="I536" s="21">
        <f t="shared" ref="I536" si="403">SUM(I532:I535)</f>
        <v>0</v>
      </c>
      <c r="J536" s="21">
        <f t="shared" ref="J536" si="404">SUM(J532:J535)</f>
        <v>0</v>
      </c>
      <c r="K536" s="27"/>
      <c r="L536" s="21">
        <f t="shared" ref="L536" ca="1" si="405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6">SUM(G537:G542)</f>
        <v>0</v>
      </c>
      <c r="H543" s="21">
        <f t="shared" ref="H543" si="407">SUM(H537:H542)</f>
        <v>0</v>
      </c>
      <c r="I543" s="21">
        <f t="shared" ref="I543" si="408">SUM(I537:I542)</f>
        <v>0</v>
      </c>
      <c r="J543" s="21">
        <f t="shared" ref="J543" si="409">SUM(J537:J542)</f>
        <v>0</v>
      </c>
      <c r="K543" s="27"/>
      <c r="L543" s="21">
        <f t="shared" ref="L543" ca="1" si="410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1">SUM(G544:G549)</f>
        <v>0</v>
      </c>
      <c r="H550" s="21">
        <f t="shared" ref="H550" si="412">SUM(H544:H549)</f>
        <v>0</v>
      </c>
      <c r="I550" s="21">
        <f t="shared" ref="I550" si="413">SUM(I544:I549)</f>
        <v>0</v>
      </c>
      <c r="J550" s="21">
        <f t="shared" ref="J550" si="414">SUM(J544:J549)</f>
        <v>0</v>
      </c>
      <c r="K550" s="27"/>
      <c r="L550" s="21">
        <f t="shared" ref="L550" ca="1" si="415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0" t="s">
        <v>4</v>
      </c>
      <c r="D551" s="71"/>
      <c r="E551" s="33"/>
      <c r="F551" s="34">
        <f>F517+F521+F531+F536+F543+F550</f>
        <v>553</v>
      </c>
      <c r="G551" s="34">
        <f t="shared" ref="G551" si="416">G517+G521+G531+G536+G543+G550</f>
        <v>19.740000000000002</v>
      </c>
      <c r="H551" s="34">
        <f t="shared" ref="H551" si="417">H517+H521+H531+H536+H543+H550</f>
        <v>19.170000000000002</v>
      </c>
      <c r="I551" s="34">
        <f t="shared" ref="I551" si="418">I517+I521+I531+I536+I543+I550</f>
        <v>82.09</v>
      </c>
      <c r="J551" s="34">
        <f t="shared" ref="J551" si="419">J517+J521+J531+J536+J543+J550</f>
        <v>582.15</v>
      </c>
      <c r="K551" s="35"/>
      <c r="L551" s="34">
        <f t="shared" ref="L551" ca="1" si="420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1">SUM(G552:G558)</f>
        <v>0</v>
      </c>
      <c r="H559" s="21">
        <f t="shared" ref="H559" si="422">SUM(H552:H558)</f>
        <v>0</v>
      </c>
      <c r="I559" s="21">
        <f t="shared" ref="I559" si="423">SUM(I552:I558)</f>
        <v>0</v>
      </c>
      <c r="J559" s="21">
        <f t="shared" ref="J559" si="424">SUM(J552:J558)</f>
        <v>0</v>
      </c>
      <c r="K559" s="27"/>
      <c r="L559" s="21">
        <f t="shared" ref="L559" si="42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6">SUM(G560:G562)</f>
        <v>0</v>
      </c>
      <c r="H563" s="21">
        <f t="shared" ref="H563" si="427">SUM(H560:H562)</f>
        <v>0</v>
      </c>
      <c r="I563" s="21">
        <f t="shared" ref="I563" si="428">SUM(I560:I562)</f>
        <v>0</v>
      </c>
      <c r="J563" s="21">
        <f t="shared" ref="J563" si="429">SUM(J560:J562)</f>
        <v>0</v>
      </c>
      <c r="K563" s="27"/>
      <c r="L563" s="21">
        <f t="shared" ref="L563" ca="1" si="43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1">SUM(G564:G572)</f>
        <v>0</v>
      </c>
      <c r="H573" s="21">
        <f t="shared" ref="H573" si="432">SUM(H564:H572)</f>
        <v>0</v>
      </c>
      <c r="I573" s="21">
        <f t="shared" ref="I573" si="433">SUM(I564:I572)</f>
        <v>0</v>
      </c>
      <c r="J573" s="21">
        <f t="shared" ref="J573" si="434">SUM(J564:J572)</f>
        <v>0</v>
      </c>
      <c r="K573" s="27"/>
      <c r="L573" s="21">
        <f t="shared" ref="L573" ca="1" si="43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6">SUM(G574:G577)</f>
        <v>0</v>
      </c>
      <c r="H578" s="21">
        <f t="shared" ref="H578" si="437">SUM(H574:H577)</f>
        <v>0</v>
      </c>
      <c r="I578" s="21">
        <f t="shared" ref="I578" si="438">SUM(I574:I577)</f>
        <v>0</v>
      </c>
      <c r="J578" s="21">
        <f t="shared" ref="J578" si="439">SUM(J574:J577)</f>
        <v>0</v>
      </c>
      <c r="K578" s="27"/>
      <c r="L578" s="21">
        <f t="shared" ref="L578" ca="1" si="44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1">SUM(G579:G584)</f>
        <v>0</v>
      </c>
      <c r="H585" s="21">
        <f t="shared" ref="H585" si="442">SUM(H579:H584)</f>
        <v>0</v>
      </c>
      <c r="I585" s="21">
        <f t="shared" ref="I585" si="443">SUM(I579:I584)</f>
        <v>0</v>
      </c>
      <c r="J585" s="21">
        <f t="shared" ref="J585" si="444">SUM(J579:J584)</f>
        <v>0</v>
      </c>
      <c r="K585" s="27"/>
      <c r="L585" s="21">
        <f t="shared" ref="L585" ca="1" si="44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6">SUM(G586:G591)</f>
        <v>0</v>
      </c>
      <c r="H592" s="21">
        <f t="shared" ref="H592" si="447">SUM(H586:H591)</f>
        <v>0</v>
      </c>
      <c r="I592" s="21">
        <f t="shared" ref="I592" si="448">SUM(I586:I591)</f>
        <v>0</v>
      </c>
      <c r="J592" s="21">
        <f t="shared" ref="J592" si="449">SUM(J586:J591)</f>
        <v>0</v>
      </c>
      <c r="K592" s="27"/>
      <c r="L592" s="21">
        <f t="shared" ref="L592" ca="1" si="45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7" t="s">
        <v>4</v>
      </c>
      <c r="D593" s="68"/>
      <c r="E593" s="39"/>
      <c r="F593" s="40">
        <f>F559+F563+F573+F578+F585+F592</f>
        <v>0</v>
      </c>
      <c r="G593" s="40">
        <f t="shared" ref="G593" si="451">G559+G563+G573+G578+G585+G592</f>
        <v>0</v>
      </c>
      <c r="H593" s="40">
        <f t="shared" ref="H593" si="452">H559+H563+H573+H578+H585+H592</f>
        <v>0</v>
      </c>
      <c r="I593" s="40">
        <f t="shared" ref="I593" si="453">I559+I563+I573+I578+I585+I592</f>
        <v>0</v>
      </c>
      <c r="J593" s="40">
        <f t="shared" ref="J593" si="45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9" t="s">
        <v>5</v>
      </c>
      <c r="D594" s="69"/>
      <c r="E594" s="6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544.75</v>
      </c>
      <c r="G594" s="42">
        <f t="shared" ref="G594:L594" si="45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17.878333333333334</v>
      </c>
      <c r="H594" s="42">
        <f t="shared" si="455"/>
        <v>17.830833333333334</v>
      </c>
      <c r="I594" s="42">
        <f t="shared" si="455"/>
        <v>74.13333333333334</v>
      </c>
      <c r="J594" s="42">
        <f t="shared" si="455"/>
        <v>532.85166666666669</v>
      </c>
      <c r="K594" s="42"/>
      <c r="L594" s="42" t="e">
        <f t="shared" ca="1" si="45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2025-09-08T13:23:53Z</dcterms:modified>
</cp:coreProperties>
</file>