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6392" windowHeight="4872"/>
  </bookViews>
  <sheets>
    <sheet name="Меню старшие 5-11 кл " sheetId="3" r:id="rId1"/>
    <sheet name="Лист1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7" i="3" l="1"/>
  <c r="C138" i="3" s="1"/>
  <c r="C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O128" i="3"/>
  <c r="N128" i="3"/>
  <c r="M128" i="3"/>
  <c r="L128" i="3"/>
  <c r="K128" i="3"/>
  <c r="J128" i="3"/>
  <c r="I128" i="3"/>
  <c r="H128" i="3"/>
  <c r="G128" i="3"/>
  <c r="E128" i="3"/>
  <c r="D128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O96" i="3"/>
  <c r="N96" i="3"/>
  <c r="M96" i="3"/>
  <c r="L96" i="3"/>
  <c r="K96" i="3"/>
  <c r="J96" i="3"/>
  <c r="I96" i="3"/>
  <c r="H96" i="3"/>
  <c r="G96" i="3"/>
  <c r="F96" i="3"/>
  <c r="E96" i="3"/>
  <c r="D96" i="3"/>
  <c r="O88" i="3"/>
  <c r="O136" i="3" s="1"/>
  <c r="N88" i="3"/>
  <c r="M88" i="3"/>
  <c r="M136" i="3" s="1"/>
  <c r="L88" i="3"/>
  <c r="K88" i="3"/>
  <c r="K136" i="3" s="1"/>
  <c r="J88" i="3"/>
  <c r="I88" i="3"/>
  <c r="I136" i="3" s="1"/>
  <c r="H88" i="3"/>
  <c r="G88" i="3"/>
  <c r="G136" i="3" s="1"/>
  <c r="F88" i="3"/>
  <c r="E88" i="3"/>
  <c r="E136" i="3" s="1"/>
  <c r="D88" i="3"/>
  <c r="C69" i="3"/>
  <c r="O64" i="3"/>
  <c r="N64" i="3"/>
  <c r="M64" i="3"/>
  <c r="L64" i="3"/>
  <c r="K64" i="3"/>
  <c r="J64" i="3"/>
  <c r="I64" i="3"/>
  <c r="H64" i="3"/>
  <c r="G64" i="3"/>
  <c r="F64" i="3"/>
  <c r="E64" i="3"/>
  <c r="D64" i="3"/>
  <c r="O63" i="3"/>
  <c r="O68" i="3" s="1"/>
  <c r="N63" i="3"/>
  <c r="N68" i="3" s="1"/>
  <c r="M63" i="3"/>
  <c r="M68" i="3" s="1"/>
  <c r="L63" i="3"/>
  <c r="L68" i="3" s="1"/>
  <c r="K63" i="3"/>
  <c r="K68" i="3" s="1"/>
  <c r="J63" i="3"/>
  <c r="J68" i="3" s="1"/>
  <c r="I63" i="3"/>
  <c r="I68" i="3" s="1"/>
  <c r="H63" i="3"/>
  <c r="H68" i="3" s="1"/>
  <c r="G63" i="3"/>
  <c r="G68" i="3" s="1"/>
  <c r="F63" i="3"/>
  <c r="F68" i="3" s="1"/>
  <c r="E63" i="3"/>
  <c r="E68" i="3" s="1"/>
  <c r="D63" i="3"/>
  <c r="D68" i="3" s="1"/>
  <c r="O60" i="3"/>
  <c r="N60" i="3"/>
  <c r="M60" i="3"/>
  <c r="L60" i="3"/>
  <c r="K60" i="3"/>
  <c r="J60" i="3"/>
  <c r="I60" i="3"/>
  <c r="H60" i="3"/>
  <c r="G60" i="3"/>
  <c r="F60" i="3"/>
  <c r="D60" i="3"/>
  <c r="O48" i="3"/>
  <c r="O52" i="3" s="1"/>
  <c r="N48" i="3"/>
  <c r="N52" i="3" s="1"/>
  <c r="M48" i="3"/>
  <c r="M52" i="3" s="1"/>
  <c r="L48" i="3"/>
  <c r="L52" i="3" s="1"/>
  <c r="K48" i="3"/>
  <c r="K52" i="3" s="1"/>
  <c r="J48" i="3"/>
  <c r="J52" i="3" s="1"/>
  <c r="I48" i="3"/>
  <c r="I52" i="3" s="1"/>
  <c r="H48" i="3"/>
  <c r="H52" i="3" s="1"/>
  <c r="G48" i="3"/>
  <c r="G52" i="3" s="1"/>
  <c r="F48" i="3"/>
  <c r="F52" i="3" s="1"/>
  <c r="E48" i="3"/>
  <c r="E52" i="3" s="1"/>
  <c r="D48" i="3"/>
  <c r="D52" i="3" s="1"/>
  <c r="O41" i="3"/>
  <c r="N41" i="3"/>
  <c r="M41" i="3"/>
  <c r="L41" i="3"/>
  <c r="K41" i="3"/>
  <c r="J41" i="3"/>
  <c r="I41" i="3"/>
  <c r="H41" i="3"/>
  <c r="G41" i="3"/>
  <c r="F41" i="3"/>
  <c r="E41" i="3"/>
  <c r="D41" i="3"/>
  <c r="O33" i="3"/>
  <c r="N33" i="3"/>
  <c r="M33" i="3"/>
  <c r="L33" i="3"/>
  <c r="K33" i="3"/>
  <c r="J33" i="3"/>
  <c r="I33" i="3"/>
  <c r="H33" i="3"/>
  <c r="G33" i="3"/>
  <c r="F33" i="3"/>
  <c r="E33" i="3"/>
  <c r="E69" i="3" s="1"/>
  <c r="D33" i="3"/>
  <c r="O25" i="3"/>
  <c r="O69" i="3" s="1"/>
  <c r="N25" i="3"/>
  <c r="M25" i="3"/>
  <c r="M69" i="3" s="1"/>
  <c r="L25" i="3"/>
  <c r="K25" i="3"/>
  <c r="K69" i="3" s="1"/>
  <c r="J25" i="3"/>
  <c r="I25" i="3"/>
  <c r="I69" i="3" s="1"/>
  <c r="H25" i="3"/>
  <c r="G25" i="3"/>
  <c r="G69" i="3" s="1"/>
  <c r="F25" i="3"/>
  <c r="D25" i="3"/>
  <c r="D137" i="3" s="1"/>
  <c r="D138" i="3" s="1"/>
  <c r="E137" i="3" l="1"/>
  <c r="E138" i="3" s="1"/>
  <c r="G137" i="3"/>
  <c r="G138" i="3" s="1"/>
  <c r="I137" i="3"/>
  <c r="I138" i="3" s="1"/>
  <c r="K137" i="3"/>
  <c r="K138" i="3" s="1"/>
  <c r="M137" i="3"/>
  <c r="M138" i="3" s="1"/>
  <c r="O137" i="3"/>
  <c r="O138" i="3" s="1"/>
  <c r="D136" i="3"/>
  <c r="F136" i="3"/>
  <c r="H136" i="3"/>
  <c r="J136" i="3"/>
  <c r="L136" i="3"/>
  <c r="N136" i="3"/>
  <c r="F137" i="3"/>
  <c r="F138" i="3" s="1"/>
  <c r="H137" i="3"/>
  <c r="H138" i="3" s="1"/>
  <c r="J137" i="3"/>
  <c r="J138" i="3" s="1"/>
  <c r="L137" i="3"/>
  <c r="L138" i="3" s="1"/>
  <c r="N137" i="3"/>
  <c r="N138" i="3" s="1"/>
  <c r="D69" i="3"/>
  <c r="F69" i="3"/>
  <c r="H69" i="3"/>
  <c r="J69" i="3"/>
  <c r="L69" i="3"/>
  <c r="N69" i="3"/>
</calcChain>
</file>

<file path=xl/sharedStrings.xml><?xml version="1.0" encoding="utf-8"?>
<sst xmlns="http://schemas.openxmlformats.org/spreadsheetml/2006/main" count="201" uniqueCount="104">
  <si>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</si>
  <si>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</si>
  <si>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</si>
  <si>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</si>
  <si>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</si>
  <si>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</si>
  <si>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</si>
  <si>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</si>
  <si>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</si>
  <si>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</si>
  <si>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</si>
  <si>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</si>
  <si>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</si>
  <si>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</si>
  <si>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</si>
  <si>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</si>
  <si>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</si>
  <si>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ТТК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</si>
  <si>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</si>
  <si>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</si>
  <si>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Компот из сухофруктов (75С)</t>
  </si>
  <si>
    <t>№421 Сбор.рец. На прод-ию для обуч. Во всех образ.учреж-Дели 2017</t>
  </si>
  <si>
    <t>Сдоба обыкновенная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</si>
  <si>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</si>
  <si>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</si>
  <si>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</si>
  <si>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</si>
  <si>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</si>
  <si>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</si>
  <si>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</si>
  <si>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</si>
  <si>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</si>
  <si>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</si>
  <si>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3 день</t>
  </si>
  <si>
    <t>№ 260 Сбор.рец. На прод-ию для обуч. Во всех образ.учреж-Дели -2017</t>
  </si>
  <si>
    <t>Гуляш из говядины</t>
  </si>
  <si>
    <t>50/50</t>
  </si>
  <si>
    <t>Булочка с сыром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</si>
  <si>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</si>
  <si>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</si>
  <si>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</si>
  <si>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</si>
  <si>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</si>
  <si>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</si>
  <si>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</si>
  <si>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</si>
  <si>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</si>
  <si>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</si>
  <si>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</si>
  <si>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</si>
  <si>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5 день</t>
  </si>
  <si>
    <t>6 день</t>
  </si>
  <si>
    <t>Итого за 6 дней 1 недели:</t>
  </si>
  <si>
    <t xml:space="preserve">2-ая неделя </t>
  </si>
  <si>
    <t>Птица запеченная</t>
  </si>
  <si>
    <t>№ 182 Сбор.рец. На прод-ию для обуч. Во всех образ.учреж-Дели 2017</t>
  </si>
  <si>
    <t>180/3</t>
  </si>
  <si>
    <t>Чай "Витаминный" с шиповником</t>
  </si>
  <si>
    <t>Плюшка с сахаром</t>
  </si>
  <si>
    <t>№ 265 Сбор.рец. На прод-ию для обуч. Во всех образ.учреж-Дели -2017</t>
  </si>
  <si>
    <t>Плов из говядины с рисовой крупой</t>
  </si>
  <si>
    <t>№ 229 Сбор.рец. На прод-ию для обуч. Во всех образ.учреж-Дели 2017</t>
  </si>
  <si>
    <t>Рыба, тушенная в томате с овощами</t>
  </si>
  <si>
    <t>Пюре картофельное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</si>
  <si>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</si>
  <si>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</si>
  <si>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</si>
  <si>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</si>
  <si>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Тефтели куриные с гречневой крупой в сметанно-томатном соусе</t>
  </si>
  <si>
    <t>60/40</t>
  </si>
  <si>
    <t>№ 382 Сбор.рец. На прод-ию для обуч. Во всех образ.учреж-Дели 2017</t>
  </si>
  <si>
    <t>Какао с молоком</t>
  </si>
  <si>
    <t>№ 143,241 Сбор.рец. На прод-ию для обуч. Во всех образ.учреж-Дели 2017</t>
  </si>
  <si>
    <t>Овощи тушеные с мясом</t>
  </si>
  <si>
    <t>№410  Сбор.рец. На прод-ию для обуч. Во всех образ.учреж-Дели 2017</t>
  </si>
  <si>
    <t>Ватрушка с повидлом</t>
  </si>
  <si>
    <t>Итого за 6 дней 2 недели:</t>
  </si>
  <si>
    <t>ВСЕГО за 12 дней:</t>
  </si>
  <si>
    <t>В среднем на 1 учащегося в день:</t>
  </si>
  <si>
    <t>Котлеты из мяса птицы с макаронными изделиями отварными, с маслом сливочным</t>
  </si>
  <si>
    <t>90/150/5</t>
  </si>
  <si>
    <t>№ 175 Сбор.рец. На прод-ию для обуч. Во всех образ.учреж-Дели 2017</t>
  </si>
  <si>
    <t>Каша "Дружба" молочная с маслом сливочным</t>
  </si>
  <si>
    <t>№ 219 Сбор.рец. На прод-ию для обуч. Во всех образ.учреж-Дели -2017</t>
  </si>
  <si>
    <t>Сырники из творога</t>
  </si>
  <si>
    <t>50</t>
  </si>
  <si>
    <t>№ 302 Сбор.рец. На прод-ию для обуч. Во всех образ.учреж-Дели 2017</t>
  </si>
  <si>
    <t xml:space="preserve">Каша гречневая рассыпчатая </t>
  </si>
  <si>
    <t>Котлета из мяса птицы с картофельное пюре, с маслом сливочным</t>
  </si>
  <si>
    <t>90/150/3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</si>
  <si>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</si>
  <si>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</si>
  <si>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№ 202 Сбор.рец. На прод-ию для обуч. Во всех образ.учреж-Дели 2017</t>
  </si>
  <si>
    <t>Макаронные изделия отварные</t>
  </si>
  <si>
    <t>180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</si>
  <si>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</si>
  <si>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</si>
  <si>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Квашеная капуста (доп. гарнир)</t>
  </si>
  <si>
    <t xml:space="preserve">Каша пшенная молочная </t>
  </si>
  <si>
    <t xml:space="preserve"> 2 день</t>
  </si>
  <si>
    <t>50/200</t>
  </si>
  <si>
    <t>590</t>
  </si>
  <si>
    <t>Котлеты "Аппетитные" с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</si>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</sst>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name val="Arial"/>
      <family val="2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right" wrapText="1"/>
    </xf>
    <xf numFmtId="0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1" fillId="2" borderId="0" xfId="0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2" fontId="0" fillId="2" borderId="0" xfId="0" applyNumberFormat="1" applyFill="1"/>
    <xf numFmtId="0" fontId="3" fillId="2" borderId="0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670560</xdr:colOff>
      <xdr:row>16</xdr:row>
      <xdr:rowOff>83820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8420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88;&#1080;&#1085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40;&#1047;&#1053;&#1040;&#1050;&#1040;&#1045;&#1042;&#1054;%20&#1043;&#1054;&#1056;&#1054;&#1044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"/>
      <sheetName val="Меню старшие 5-11 кл "/>
      <sheetName val="Замена 1 неделя"/>
      <sheetName val="Замена 2 неделя"/>
      <sheetName val="Меню сокращенное"/>
    </sheetNames>
    <sheetDataSet>
      <sheetData sheetId="0">
        <row r="85">
          <cell r="D85">
            <v>10.199999999999999</v>
          </cell>
          <cell r="E85">
            <v>12.926</v>
          </cell>
          <cell r="F85">
            <v>13.788</v>
          </cell>
          <cell r="G85">
            <v>198</v>
          </cell>
          <cell r="H85">
            <v>9.0000000000000011E-2</v>
          </cell>
          <cell r="I85">
            <v>0.93600000000000005</v>
          </cell>
          <cell r="J85">
            <v>46.260000000000005</v>
          </cell>
          <cell r="K85">
            <v>2.52</v>
          </cell>
          <cell r="L85">
            <v>47.826000000000001</v>
          </cell>
          <cell r="M85">
            <v>85.086000000000013</v>
          </cell>
          <cell r="N85">
            <v>18.720000000000002</v>
          </cell>
          <cell r="O85">
            <v>1.26</v>
          </cell>
        </row>
        <row r="86">
          <cell r="D86">
            <v>4.1100000000000003</v>
          </cell>
          <cell r="E86">
            <v>3.55</v>
          </cell>
          <cell r="F86">
            <v>30.794</v>
          </cell>
          <cell r="G86">
            <v>202.8</v>
          </cell>
          <cell r="H86">
            <v>0.18600000000000003</v>
          </cell>
          <cell r="I86">
            <v>24.213999999999999</v>
          </cell>
          <cell r="J86">
            <v>12</v>
          </cell>
          <cell r="K86">
            <v>0.27200000000000002</v>
          </cell>
          <cell r="L86">
            <v>50.02</v>
          </cell>
          <cell r="M86">
            <v>116.36</v>
          </cell>
          <cell r="N86">
            <v>37</v>
          </cell>
          <cell r="O86">
            <v>1.3520000000000001</v>
          </cell>
        </row>
        <row r="102">
          <cell r="D102">
            <v>1.0242</v>
          </cell>
          <cell r="E102">
            <v>3.0023999999999997</v>
          </cell>
          <cell r="F102">
            <v>5.0747999999999989</v>
          </cell>
          <cell r="G102">
            <v>51.419999999999995</v>
          </cell>
          <cell r="H102">
            <v>1.3199999999999998E-2</v>
          </cell>
          <cell r="I102">
            <v>11.885999999999997</v>
          </cell>
          <cell r="J102">
            <v>0</v>
          </cell>
          <cell r="K102">
            <v>9.24</v>
          </cell>
          <cell r="L102">
            <v>31.345799999999997</v>
          </cell>
          <cell r="M102">
            <v>20.371199999999998</v>
          </cell>
          <cell r="N102">
            <v>9.606600000000002</v>
          </cell>
          <cell r="O102">
            <v>0.40020000000000006</v>
          </cell>
        </row>
        <row r="103">
          <cell r="D103">
            <v>13.17</v>
          </cell>
          <cell r="E103">
            <v>10.7</v>
          </cell>
          <cell r="F103">
            <v>15.788</v>
          </cell>
          <cell r="G103">
            <v>193.3</v>
          </cell>
          <cell r="H103">
            <v>9.0000000000000011E-2</v>
          </cell>
          <cell r="I103">
            <v>0.93600000000000005</v>
          </cell>
          <cell r="J103">
            <v>46.260000000000005</v>
          </cell>
          <cell r="K103">
            <v>2.52</v>
          </cell>
          <cell r="L103">
            <v>47.826000000000001</v>
          </cell>
          <cell r="M103">
            <v>85.086000000000013</v>
          </cell>
          <cell r="N103">
            <v>18.720000000000002</v>
          </cell>
          <cell r="O103">
            <v>1.26</v>
          </cell>
        </row>
        <row r="104">
          <cell r="D104">
            <v>3.6284999999999998</v>
          </cell>
          <cell r="E104">
            <v>6.5039999999999996</v>
          </cell>
          <cell r="F104">
            <v>37.576499999999996</v>
          </cell>
          <cell r="G104">
            <v>223.35</v>
          </cell>
          <cell r="H104">
            <v>0.03</v>
          </cell>
          <cell r="I104">
            <v>0</v>
          </cell>
          <cell r="J104">
            <v>12</v>
          </cell>
          <cell r="K104">
            <v>0.29100000000000004</v>
          </cell>
          <cell r="L104">
            <v>6.0299999999999994</v>
          </cell>
          <cell r="M104">
            <v>78.81</v>
          </cell>
          <cell r="N104">
            <v>25.454999999999998</v>
          </cell>
          <cell r="O104">
            <v>0.52500000000000002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8:O142"/>
  <sheetViews>
    <sheetView tabSelected="1" topLeftCell="A13" workbookViewId="0">
      <selection activeCell="A18" sqref="A18:XFD77"/>
    </sheetView>
  </sheetViews>
  <sheetFormatPr defaultColWidth="9.109375" defaultRowHeight="14.4" x14ac:dyDescent="0.3"/>
  <cols>
    <col min="1" max="1" width="28.6640625" style="1" customWidth="1"/>
    <col min="2" max="2" width="55" style="1" customWidth="1"/>
    <col min="3" max="3" width="11" style="1" customWidth="1"/>
    <col min="4" max="6" width="9.109375" style="1"/>
    <col min="7" max="7" width="11" style="1" customWidth="1"/>
    <col min="8" max="9" width="9.109375" style="1"/>
    <col min="10" max="10" width="11.33203125" style="1" customWidth="1"/>
    <col min="11" max="11" width="9.109375" style="1"/>
    <col min="12" max="12" width="11" style="1" customWidth="1"/>
    <col min="13" max="13" width="12" style="1" customWidth="1"/>
    <col min="14" max="14" width="11.33203125" style="1" customWidth="1"/>
    <col min="15" max="256" width="9.109375" style="1"/>
    <col min="257" max="257" width="28.6640625" style="1" customWidth="1"/>
    <col min="258" max="258" width="55" style="1" customWidth="1"/>
    <col min="259" max="259" width="11" style="1" customWidth="1"/>
    <col min="260" max="262" width="9.109375" style="1"/>
    <col min="263" max="263" width="11" style="1" customWidth="1"/>
    <col min="264" max="265" width="9.109375" style="1"/>
    <col min="266" max="266" width="11.33203125" style="1" customWidth="1"/>
    <col min="267" max="267" width="9.109375" style="1"/>
    <col min="268" max="268" width="11" style="1" customWidth="1"/>
    <col min="269" max="269" width="12" style="1" customWidth="1"/>
    <col min="270" max="270" width="11.33203125" style="1" customWidth="1"/>
    <col min="271" max="512" width="9.109375" style="1"/>
    <col min="513" max="513" width="28.6640625" style="1" customWidth="1"/>
    <col min="514" max="514" width="55" style="1" customWidth="1"/>
    <col min="515" max="515" width="11" style="1" customWidth="1"/>
    <col min="516" max="518" width="9.109375" style="1"/>
    <col min="519" max="519" width="11" style="1" customWidth="1"/>
    <col min="520" max="521" width="9.109375" style="1"/>
    <col min="522" max="522" width="11.33203125" style="1" customWidth="1"/>
    <col min="523" max="523" width="9.109375" style="1"/>
    <col min="524" max="524" width="11" style="1" customWidth="1"/>
    <col min="525" max="525" width="12" style="1" customWidth="1"/>
    <col min="526" max="526" width="11.33203125" style="1" customWidth="1"/>
    <col min="527" max="768" width="9.109375" style="1"/>
    <col min="769" max="769" width="28.6640625" style="1" customWidth="1"/>
    <col min="770" max="770" width="55" style="1" customWidth="1"/>
    <col min="771" max="771" width="11" style="1" customWidth="1"/>
    <col min="772" max="774" width="9.109375" style="1"/>
    <col min="775" max="775" width="11" style="1" customWidth="1"/>
    <col min="776" max="777" width="9.109375" style="1"/>
    <col min="778" max="778" width="11.33203125" style="1" customWidth="1"/>
    <col min="779" max="779" width="9.109375" style="1"/>
    <col min="780" max="780" width="11" style="1" customWidth="1"/>
    <col min="781" max="781" width="12" style="1" customWidth="1"/>
    <col min="782" max="782" width="11.33203125" style="1" customWidth="1"/>
    <col min="783" max="1024" width="9.109375" style="1"/>
    <col min="1025" max="1025" width="28.6640625" style="1" customWidth="1"/>
    <col min="1026" max="1026" width="55" style="1" customWidth="1"/>
    <col min="1027" max="1027" width="11" style="1" customWidth="1"/>
    <col min="1028" max="1030" width="9.109375" style="1"/>
    <col min="1031" max="1031" width="11" style="1" customWidth="1"/>
    <col min="1032" max="1033" width="9.109375" style="1"/>
    <col min="1034" max="1034" width="11.33203125" style="1" customWidth="1"/>
    <col min="1035" max="1035" width="9.109375" style="1"/>
    <col min="1036" max="1036" width="11" style="1" customWidth="1"/>
    <col min="1037" max="1037" width="12" style="1" customWidth="1"/>
    <col min="1038" max="1038" width="11.33203125" style="1" customWidth="1"/>
    <col min="1039" max="1280" width="9.109375" style="1"/>
    <col min="1281" max="1281" width="28.6640625" style="1" customWidth="1"/>
    <col min="1282" max="1282" width="55" style="1" customWidth="1"/>
    <col min="1283" max="1283" width="11" style="1" customWidth="1"/>
    <col min="1284" max="1286" width="9.109375" style="1"/>
    <col min="1287" max="1287" width="11" style="1" customWidth="1"/>
    <col min="1288" max="1289" width="9.109375" style="1"/>
    <col min="1290" max="1290" width="11.33203125" style="1" customWidth="1"/>
    <col min="1291" max="1291" width="9.109375" style="1"/>
    <col min="1292" max="1292" width="11" style="1" customWidth="1"/>
    <col min="1293" max="1293" width="12" style="1" customWidth="1"/>
    <col min="1294" max="1294" width="11.33203125" style="1" customWidth="1"/>
    <col min="1295" max="1536" width="9.109375" style="1"/>
    <col min="1537" max="1537" width="28.6640625" style="1" customWidth="1"/>
    <col min="1538" max="1538" width="55" style="1" customWidth="1"/>
    <col min="1539" max="1539" width="11" style="1" customWidth="1"/>
    <col min="1540" max="1542" width="9.109375" style="1"/>
    <col min="1543" max="1543" width="11" style="1" customWidth="1"/>
    <col min="1544" max="1545" width="9.109375" style="1"/>
    <col min="1546" max="1546" width="11.33203125" style="1" customWidth="1"/>
    <col min="1547" max="1547" width="9.109375" style="1"/>
    <col min="1548" max="1548" width="11" style="1" customWidth="1"/>
    <col min="1549" max="1549" width="12" style="1" customWidth="1"/>
    <col min="1550" max="1550" width="11.33203125" style="1" customWidth="1"/>
    <col min="1551" max="1792" width="9.109375" style="1"/>
    <col min="1793" max="1793" width="28.6640625" style="1" customWidth="1"/>
    <col min="1794" max="1794" width="55" style="1" customWidth="1"/>
    <col min="1795" max="1795" width="11" style="1" customWidth="1"/>
    <col min="1796" max="1798" width="9.109375" style="1"/>
    <col min="1799" max="1799" width="11" style="1" customWidth="1"/>
    <col min="1800" max="1801" width="9.109375" style="1"/>
    <col min="1802" max="1802" width="11.33203125" style="1" customWidth="1"/>
    <col min="1803" max="1803" width="9.109375" style="1"/>
    <col min="1804" max="1804" width="11" style="1" customWidth="1"/>
    <col min="1805" max="1805" width="12" style="1" customWidth="1"/>
    <col min="1806" max="1806" width="11.33203125" style="1" customWidth="1"/>
    <col min="1807" max="2048" width="9.109375" style="1"/>
    <col min="2049" max="2049" width="28.6640625" style="1" customWidth="1"/>
    <col min="2050" max="2050" width="55" style="1" customWidth="1"/>
    <col min="2051" max="2051" width="11" style="1" customWidth="1"/>
    <col min="2052" max="2054" width="9.109375" style="1"/>
    <col min="2055" max="2055" width="11" style="1" customWidth="1"/>
    <col min="2056" max="2057" width="9.109375" style="1"/>
    <col min="2058" max="2058" width="11.33203125" style="1" customWidth="1"/>
    <col min="2059" max="2059" width="9.109375" style="1"/>
    <col min="2060" max="2060" width="11" style="1" customWidth="1"/>
    <col min="2061" max="2061" width="12" style="1" customWidth="1"/>
    <col min="2062" max="2062" width="11.33203125" style="1" customWidth="1"/>
    <col min="2063" max="2304" width="9.109375" style="1"/>
    <col min="2305" max="2305" width="28.6640625" style="1" customWidth="1"/>
    <col min="2306" max="2306" width="55" style="1" customWidth="1"/>
    <col min="2307" max="2307" width="11" style="1" customWidth="1"/>
    <col min="2308" max="2310" width="9.109375" style="1"/>
    <col min="2311" max="2311" width="11" style="1" customWidth="1"/>
    <col min="2312" max="2313" width="9.109375" style="1"/>
    <col min="2314" max="2314" width="11.33203125" style="1" customWidth="1"/>
    <col min="2315" max="2315" width="9.109375" style="1"/>
    <col min="2316" max="2316" width="11" style="1" customWidth="1"/>
    <col min="2317" max="2317" width="12" style="1" customWidth="1"/>
    <col min="2318" max="2318" width="11.33203125" style="1" customWidth="1"/>
    <col min="2319" max="2560" width="9.109375" style="1"/>
    <col min="2561" max="2561" width="28.6640625" style="1" customWidth="1"/>
    <col min="2562" max="2562" width="55" style="1" customWidth="1"/>
    <col min="2563" max="2563" width="11" style="1" customWidth="1"/>
    <col min="2564" max="2566" width="9.109375" style="1"/>
    <col min="2567" max="2567" width="11" style="1" customWidth="1"/>
    <col min="2568" max="2569" width="9.109375" style="1"/>
    <col min="2570" max="2570" width="11.33203125" style="1" customWidth="1"/>
    <col min="2571" max="2571" width="9.109375" style="1"/>
    <col min="2572" max="2572" width="11" style="1" customWidth="1"/>
    <col min="2573" max="2573" width="12" style="1" customWidth="1"/>
    <col min="2574" max="2574" width="11.33203125" style="1" customWidth="1"/>
    <col min="2575" max="2816" width="9.109375" style="1"/>
    <col min="2817" max="2817" width="28.6640625" style="1" customWidth="1"/>
    <col min="2818" max="2818" width="55" style="1" customWidth="1"/>
    <col min="2819" max="2819" width="11" style="1" customWidth="1"/>
    <col min="2820" max="2822" width="9.109375" style="1"/>
    <col min="2823" max="2823" width="11" style="1" customWidth="1"/>
    <col min="2824" max="2825" width="9.109375" style="1"/>
    <col min="2826" max="2826" width="11.33203125" style="1" customWidth="1"/>
    <col min="2827" max="2827" width="9.109375" style="1"/>
    <col min="2828" max="2828" width="11" style="1" customWidth="1"/>
    <col min="2829" max="2829" width="12" style="1" customWidth="1"/>
    <col min="2830" max="2830" width="11.33203125" style="1" customWidth="1"/>
    <col min="2831" max="3072" width="9.109375" style="1"/>
    <col min="3073" max="3073" width="28.6640625" style="1" customWidth="1"/>
    <col min="3074" max="3074" width="55" style="1" customWidth="1"/>
    <col min="3075" max="3075" width="11" style="1" customWidth="1"/>
    <col min="3076" max="3078" width="9.109375" style="1"/>
    <col min="3079" max="3079" width="11" style="1" customWidth="1"/>
    <col min="3080" max="3081" width="9.109375" style="1"/>
    <col min="3082" max="3082" width="11.33203125" style="1" customWidth="1"/>
    <col min="3083" max="3083" width="9.109375" style="1"/>
    <col min="3084" max="3084" width="11" style="1" customWidth="1"/>
    <col min="3085" max="3085" width="12" style="1" customWidth="1"/>
    <col min="3086" max="3086" width="11.33203125" style="1" customWidth="1"/>
    <col min="3087" max="3328" width="9.109375" style="1"/>
    <col min="3329" max="3329" width="28.6640625" style="1" customWidth="1"/>
    <col min="3330" max="3330" width="55" style="1" customWidth="1"/>
    <col min="3331" max="3331" width="11" style="1" customWidth="1"/>
    <col min="3332" max="3334" width="9.109375" style="1"/>
    <col min="3335" max="3335" width="11" style="1" customWidth="1"/>
    <col min="3336" max="3337" width="9.109375" style="1"/>
    <col min="3338" max="3338" width="11.33203125" style="1" customWidth="1"/>
    <col min="3339" max="3339" width="9.109375" style="1"/>
    <col min="3340" max="3340" width="11" style="1" customWidth="1"/>
    <col min="3341" max="3341" width="12" style="1" customWidth="1"/>
    <col min="3342" max="3342" width="11.33203125" style="1" customWidth="1"/>
    <col min="3343" max="3584" width="9.109375" style="1"/>
    <col min="3585" max="3585" width="28.6640625" style="1" customWidth="1"/>
    <col min="3586" max="3586" width="55" style="1" customWidth="1"/>
    <col min="3587" max="3587" width="11" style="1" customWidth="1"/>
    <col min="3588" max="3590" width="9.109375" style="1"/>
    <col min="3591" max="3591" width="11" style="1" customWidth="1"/>
    <col min="3592" max="3593" width="9.109375" style="1"/>
    <col min="3594" max="3594" width="11.33203125" style="1" customWidth="1"/>
    <col min="3595" max="3595" width="9.109375" style="1"/>
    <col min="3596" max="3596" width="11" style="1" customWidth="1"/>
    <col min="3597" max="3597" width="12" style="1" customWidth="1"/>
    <col min="3598" max="3598" width="11.33203125" style="1" customWidth="1"/>
    <col min="3599" max="3840" width="9.109375" style="1"/>
    <col min="3841" max="3841" width="28.6640625" style="1" customWidth="1"/>
    <col min="3842" max="3842" width="55" style="1" customWidth="1"/>
    <col min="3843" max="3843" width="11" style="1" customWidth="1"/>
    <col min="3844" max="3846" width="9.109375" style="1"/>
    <col min="3847" max="3847" width="11" style="1" customWidth="1"/>
    <col min="3848" max="3849" width="9.109375" style="1"/>
    <col min="3850" max="3850" width="11.33203125" style="1" customWidth="1"/>
    <col min="3851" max="3851" width="9.109375" style="1"/>
    <col min="3852" max="3852" width="11" style="1" customWidth="1"/>
    <col min="3853" max="3853" width="12" style="1" customWidth="1"/>
    <col min="3854" max="3854" width="11.33203125" style="1" customWidth="1"/>
    <col min="3855" max="4096" width="9.109375" style="1"/>
    <col min="4097" max="4097" width="28.6640625" style="1" customWidth="1"/>
    <col min="4098" max="4098" width="55" style="1" customWidth="1"/>
    <col min="4099" max="4099" width="11" style="1" customWidth="1"/>
    <col min="4100" max="4102" width="9.109375" style="1"/>
    <col min="4103" max="4103" width="11" style="1" customWidth="1"/>
    <col min="4104" max="4105" width="9.109375" style="1"/>
    <col min="4106" max="4106" width="11.33203125" style="1" customWidth="1"/>
    <col min="4107" max="4107" width="9.109375" style="1"/>
    <col min="4108" max="4108" width="11" style="1" customWidth="1"/>
    <col min="4109" max="4109" width="12" style="1" customWidth="1"/>
    <col min="4110" max="4110" width="11.33203125" style="1" customWidth="1"/>
    <col min="4111" max="4352" width="9.109375" style="1"/>
    <col min="4353" max="4353" width="28.6640625" style="1" customWidth="1"/>
    <col min="4354" max="4354" width="55" style="1" customWidth="1"/>
    <col min="4355" max="4355" width="11" style="1" customWidth="1"/>
    <col min="4356" max="4358" width="9.109375" style="1"/>
    <col min="4359" max="4359" width="11" style="1" customWidth="1"/>
    <col min="4360" max="4361" width="9.109375" style="1"/>
    <col min="4362" max="4362" width="11.33203125" style="1" customWidth="1"/>
    <col min="4363" max="4363" width="9.109375" style="1"/>
    <col min="4364" max="4364" width="11" style="1" customWidth="1"/>
    <col min="4365" max="4365" width="12" style="1" customWidth="1"/>
    <col min="4366" max="4366" width="11.33203125" style="1" customWidth="1"/>
    <col min="4367" max="4608" width="9.109375" style="1"/>
    <col min="4609" max="4609" width="28.6640625" style="1" customWidth="1"/>
    <col min="4610" max="4610" width="55" style="1" customWidth="1"/>
    <col min="4611" max="4611" width="11" style="1" customWidth="1"/>
    <col min="4612" max="4614" width="9.109375" style="1"/>
    <col min="4615" max="4615" width="11" style="1" customWidth="1"/>
    <col min="4616" max="4617" width="9.109375" style="1"/>
    <col min="4618" max="4618" width="11.33203125" style="1" customWidth="1"/>
    <col min="4619" max="4619" width="9.109375" style="1"/>
    <col min="4620" max="4620" width="11" style="1" customWidth="1"/>
    <col min="4621" max="4621" width="12" style="1" customWidth="1"/>
    <col min="4622" max="4622" width="11.33203125" style="1" customWidth="1"/>
    <col min="4623" max="4864" width="9.109375" style="1"/>
    <col min="4865" max="4865" width="28.6640625" style="1" customWidth="1"/>
    <col min="4866" max="4866" width="55" style="1" customWidth="1"/>
    <col min="4867" max="4867" width="11" style="1" customWidth="1"/>
    <col min="4868" max="4870" width="9.109375" style="1"/>
    <col min="4871" max="4871" width="11" style="1" customWidth="1"/>
    <col min="4872" max="4873" width="9.109375" style="1"/>
    <col min="4874" max="4874" width="11.33203125" style="1" customWidth="1"/>
    <col min="4875" max="4875" width="9.109375" style="1"/>
    <col min="4876" max="4876" width="11" style="1" customWidth="1"/>
    <col min="4877" max="4877" width="12" style="1" customWidth="1"/>
    <col min="4878" max="4878" width="11.33203125" style="1" customWidth="1"/>
    <col min="4879" max="5120" width="9.109375" style="1"/>
    <col min="5121" max="5121" width="28.6640625" style="1" customWidth="1"/>
    <col min="5122" max="5122" width="55" style="1" customWidth="1"/>
    <col min="5123" max="5123" width="11" style="1" customWidth="1"/>
    <col min="5124" max="5126" width="9.109375" style="1"/>
    <col min="5127" max="5127" width="11" style="1" customWidth="1"/>
    <col min="5128" max="5129" width="9.109375" style="1"/>
    <col min="5130" max="5130" width="11.33203125" style="1" customWidth="1"/>
    <col min="5131" max="5131" width="9.109375" style="1"/>
    <col min="5132" max="5132" width="11" style="1" customWidth="1"/>
    <col min="5133" max="5133" width="12" style="1" customWidth="1"/>
    <col min="5134" max="5134" width="11.33203125" style="1" customWidth="1"/>
    <col min="5135" max="5376" width="9.109375" style="1"/>
    <col min="5377" max="5377" width="28.6640625" style="1" customWidth="1"/>
    <col min="5378" max="5378" width="55" style="1" customWidth="1"/>
    <col min="5379" max="5379" width="11" style="1" customWidth="1"/>
    <col min="5380" max="5382" width="9.109375" style="1"/>
    <col min="5383" max="5383" width="11" style="1" customWidth="1"/>
    <col min="5384" max="5385" width="9.109375" style="1"/>
    <col min="5386" max="5386" width="11.33203125" style="1" customWidth="1"/>
    <col min="5387" max="5387" width="9.109375" style="1"/>
    <col min="5388" max="5388" width="11" style="1" customWidth="1"/>
    <col min="5389" max="5389" width="12" style="1" customWidth="1"/>
    <col min="5390" max="5390" width="11.33203125" style="1" customWidth="1"/>
    <col min="5391" max="5632" width="9.109375" style="1"/>
    <col min="5633" max="5633" width="28.6640625" style="1" customWidth="1"/>
    <col min="5634" max="5634" width="55" style="1" customWidth="1"/>
    <col min="5635" max="5635" width="11" style="1" customWidth="1"/>
    <col min="5636" max="5638" width="9.109375" style="1"/>
    <col min="5639" max="5639" width="11" style="1" customWidth="1"/>
    <col min="5640" max="5641" width="9.109375" style="1"/>
    <col min="5642" max="5642" width="11.33203125" style="1" customWidth="1"/>
    <col min="5643" max="5643" width="9.109375" style="1"/>
    <col min="5644" max="5644" width="11" style="1" customWidth="1"/>
    <col min="5645" max="5645" width="12" style="1" customWidth="1"/>
    <col min="5646" max="5646" width="11.33203125" style="1" customWidth="1"/>
    <col min="5647" max="5888" width="9.109375" style="1"/>
    <col min="5889" max="5889" width="28.6640625" style="1" customWidth="1"/>
    <col min="5890" max="5890" width="55" style="1" customWidth="1"/>
    <col min="5891" max="5891" width="11" style="1" customWidth="1"/>
    <col min="5892" max="5894" width="9.109375" style="1"/>
    <col min="5895" max="5895" width="11" style="1" customWidth="1"/>
    <col min="5896" max="5897" width="9.109375" style="1"/>
    <col min="5898" max="5898" width="11.33203125" style="1" customWidth="1"/>
    <col min="5899" max="5899" width="9.109375" style="1"/>
    <col min="5900" max="5900" width="11" style="1" customWidth="1"/>
    <col min="5901" max="5901" width="12" style="1" customWidth="1"/>
    <col min="5902" max="5902" width="11.33203125" style="1" customWidth="1"/>
    <col min="5903" max="6144" width="9.109375" style="1"/>
    <col min="6145" max="6145" width="28.6640625" style="1" customWidth="1"/>
    <col min="6146" max="6146" width="55" style="1" customWidth="1"/>
    <col min="6147" max="6147" width="11" style="1" customWidth="1"/>
    <col min="6148" max="6150" width="9.109375" style="1"/>
    <col min="6151" max="6151" width="11" style="1" customWidth="1"/>
    <col min="6152" max="6153" width="9.109375" style="1"/>
    <col min="6154" max="6154" width="11.33203125" style="1" customWidth="1"/>
    <col min="6155" max="6155" width="9.109375" style="1"/>
    <col min="6156" max="6156" width="11" style="1" customWidth="1"/>
    <col min="6157" max="6157" width="12" style="1" customWidth="1"/>
    <col min="6158" max="6158" width="11.33203125" style="1" customWidth="1"/>
    <col min="6159" max="6400" width="9.109375" style="1"/>
    <col min="6401" max="6401" width="28.6640625" style="1" customWidth="1"/>
    <col min="6402" max="6402" width="55" style="1" customWidth="1"/>
    <col min="6403" max="6403" width="11" style="1" customWidth="1"/>
    <col min="6404" max="6406" width="9.109375" style="1"/>
    <col min="6407" max="6407" width="11" style="1" customWidth="1"/>
    <col min="6408" max="6409" width="9.109375" style="1"/>
    <col min="6410" max="6410" width="11.33203125" style="1" customWidth="1"/>
    <col min="6411" max="6411" width="9.109375" style="1"/>
    <col min="6412" max="6412" width="11" style="1" customWidth="1"/>
    <col min="6413" max="6413" width="12" style="1" customWidth="1"/>
    <col min="6414" max="6414" width="11.33203125" style="1" customWidth="1"/>
    <col min="6415" max="6656" width="9.109375" style="1"/>
    <col min="6657" max="6657" width="28.6640625" style="1" customWidth="1"/>
    <col min="6658" max="6658" width="55" style="1" customWidth="1"/>
    <col min="6659" max="6659" width="11" style="1" customWidth="1"/>
    <col min="6660" max="6662" width="9.109375" style="1"/>
    <col min="6663" max="6663" width="11" style="1" customWidth="1"/>
    <col min="6664" max="6665" width="9.109375" style="1"/>
    <col min="6666" max="6666" width="11.33203125" style="1" customWidth="1"/>
    <col min="6667" max="6667" width="9.109375" style="1"/>
    <col min="6668" max="6668" width="11" style="1" customWidth="1"/>
    <col min="6669" max="6669" width="12" style="1" customWidth="1"/>
    <col min="6670" max="6670" width="11.33203125" style="1" customWidth="1"/>
    <col min="6671" max="6912" width="9.109375" style="1"/>
    <col min="6913" max="6913" width="28.6640625" style="1" customWidth="1"/>
    <col min="6914" max="6914" width="55" style="1" customWidth="1"/>
    <col min="6915" max="6915" width="11" style="1" customWidth="1"/>
    <col min="6916" max="6918" width="9.109375" style="1"/>
    <col min="6919" max="6919" width="11" style="1" customWidth="1"/>
    <col min="6920" max="6921" width="9.109375" style="1"/>
    <col min="6922" max="6922" width="11.33203125" style="1" customWidth="1"/>
    <col min="6923" max="6923" width="9.109375" style="1"/>
    <col min="6924" max="6924" width="11" style="1" customWidth="1"/>
    <col min="6925" max="6925" width="12" style="1" customWidth="1"/>
    <col min="6926" max="6926" width="11.33203125" style="1" customWidth="1"/>
    <col min="6927" max="7168" width="9.109375" style="1"/>
    <col min="7169" max="7169" width="28.6640625" style="1" customWidth="1"/>
    <col min="7170" max="7170" width="55" style="1" customWidth="1"/>
    <col min="7171" max="7171" width="11" style="1" customWidth="1"/>
    <col min="7172" max="7174" width="9.109375" style="1"/>
    <col min="7175" max="7175" width="11" style="1" customWidth="1"/>
    <col min="7176" max="7177" width="9.109375" style="1"/>
    <col min="7178" max="7178" width="11.33203125" style="1" customWidth="1"/>
    <col min="7179" max="7179" width="9.109375" style="1"/>
    <col min="7180" max="7180" width="11" style="1" customWidth="1"/>
    <col min="7181" max="7181" width="12" style="1" customWidth="1"/>
    <col min="7182" max="7182" width="11.33203125" style="1" customWidth="1"/>
    <col min="7183" max="7424" width="9.109375" style="1"/>
    <col min="7425" max="7425" width="28.6640625" style="1" customWidth="1"/>
    <col min="7426" max="7426" width="55" style="1" customWidth="1"/>
    <col min="7427" max="7427" width="11" style="1" customWidth="1"/>
    <col min="7428" max="7430" width="9.109375" style="1"/>
    <col min="7431" max="7431" width="11" style="1" customWidth="1"/>
    <col min="7432" max="7433" width="9.109375" style="1"/>
    <col min="7434" max="7434" width="11.33203125" style="1" customWidth="1"/>
    <col min="7435" max="7435" width="9.109375" style="1"/>
    <col min="7436" max="7436" width="11" style="1" customWidth="1"/>
    <col min="7437" max="7437" width="12" style="1" customWidth="1"/>
    <col min="7438" max="7438" width="11.33203125" style="1" customWidth="1"/>
    <col min="7439" max="7680" width="9.109375" style="1"/>
    <col min="7681" max="7681" width="28.6640625" style="1" customWidth="1"/>
    <col min="7682" max="7682" width="55" style="1" customWidth="1"/>
    <col min="7683" max="7683" width="11" style="1" customWidth="1"/>
    <col min="7684" max="7686" width="9.109375" style="1"/>
    <col min="7687" max="7687" width="11" style="1" customWidth="1"/>
    <col min="7688" max="7689" width="9.109375" style="1"/>
    <col min="7690" max="7690" width="11.33203125" style="1" customWidth="1"/>
    <col min="7691" max="7691" width="9.109375" style="1"/>
    <col min="7692" max="7692" width="11" style="1" customWidth="1"/>
    <col min="7693" max="7693" width="12" style="1" customWidth="1"/>
    <col min="7694" max="7694" width="11.33203125" style="1" customWidth="1"/>
    <col min="7695" max="7936" width="9.109375" style="1"/>
    <col min="7937" max="7937" width="28.6640625" style="1" customWidth="1"/>
    <col min="7938" max="7938" width="55" style="1" customWidth="1"/>
    <col min="7939" max="7939" width="11" style="1" customWidth="1"/>
    <col min="7940" max="7942" width="9.109375" style="1"/>
    <col min="7943" max="7943" width="11" style="1" customWidth="1"/>
    <col min="7944" max="7945" width="9.109375" style="1"/>
    <col min="7946" max="7946" width="11.33203125" style="1" customWidth="1"/>
    <col min="7947" max="7947" width="9.109375" style="1"/>
    <col min="7948" max="7948" width="11" style="1" customWidth="1"/>
    <col min="7949" max="7949" width="12" style="1" customWidth="1"/>
    <col min="7950" max="7950" width="11.33203125" style="1" customWidth="1"/>
    <col min="7951" max="8192" width="9.109375" style="1"/>
    <col min="8193" max="8193" width="28.6640625" style="1" customWidth="1"/>
    <col min="8194" max="8194" width="55" style="1" customWidth="1"/>
    <col min="8195" max="8195" width="11" style="1" customWidth="1"/>
    <col min="8196" max="8198" width="9.109375" style="1"/>
    <col min="8199" max="8199" width="11" style="1" customWidth="1"/>
    <col min="8200" max="8201" width="9.109375" style="1"/>
    <col min="8202" max="8202" width="11.33203125" style="1" customWidth="1"/>
    <col min="8203" max="8203" width="9.109375" style="1"/>
    <col min="8204" max="8204" width="11" style="1" customWidth="1"/>
    <col min="8205" max="8205" width="12" style="1" customWidth="1"/>
    <col min="8206" max="8206" width="11.33203125" style="1" customWidth="1"/>
    <col min="8207" max="8448" width="9.109375" style="1"/>
    <col min="8449" max="8449" width="28.6640625" style="1" customWidth="1"/>
    <col min="8450" max="8450" width="55" style="1" customWidth="1"/>
    <col min="8451" max="8451" width="11" style="1" customWidth="1"/>
    <col min="8452" max="8454" width="9.109375" style="1"/>
    <col min="8455" max="8455" width="11" style="1" customWidth="1"/>
    <col min="8456" max="8457" width="9.109375" style="1"/>
    <col min="8458" max="8458" width="11.33203125" style="1" customWidth="1"/>
    <col min="8459" max="8459" width="9.109375" style="1"/>
    <col min="8460" max="8460" width="11" style="1" customWidth="1"/>
    <col min="8461" max="8461" width="12" style="1" customWidth="1"/>
    <col min="8462" max="8462" width="11.33203125" style="1" customWidth="1"/>
    <col min="8463" max="8704" width="9.109375" style="1"/>
    <col min="8705" max="8705" width="28.6640625" style="1" customWidth="1"/>
    <col min="8706" max="8706" width="55" style="1" customWidth="1"/>
    <col min="8707" max="8707" width="11" style="1" customWidth="1"/>
    <col min="8708" max="8710" width="9.109375" style="1"/>
    <col min="8711" max="8711" width="11" style="1" customWidth="1"/>
    <col min="8712" max="8713" width="9.109375" style="1"/>
    <col min="8714" max="8714" width="11.33203125" style="1" customWidth="1"/>
    <col min="8715" max="8715" width="9.109375" style="1"/>
    <col min="8716" max="8716" width="11" style="1" customWidth="1"/>
    <col min="8717" max="8717" width="12" style="1" customWidth="1"/>
    <col min="8718" max="8718" width="11.33203125" style="1" customWidth="1"/>
    <col min="8719" max="8960" width="9.109375" style="1"/>
    <col min="8961" max="8961" width="28.6640625" style="1" customWidth="1"/>
    <col min="8962" max="8962" width="55" style="1" customWidth="1"/>
    <col min="8963" max="8963" width="11" style="1" customWidth="1"/>
    <col min="8964" max="8966" width="9.109375" style="1"/>
    <col min="8967" max="8967" width="11" style="1" customWidth="1"/>
    <col min="8968" max="8969" width="9.109375" style="1"/>
    <col min="8970" max="8970" width="11.33203125" style="1" customWidth="1"/>
    <col min="8971" max="8971" width="9.109375" style="1"/>
    <col min="8972" max="8972" width="11" style="1" customWidth="1"/>
    <col min="8973" max="8973" width="12" style="1" customWidth="1"/>
    <col min="8974" max="8974" width="11.33203125" style="1" customWidth="1"/>
    <col min="8975" max="9216" width="9.109375" style="1"/>
    <col min="9217" max="9217" width="28.6640625" style="1" customWidth="1"/>
    <col min="9218" max="9218" width="55" style="1" customWidth="1"/>
    <col min="9219" max="9219" width="11" style="1" customWidth="1"/>
    <col min="9220" max="9222" width="9.109375" style="1"/>
    <col min="9223" max="9223" width="11" style="1" customWidth="1"/>
    <col min="9224" max="9225" width="9.109375" style="1"/>
    <col min="9226" max="9226" width="11.33203125" style="1" customWidth="1"/>
    <col min="9227" max="9227" width="9.109375" style="1"/>
    <col min="9228" max="9228" width="11" style="1" customWidth="1"/>
    <col min="9229" max="9229" width="12" style="1" customWidth="1"/>
    <col min="9230" max="9230" width="11.33203125" style="1" customWidth="1"/>
    <col min="9231" max="9472" width="9.109375" style="1"/>
    <col min="9473" max="9473" width="28.6640625" style="1" customWidth="1"/>
    <col min="9474" max="9474" width="55" style="1" customWidth="1"/>
    <col min="9475" max="9475" width="11" style="1" customWidth="1"/>
    <col min="9476" max="9478" width="9.109375" style="1"/>
    <col min="9479" max="9479" width="11" style="1" customWidth="1"/>
    <col min="9480" max="9481" width="9.109375" style="1"/>
    <col min="9482" max="9482" width="11.33203125" style="1" customWidth="1"/>
    <col min="9483" max="9483" width="9.109375" style="1"/>
    <col min="9484" max="9484" width="11" style="1" customWidth="1"/>
    <col min="9485" max="9485" width="12" style="1" customWidth="1"/>
    <col min="9486" max="9486" width="11.33203125" style="1" customWidth="1"/>
    <col min="9487" max="9728" width="9.109375" style="1"/>
    <col min="9729" max="9729" width="28.6640625" style="1" customWidth="1"/>
    <col min="9730" max="9730" width="55" style="1" customWidth="1"/>
    <col min="9731" max="9731" width="11" style="1" customWidth="1"/>
    <col min="9732" max="9734" width="9.109375" style="1"/>
    <col min="9735" max="9735" width="11" style="1" customWidth="1"/>
    <col min="9736" max="9737" width="9.109375" style="1"/>
    <col min="9738" max="9738" width="11.33203125" style="1" customWidth="1"/>
    <col min="9739" max="9739" width="9.109375" style="1"/>
    <col min="9740" max="9740" width="11" style="1" customWidth="1"/>
    <col min="9741" max="9741" width="12" style="1" customWidth="1"/>
    <col min="9742" max="9742" width="11.33203125" style="1" customWidth="1"/>
    <col min="9743" max="9984" width="9.109375" style="1"/>
    <col min="9985" max="9985" width="28.6640625" style="1" customWidth="1"/>
    <col min="9986" max="9986" width="55" style="1" customWidth="1"/>
    <col min="9987" max="9987" width="11" style="1" customWidth="1"/>
    <col min="9988" max="9990" width="9.109375" style="1"/>
    <col min="9991" max="9991" width="11" style="1" customWidth="1"/>
    <col min="9992" max="9993" width="9.109375" style="1"/>
    <col min="9994" max="9994" width="11.33203125" style="1" customWidth="1"/>
    <col min="9995" max="9995" width="9.109375" style="1"/>
    <col min="9996" max="9996" width="11" style="1" customWidth="1"/>
    <col min="9997" max="9997" width="12" style="1" customWidth="1"/>
    <col min="9998" max="9998" width="11.33203125" style="1" customWidth="1"/>
    <col min="9999" max="10240" width="9.109375" style="1"/>
    <col min="10241" max="10241" width="28.6640625" style="1" customWidth="1"/>
    <col min="10242" max="10242" width="55" style="1" customWidth="1"/>
    <col min="10243" max="10243" width="11" style="1" customWidth="1"/>
    <col min="10244" max="10246" width="9.109375" style="1"/>
    <col min="10247" max="10247" width="11" style="1" customWidth="1"/>
    <col min="10248" max="10249" width="9.109375" style="1"/>
    <col min="10250" max="10250" width="11.33203125" style="1" customWidth="1"/>
    <col min="10251" max="10251" width="9.109375" style="1"/>
    <col min="10252" max="10252" width="11" style="1" customWidth="1"/>
    <col min="10253" max="10253" width="12" style="1" customWidth="1"/>
    <col min="10254" max="10254" width="11.33203125" style="1" customWidth="1"/>
    <col min="10255" max="10496" width="9.109375" style="1"/>
    <col min="10497" max="10497" width="28.6640625" style="1" customWidth="1"/>
    <col min="10498" max="10498" width="55" style="1" customWidth="1"/>
    <col min="10499" max="10499" width="11" style="1" customWidth="1"/>
    <col min="10500" max="10502" width="9.109375" style="1"/>
    <col min="10503" max="10503" width="11" style="1" customWidth="1"/>
    <col min="10504" max="10505" width="9.109375" style="1"/>
    <col min="10506" max="10506" width="11.33203125" style="1" customWidth="1"/>
    <col min="10507" max="10507" width="9.109375" style="1"/>
    <col min="10508" max="10508" width="11" style="1" customWidth="1"/>
    <col min="10509" max="10509" width="12" style="1" customWidth="1"/>
    <col min="10510" max="10510" width="11.33203125" style="1" customWidth="1"/>
    <col min="10511" max="10752" width="9.109375" style="1"/>
    <col min="10753" max="10753" width="28.6640625" style="1" customWidth="1"/>
    <col min="10754" max="10754" width="55" style="1" customWidth="1"/>
    <col min="10755" max="10755" width="11" style="1" customWidth="1"/>
    <col min="10756" max="10758" width="9.109375" style="1"/>
    <col min="10759" max="10759" width="11" style="1" customWidth="1"/>
    <col min="10760" max="10761" width="9.109375" style="1"/>
    <col min="10762" max="10762" width="11.33203125" style="1" customWidth="1"/>
    <col min="10763" max="10763" width="9.109375" style="1"/>
    <col min="10764" max="10764" width="11" style="1" customWidth="1"/>
    <col min="10765" max="10765" width="12" style="1" customWidth="1"/>
    <col min="10766" max="10766" width="11.33203125" style="1" customWidth="1"/>
    <col min="10767" max="11008" width="9.109375" style="1"/>
    <col min="11009" max="11009" width="28.6640625" style="1" customWidth="1"/>
    <col min="11010" max="11010" width="55" style="1" customWidth="1"/>
    <col min="11011" max="11011" width="11" style="1" customWidth="1"/>
    <col min="11012" max="11014" width="9.109375" style="1"/>
    <col min="11015" max="11015" width="11" style="1" customWidth="1"/>
    <col min="11016" max="11017" width="9.109375" style="1"/>
    <col min="11018" max="11018" width="11.33203125" style="1" customWidth="1"/>
    <col min="11019" max="11019" width="9.109375" style="1"/>
    <col min="11020" max="11020" width="11" style="1" customWidth="1"/>
    <col min="11021" max="11021" width="12" style="1" customWidth="1"/>
    <col min="11022" max="11022" width="11.33203125" style="1" customWidth="1"/>
    <col min="11023" max="11264" width="9.109375" style="1"/>
    <col min="11265" max="11265" width="28.6640625" style="1" customWidth="1"/>
    <col min="11266" max="11266" width="55" style="1" customWidth="1"/>
    <col min="11267" max="11267" width="11" style="1" customWidth="1"/>
    <col min="11268" max="11270" width="9.109375" style="1"/>
    <col min="11271" max="11271" width="11" style="1" customWidth="1"/>
    <col min="11272" max="11273" width="9.109375" style="1"/>
    <col min="11274" max="11274" width="11.33203125" style="1" customWidth="1"/>
    <col min="11275" max="11275" width="9.109375" style="1"/>
    <col min="11276" max="11276" width="11" style="1" customWidth="1"/>
    <col min="11277" max="11277" width="12" style="1" customWidth="1"/>
    <col min="11278" max="11278" width="11.33203125" style="1" customWidth="1"/>
    <col min="11279" max="11520" width="9.109375" style="1"/>
    <col min="11521" max="11521" width="28.6640625" style="1" customWidth="1"/>
    <col min="11522" max="11522" width="55" style="1" customWidth="1"/>
    <col min="11523" max="11523" width="11" style="1" customWidth="1"/>
    <col min="11524" max="11526" width="9.109375" style="1"/>
    <col min="11527" max="11527" width="11" style="1" customWidth="1"/>
    <col min="11528" max="11529" width="9.109375" style="1"/>
    <col min="11530" max="11530" width="11.33203125" style="1" customWidth="1"/>
    <col min="11531" max="11531" width="9.109375" style="1"/>
    <col min="11532" max="11532" width="11" style="1" customWidth="1"/>
    <col min="11533" max="11533" width="12" style="1" customWidth="1"/>
    <col min="11534" max="11534" width="11.33203125" style="1" customWidth="1"/>
    <col min="11535" max="11776" width="9.109375" style="1"/>
    <col min="11777" max="11777" width="28.6640625" style="1" customWidth="1"/>
    <col min="11778" max="11778" width="55" style="1" customWidth="1"/>
    <col min="11779" max="11779" width="11" style="1" customWidth="1"/>
    <col min="11780" max="11782" width="9.109375" style="1"/>
    <col min="11783" max="11783" width="11" style="1" customWidth="1"/>
    <col min="11784" max="11785" width="9.109375" style="1"/>
    <col min="11786" max="11786" width="11.33203125" style="1" customWidth="1"/>
    <col min="11787" max="11787" width="9.109375" style="1"/>
    <col min="11788" max="11788" width="11" style="1" customWidth="1"/>
    <col min="11789" max="11789" width="12" style="1" customWidth="1"/>
    <col min="11790" max="11790" width="11.33203125" style="1" customWidth="1"/>
    <col min="11791" max="12032" width="9.109375" style="1"/>
    <col min="12033" max="12033" width="28.6640625" style="1" customWidth="1"/>
    <col min="12034" max="12034" width="55" style="1" customWidth="1"/>
    <col min="12035" max="12035" width="11" style="1" customWidth="1"/>
    <col min="12036" max="12038" width="9.109375" style="1"/>
    <col min="12039" max="12039" width="11" style="1" customWidth="1"/>
    <col min="12040" max="12041" width="9.109375" style="1"/>
    <col min="12042" max="12042" width="11.33203125" style="1" customWidth="1"/>
    <col min="12043" max="12043" width="9.109375" style="1"/>
    <col min="12044" max="12044" width="11" style="1" customWidth="1"/>
    <col min="12045" max="12045" width="12" style="1" customWidth="1"/>
    <col min="12046" max="12046" width="11.33203125" style="1" customWidth="1"/>
    <col min="12047" max="12288" width="9.109375" style="1"/>
    <col min="12289" max="12289" width="28.6640625" style="1" customWidth="1"/>
    <col min="12290" max="12290" width="55" style="1" customWidth="1"/>
    <col min="12291" max="12291" width="11" style="1" customWidth="1"/>
    <col min="12292" max="12294" width="9.109375" style="1"/>
    <col min="12295" max="12295" width="11" style="1" customWidth="1"/>
    <col min="12296" max="12297" width="9.109375" style="1"/>
    <col min="12298" max="12298" width="11.33203125" style="1" customWidth="1"/>
    <col min="12299" max="12299" width="9.109375" style="1"/>
    <col min="12300" max="12300" width="11" style="1" customWidth="1"/>
    <col min="12301" max="12301" width="12" style="1" customWidth="1"/>
    <col min="12302" max="12302" width="11.33203125" style="1" customWidth="1"/>
    <col min="12303" max="12544" width="9.109375" style="1"/>
    <col min="12545" max="12545" width="28.6640625" style="1" customWidth="1"/>
    <col min="12546" max="12546" width="55" style="1" customWidth="1"/>
    <col min="12547" max="12547" width="11" style="1" customWidth="1"/>
    <col min="12548" max="12550" width="9.109375" style="1"/>
    <col min="12551" max="12551" width="11" style="1" customWidth="1"/>
    <col min="12552" max="12553" width="9.109375" style="1"/>
    <col min="12554" max="12554" width="11.33203125" style="1" customWidth="1"/>
    <col min="12555" max="12555" width="9.109375" style="1"/>
    <col min="12556" max="12556" width="11" style="1" customWidth="1"/>
    <col min="12557" max="12557" width="12" style="1" customWidth="1"/>
    <col min="12558" max="12558" width="11.33203125" style="1" customWidth="1"/>
    <col min="12559" max="12800" width="9.109375" style="1"/>
    <col min="12801" max="12801" width="28.6640625" style="1" customWidth="1"/>
    <col min="12802" max="12802" width="55" style="1" customWidth="1"/>
    <col min="12803" max="12803" width="11" style="1" customWidth="1"/>
    <col min="12804" max="12806" width="9.109375" style="1"/>
    <col min="12807" max="12807" width="11" style="1" customWidth="1"/>
    <col min="12808" max="12809" width="9.109375" style="1"/>
    <col min="12810" max="12810" width="11.33203125" style="1" customWidth="1"/>
    <col min="12811" max="12811" width="9.109375" style="1"/>
    <col min="12812" max="12812" width="11" style="1" customWidth="1"/>
    <col min="12813" max="12813" width="12" style="1" customWidth="1"/>
    <col min="12814" max="12814" width="11.33203125" style="1" customWidth="1"/>
    <col min="12815" max="13056" width="9.109375" style="1"/>
    <col min="13057" max="13057" width="28.6640625" style="1" customWidth="1"/>
    <col min="13058" max="13058" width="55" style="1" customWidth="1"/>
    <col min="13059" max="13059" width="11" style="1" customWidth="1"/>
    <col min="13060" max="13062" width="9.109375" style="1"/>
    <col min="13063" max="13063" width="11" style="1" customWidth="1"/>
    <col min="13064" max="13065" width="9.109375" style="1"/>
    <col min="13066" max="13066" width="11.33203125" style="1" customWidth="1"/>
    <col min="13067" max="13067" width="9.109375" style="1"/>
    <col min="13068" max="13068" width="11" style="1" customWidth="1"/>
    <col min="13069" max="13069" width="12" style="1" customWidth="1"/>
    <col min="13070" max="13070" width="11.33203125" style="1" customWidth="1"/>
    <col min="13071" max="13312" width="9.109375" style="1"/>
    <col min="13313" max="13313" width="28.6640625" style="1" customWidth="1"/>
    <col min="13314" max="13314" width="55" style="1" customWidth="1"/>
    <col min="13315" max="13315" width="11" style="1" customWidth="1"/>
    <col min="13316" max="13318" width="9.109375" style="1"/>
    <col min="13319" max="13319" width="11" style="1" customWidth="1"/>
    <col min="13320" max="13321" width="9.109375" style="1"/>
    <col min="13322" max="13322" width="11.33203125" style="1" customWidth="1"/>
    <col min="13323" max="13323" width="9.109375" style="1"/>
    <col min="13324" max="13324" width="11" style="1" customWidth="1"/>
    <col min="13325" max="13325" width="12" style="1" customWidth="1"/>
    <col min="13326" max="13326" width="11.33203125" style="1" customWidth="1"/>
    <col min="13327" max="13568" width="9.109375" style="1"/>
    <col min="13569" max="13569" width="28.6640625" style="1" customWidth="1"/>
    <col min="13570" max="13570" width="55" style="1" customWidth="1"/>
    <col min="13571" max="13571" width="11" style="1" customWidth="1"/>
    <col min="13572" max="13574" width="9.109375" style="1"/>
    <col min="13575" max="13575" width="11" style="1" customWidth="1"/>
    <col min="13576" max="13577" width="9.109375" style="1"/>
    <col min="13578" max="13578" width="11.33203125" style="1" customWidth="1"/>
    <col min="13579" max="13579" width="9.109375" style="1"/>
    <col min="13580" max="13580" width="11" style="1" customWidth="1"/>
    <col min="13581" max="13581" width="12" style="1" customWidth="1"/>
    <col min="13582" max="13582" width="11.33203125" style="1" customWidth="1"/>
    <col min="13583" max="13824" width="9.109375" style="1"/>
    <col min="13825" max="13825" width="28.6640625" style="1" customWidth="1"/>
    <col min="13826" max="13826" width="55" style="1" customWidth="1"/>
    <col min="13827" max="13827" width="11" style="1" customWidth="1"/>
    <col min="13828" max="13830" width="9.109375" style="1"/>
    <col min="13831" max="13831" width="11" style="1" customWidth="1"/>
    <col min="13832" max="13833" width="9.109375" style="1"/>
    <col min="13834" max="13834" width="11.33203125" style="1" customWidth="1"/>
    <col min="13835" max="13835" width="9.109375" style="1"/>
    <col min="13836" max="13836" width="11" style="1" customWidth="1"/>
    <col min="13837" max="13837" width="12" style="1" customWidth="1"/>
    <col min="13838" max="13838" width="11.33203125" style="1" customWidth="1"/>
    <col min="13839" max="14080" width="9.109375" style="1"/>
    <col min="14081" max="14081" width="28.6640625" style="1" customWidth="1"/>
    <col min="14082" max="14082" width="55" style="1" customWidth="1"/>
    <col min="14083" max="14083" width="11" style="1" customWidth="1"/>
    <col min="14084" max="14086" width="9.109375" style="1"/>
    <col min="14087" max="14087" width="11" style="1" customWidth="1"/>
    <col min="14088" max="14089" width="9.109375" style="1"/>
    <col min="14090" max="14090" width="11.33203125" style="1" customWidth="1"/>
    <col min="14091" max="14091" width="9.109375" style="1"/>
    <col min="14092" max="14092" width="11" style="1" customWidth="1"/>
    <col min="14093" max="14093" width="12" style="1" customWidth="1"/>
    <col min="14094" max="14094" width="11.33203125" style="1" customWidth="1"/>
    <col min="14095" max="14336" width="9.109375" style="1"/>
    <col min="14337" max="14337" width="28.6640625" style="1" customWidth="1"/>
    <col min="14338" max="14338" width="55" style="1" customWidth="1"/>
    <col min="14339" max="14339" width="11" style="1" customWidth="1"/>
    <col min="14340" max="14342" width="9.109375" style="1"/>
    <col min="14343" max="14343" width="11" style="1" customWidth="1"/>
    <col min="14344" max="14345" width="9.109375" style="1"/>
    <col min="14346" max="14346" width="11.33203125" style="1" customWidth="1"/>
    <col min="14347" max="14347" width="9.109375" style="1"/>
    <col min="14348" max="14348" width="11" style="1" customWidth="1"/>
    <col min="14349" max="14349" width="12" style="1" customWidth="1"/>
    <col min="14350" max="14350" width="11.33203125" style="1" customWidth="1"/>
    <col min="14351" max="14592" width="9.109375" style="1"/>
    <col min="14593" max="14593" width="28.6640625" style="1" customWidth="1"/>
    <col min="14594" max="14594" width="55" style="1" customWidth="1"/>
    <col min="14595" max="14595" width="11" style="1" customWidth="1"/>
    <col min="14596" max="14598" width="9.109375" style="1"/>
    <col min="14599" max="14599" width="11" style="1" customWidth="1"/>
    <col min="14600" max="14601" width="9.109375" style="1"/>
    <col min="14602" max="14602" width="11.33203125" style="1" customWidth="1"/>
    <col min="14603" max="14603" width="9.109375" style="1"/>
    <col min="14604" max="14604" width="11" style="1" customWidth="1"/>
    <col min="14605" max="14605" width="12" style="1" customWidth="1"/>
    <col min="14606" max="14606" width="11.33203125" style="1" customWidth="1"/>
    <col min="14607" max="14848" width="9.109375" style="1"/>
    <col min="14849" max="14849" width="28.6640625" style="1" customWidth="1"/>
    <col min="14850" max="14850" width="55" style="1" customWidth="1"/>
    <col min="14851" max="14851" width="11" style="1" customWidth="1"/>
    <col min="14852" max="14854" width="9.109375" style="1"/>
    <col min="14855" max="14855" width="11" style="1" customWidth="1"/>
    <col min="14856" max="14857" width="9.109375" style="1"/>
    <col min="14858" max="14858" width="11.33203125" style="1" customWidth="1"/>
    <col min="14859" max="14859" width="9.109375" style="1"/>
    <col min="14860" max="14860" width="11" style="1" customWidth="1"/>
    <col min="14861" max="14861" width="12" style="1" customWidth="1"/>
    <col min="14862" max="14862" width="11.33203125" style="1" customWidth="1"/>
    <col min="14863" max="15104" width="9.109375" style="1"/>
    <col min="15105" max="15105" width="28.6640625" style="1" customWidth="1"/>
    <col min="15106" max="15106" width="55" style="1" customWidth="1"/>
    <col min="15107" max="15107" width="11" style="1" customWidth="1"/>
    <col min="15108" max="15110" width="9.109375" style="1"/>
    <col min="15111" max="15111" width="11" style="1" customWidth="1"/>
    <col min="15112" max="15113" width="9.109375" style="1"/>
    <col min="15114" max="15114" width="11.33203125" style="1" customWidth="1"/>
    <col min="15115" max="15115" width="9.109375" style="1"/>
    <col min="15116" max="15116" width="11" style="1" customWidth="1"/>
    <col min="15117" max="15117" width="12" style="1" customWidth="1"/>
    <col min="15118" max="15118" width="11.33203125" style="1" customWidth="1"/>
    <col min="15119" max="15360" width="9.109375" style="1"/>
    <col min="15361" max="15361" width="28.6640625" style="1" customWidth="1"/>
    <col min="15362" max="15362" width="55" style="1" customWidth="1"/>
    <col min="15363" max="15363" width="11" style="1" customWidth="1"/>
    <col min="15364" max="15366" width="9.109375" style="1"/>
    <col min="15367" max="15367" width="11" style="1" customWidth="1"/>
    <col min="15368" max="15369" width="9.109375" style="1"/>
    <col min="15370" max="15370" width="11.33203125" style="1" customWidth="1"/>
    <col min="15371" max="15371" width="9.109375" style="1"/>
    <col min="15372" max="15372" width="11" style="1" customWidth="1"/>
    <col min="15373" max="15373" width="12" style="1" customWidth="1"/>
    <col min="15374" max="15374" width="11.33203125" style="1" customWidth="1"/>
    <col min="15375" max="15616" width="9.109375" style="1"/>
    <col min="15617" max="15617" width="28.6640625" style="1" customWidth="1"/>
    <col min="15618" max="15618" width="55" style="1" customWidth="1"/>
    <col min="15619" max="15619" width="11" style="1" customWidth="1"/>
    <col min="15620" max="15622" width="9.109375" style="1"/>
    <col min="15623" max="15623" width="11" style="1" customWidth="1"/>
    <col min="15624" max="15625" width="9.109375" style="1"/>
    <col min="15626" max="15626" width="11.33203125" style="1" customWidth="1"/>
    <col min="15627" max="15627" width="9.109375" style="1"/>
    <col min="15628" max="15628" width="11" style="1" customWidth="1"/>
    <col min="15629" max="15629" width="12" style="1" customWidth="1"/>
    <col min="15630" max="15630" width="11.33203125" style="1" customWidth="1"/>
    <col min="15631" max="15872" width="9.109375" style="1"/>
    <col min="15873" max="15873" width="28.6640625" style="1" customWidth="1"/>
    <col min="15874" max="15874" width="55" style="1" customWidth="1"/>
    <col min="15875" max="15875" width="11" style="1" customWidth="1"/>
    <col min="15876" max="15878" width="9.109375" style="1"/>
    <col min="15879" max="15879" width="11" style="1" customWidth="1"/>
    <col min="15880" max="15881" width="9.109375" style="1"/>
    <col min="15882" max="15882" width="11.33203125" style="1" customWidth="1"/>
    <col min="15883" max="15883" width="9.109375" style="1"/>
    <col min="15884" max="15884" width="11" style="1" customWidth="1"/>
    <col min="15885" max="15885" width="12" style="1" customWidth="1"/>
    <col min="15886" max="15886" width="11.33203125" style="1" customWidth="1"/>
    <col min="15887" max="16128" width="9.109375" style="1"/>
    <col min="16129" max="16129" width="28.6640625" style="1" customWidth="1"/>
    <col min="16130" max="16130" width="55" style="1" customWidth="1"/>
    <col min="16131" max="16131" width="11" style="1" customWidth="1"/>
    <col min="16132" max="16134" width="9.109375" style="1"/>
    <col min="16135" max="16135" width="11" style="1" customWidth="1"/>
    <col min="16136" max="16137" width="9.109375" style="1"/>
    <col min="16138" max="16138" width="11.33203125" style="1" customWidth="1"/>
    <col min="16139" max="16139" width="9.109375" style="1"/>
    <col min="16140" max="16140" width="11" style="1" customWidth="1"/>
    <col min="16141" max="16141" width="12" style="1" customWidth="1"/>
    <col min="16142" max="16142" width="11.33203125" style="1" customWidth="1"/>
    <col min="16143" max="16384" width="9.109375" style="1"/>
  </cols>
  <sheetData>
    <row r="18" spans="1:15" ht="26.4" x14ac:dyDescent="0.3">
      <c r="A18" s="2" t="s">
        <v>0</v>
      </c>
      <c r="B18" s="3" t="s">
        <v>1</v>
      </c>
      <c r="C18" s="3" t="s">
        <v>2</v>
      </c>
      <c r="D18" s="4" t="s">
        <v>3</v>
      </c>
      <c r="E18" s="4" t="s">
        <v>4</v>
      </c>
      <c r="F18" s="4" t="s">
        <v>5</v>
      </c>
      <c r="G18" s="4" t="s">
        <v>6</v>
      </c>
      <c r="H18" s="4" t="s">
        <v>7</v>
      </c>
      <c r="I18" s="4" t="s">
        <v>8</v>
      </c>
      <c r="J18" s="4" t="s">
        <v>9</v>
      </c>
      <c r="K18" s="4" t="s">
        <v>10</v>
      </c>
      <c r="L18" s="4" t="s">
        <v>11</v>
      </c>
      <c r="M18" s="4" t="s">
        <v>12</v>
      </c>
      <c r="N18" s="4" t="s">
        <v>13</v>
      </c>
      <c r="O18" s="4" t="s">
        <v>14</v>
      </c>
    </row>
    <row r="19" spans="1:15" ht="15.6" x14ac:dyDescent="0.3">
      <c r="A19" s="5"/>
      <c r="B19" s="75" t="s">
        <v>15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</row>
    <row r="20" spans="1:15" ht="15.6" x14ac:dyDescent="0.3">
      <c r="A20" s="6"/>
      <c r="B20" s="75" t="s">
        <v>16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</row>
    <row r="21" spans="1:15" ht="27.6" x14ac:dyDescent="0.3">
      <c r="A21" s="7" t="s">
        <v>17</v>
      </c>
      <c r="B21" s="8" t="s">
        <v>79</v>
      </c>
      <c r="C21" s="12" t="s">
        <v>80</v>
      </c>
      <c r="D21" s="10">
        <v>15.8995</v>
      </c>
      <c r="E21" s="10">
        <v>17.225000000000001</v>
      </c>
      <c r="F21" s="10">
        <v>45.778000000000006</v>
      </c>
      <c r="G21" s="10">
        <v>387.29999999999995</v>
      </c>
      <c r="H21" s="10">
        <v>0.14700000000000002</v>
      </c>
      <c r="I21" s="10">
        <v>0.93600000000000005</v>
      </c>
      <c r="J21" s="10">
        <v>66.260000000000005</v>
      </c>
      <c r="K21" s="10">
        <v>3.3425000000000002</v>
      </c>
      <c r="L21" s="10">
        <v>60.217500000000001</v>
      </c>
      <c r="M21" s="10">
        <v>123.75375000000001</v>
      </c>
      <c r="N21" s="10">
        <v>27.339000000000002</v>
      </c>
      <c r="O21" s="10">
        <v>2.1219999999999999</v>
      </c>
    </row>
    <row r="22" spans="1:15" ht="24.6" x14ac:dyDescent="0.3">
      <c r="A22" s="11" t="s">
        <v>19</v>
      </c>
      <c r="B22" s="8" t="s">
        <v>20</v>
      </c>
      <c r="C22" s="12">
        <v>200</v>
      </c>
      <c r="D22" s="10">
        <v>0.66200000000000003</v>
      </c>
      <c r="E22" s="10">
        <v>9.0000000000000011E-2</v>
      </c>
      <c r="F22" s="10">
        <v>22.034000000000002</v>
      </c>
      <c r="G22" s="10">
        <v>92.800000000000011</v>
      </c>
      <c r="H22" s="10">
        <v>1.6E-2</v>
      </c>
      <c r="I22" s="10">
        <v>0.72599999999999998</v>
      </c>
      <c r="J22" s="10">
        <v>0</v>
      </c>
      <c r="K22" s="10">
        <v>0.50800000000000001</v>
      </c>
      <c r="L22" s="10">
        <v>32.180000000000007</v>
      </c>
      <c r="M22" s="10">
        <v>23.44</v>
      </c>
      <c r="N22" s="10">
        <v>17.46</v>
      </c>
      <c r="O22" s="10">
        <v>0.66800000000000004</v>
      </c>
    </row>
    <row r="23" spans="1:15" ht="38.25" customHeight="1" x14ac:dyDescent="0.3">
      <c r="A23" s="11" t="s">
        <v>21</v>
      </c>
      <c r="B23" s="8" t="s">
        <v>22</v>
      </c>
      <c r="C23" s="12">
        <v>60</v>
      </c>
      <c r="D23" s="10">
        <v>1.64</v>
      </c>
      <c r="E23" s="10">
        <v>2.36</v>
      </c>
      <c r="F23" s="10">
        <v>8.15</v>
      </c>
      <c r="G23" s="10">
        <v>77</v>
      </c>
      <c r="H23" s="10">
        <v>7.0000000000000007E-2</v>
      </c>
      <c r="I23" s="10"/>
      <c r="J23" s="10">
        <v>13</v>
      </c>
      <c r="K23" s="10">
        <v>0.69</v>
      </c>
      <c r="L23" s="10">
        <v>11</v>
      </c>
      <c r="M23" s="10">
        <v>37</v>
      </c>
      <c r="N23" s="10">
        <v>14.5</v>
      </c>
      <c r="O23" s="10">
        <v>0.69</v>
      </c>
    </row>
    <row r="24" spans="1:15" ht="24" customHeight="1" x14ac:dyDescent="0.3">
      <c r="A24" s="13" t="s">
        <v>23</v>
      </c>
      <c r="B24" s="8" t="s">
        <v>24</v>
      </c>
      <c r="C24" s="14">
        <v>45</v>
      </c>
      <c r="D24" s="10">
        <v>2.97</v>
      </c>
      <c r="E24" s="10">
        <v>0.54000000000000015</v>
      </c>
      <c r="F24" s="10">
        <v>17.820000000000004</v>
      </c>
      <c r="G24" s="10">
        <v>89.100000000000023</v>
      </c>
      <c r="H24" s="10">
        <v>7.6500000000000026E-2</v>
      </c>
      <c r="I24" s="10">
        <v>0</v>
      </c>
      <c r="J24" s="10">
        <v>0</v>
      </c>
      <c r="K24" s="10">
        <v>0.63000000000000012</v>
      </c>
      <c r="L24" s="10">
        <v>13.050000000000002</v>
      </c>
      <c r="M24" s="10">
        <v>67.5</v>
      </c>
      <c r="N24" s="10">
        <v>21.150000000000002</v>
      </c>
      <c r="O24" s="10">
        <v>1.7550000000000001</v>
      </c>
    </row>
    <row r="25" spans="1:15" ht="15.6" x14ac:dyDescent="0.3">
      <c r="A25" s="15"/>
      <c r="B25" s="16" t="s">
        <v>25</v>
      </c>
      <c r="C25" s="17">
        <v>550</v>
      </c>
      <c r="D25" s="18">
        <f>D21+D22+D22+D23+D24</f>
        <v>21.833499999999997</v>
      </c>
      <c r="E25" s="18">
        <v>22.05</v>
      </c>
      <c r="F25" s="18">
        <f t="shared" ref="F25:O25" si="0">SUM(F21:F24)</f>
        <v>93.782000000000025</v>
      </c>
      <c r="G25" s="18">
        <f t="shared" si="0"/>
        <v>646.19999999999993</v>
      </c>
      <c r="H25" s="18">
        <f t="shared" si="0"/>
        <v>0.30950000000000005</v>
      </c>
      <c r="I25" s="18">
        <f t="shared" si="0"/>
        <v>1.6619999999999999</v>
      </c>
      <c r="J25" s="18">
        <f t="shared" si="0"/>
        <v>79.260000000000005</v>
      </c>
      <c r="K25" s="18">
        <f t="shared" si="0"/>
        <v>5.1704999999999997</v>
      </c>
      <c r="L25" s="18">
        <f t="shared" si="0"/>
        <v>116.44750000000001</v>
      </c>
      <c r="M25" s="18">
        <f t="shared" si="0"/>
        <v>251.69375000000002</v>
      </c>
      <c r="N25" s="18">
        <f t="shared" si="0"/>
        <v>80.449000000000012</v>
      </c>
      <c r="O25" s="18">
        <f t="shared" si="0"/>
        <v>5.2350000000000003</v>
      </c>
    </row>
    <row r="26" spans="1:15" ht="15.6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15.6" x14ac:dyDescent="0.3">
      <c r="A27" s="6"/>
      <c r="B27" s="75" t="s">
        <v>26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</row>
    <row r="28" spans="1:15" s="19" customFormat="1" ht="36" x14ac:dyDescent="0.3">
      <c r="A28" s="13" t="s">
        <v>27</v>
      </c>
      <c r="B28" s="8" t="s">
        <v>28</v>
      </c>
      <c r="C28" s="14">
        <v>100</v>
      </c>
      <c r="D28" s="10">
        <v>0.4</v>
      </c>
      <c r="E28" s="10">
        <v>0.4</v>
      </c>
      <c r="F28" s="10">
        <v>9.8000000000000007</v>
      </c>
      <c r="G28" s="10">
        <v>47</v>
      </c>
      <c r="H28" s="10">
        <v>0.03</v>
      </c>
      <c r="I28" s="10">
        <v>10</v>
      </c>
      <c r="J28" s="10"/>
      <c r="K28" s="10">
        <v>0.2</v>
      </c>
      <c r="L28" s="10">
        <v>16</v>
      </c>
      <c r="M28" s="10">
        <v>11</v>
      </c>
      <c r="N28" s="10">
        <v>9</v>
      </c>
      <c r="O28" s="10">
        <v>2.2000000000000002</v>
      </c>
    </row>
    <row r="29" spans="1:15" ht="24.6" x14ac:dyDescent="0.3">
      <c r="A29" s="11" t="s">
        <v>81</v>
      </c>
      <c r="B29" s="8" t="s">
        <v>82</v>
      </c>
      <c r="C29" s="12" t="s">
        <v>56</v>
      </c>
      <c r="D29" s="10">
        <v>5.4240000000000004</v>
      </c>
      <c r="E29" s="10">
        <v>5.89</v>
      </c>
      <c r="F29" s="10">
        <v>30.047999999999998</v>
      </c>
      <c r="G29" s="10">
        <v>194.4</v>
      </c>
      <c r="H29" s="10">
        <v>9.0000000000000011E-2</v>
      </c>
      <c r="I29" s="10">
        <v>0.86399999999999999</v>
      </c>
      <c r="J29" s="10">
        <v>25.32</v>
      </c>
      <c r="K29" s="10">
        <v>0.10200000000000001</v>
      </c>
      <c r="L29" s="10">
        <v>118.60200000000002</v>
      </c>
      <c r="M29" s="10">
        <v>139.24800000000002</v>
      </c>
      <c r="N29" s="10">
        <v>33.497999999999998</v>
      </c>
      <c r="O29" s="10">
        <v>0.71700000000000008</v>
      </c>
    </row>
    <row r="30" spans="1:15" ht="24" x14ac:dyDescent="0.3">
      <c r="A30" s="13" t="s">
        <v>83</v>
      </c>
      <c r="B30" s="8" t="s">
        <v>84</v>
      </c>
      <c r="C30" s="9" t="s">
        <v>85</v>
      </c>
      <c r="D30" s="10">
        <v>8.73</v>
      </c>
      <c r="E30" s="10">
        <v>10.7</v>
      </c>
      <c r="F30" s="10">
        <v>8.240000000000002</v>
      </c>
      <c r="G30" s="10">
        <v>157</v>
      </c>
      <c r="H30" s="10">
        <v>3.2000000000000001E-2</v>
      </c>
      <c r="I30" s="10">
        <v>0.13</v>
      </c>
      <c r="J30" s="20">
        <v>45.5</v>
      </c>
      <c r="K30" s="10">
        <v>0.28999999999999998</v>
      </c>
      <c r="L30" s="10">
        <v>73.509999999999991</v>
      </c>
      <c r="M30" s="10">
        <v>104.81000000000002</v>
      </c>
      <c r="N30" s="10">
        <v>11.79</v>
      </c>
      <c r="O30" s="10">
        <v>0.41000000000000003</v>
      </c>
    </row>
    <row r="31" spans="1:15" s="19" customFormat="1" ht="24" x14ac:dyDescent="0.3">
      <c r="A31" s="13" t="s">
        <v>30</v>
      </c>
      <c r="B31" s="8" t="s">
        <v>31</v>
      </c>
      <c r="C31" s="12" t="s">
        <v>32</v>
      </c>
      <c r="D31" s="10">
        <v>7.0000000000000007E-2</v>
      </c>
      <c r="E31" s="10">
        <v>0.02</v>
      </c>
      <c r="F31" s="10">
        <v>10.01</v>
      </c>
      <c r="G31" s="10">
        <v>40</v>
      </c>
      <c r="H31" s="10">
        <v>0</v>
      </c>
      <c r="I31" s="10">
        <v>0.03</v>
      </c>
      <c r="J31" s="10">
        <v>0</v>
      </c>
      <c r="K31" s="10">
        <v>0</v>
      </c>
      <c r="L31" s="10">
        <v>10.95</v>
      </c>
      <c r="M31" s="10">
        <v>2.8</v>
      </c>
      <c r="N31" s="10">
        <v>1.4</v>
      </c>
      <c r="O31" s="10">
        <v>0.26500000000000001</v>
      </c>
    </row>
    <row r="32" spans="1:15" ht="36" x14ac:dyDescent="0.3">
      <c r="A32" s="13" t="s">
        <v>23</v>
      </c>
      <c r="B32" s="8" t="s">
        <v>24</v>
      </c>
      <c r="C32" s="14">
        <v>40</v>
      </c>
      <c r="D32" s="10">
        <v>2.64</v>
      </c>
      <c r="E32" s="10">
        <v>0.48000000000000004</v>
      </c>
      <c r="F32" s="10">
        <v>15.840000000000003</v>
      </c>
      <c r="G32" s="10">
        <v>79.200000000000017</v>
      </c>
      <c r="H32" s="10">
        <v>6.8000000000000019E-2</v>
      </c>
      <c r="I32" s="10">
        <v>0</v>
      </c>
      <c r="J32" s="10">
        <v>0</v>
      </c>
      <c r="K32" s="10">
        <v>0.56000000000000005</v>
      </c>
      <c r="L32" s="10">
        <v>11.600000000000001</v>
      </c>
      <c r="M32" s="10">
        <v>60</v>
      </c>
      <c r="N32" s="10">
        <v>18.8</v>
      </c>
      <c r="O32" s="10">
        <v>1.56</v>
      </c>
    </row>
    <row r="33" spans="1:15" ht="15.6" x14ac:dyDescent="0.3">
      <c r="A33" s="15"/>
      <c r="B33" s="16" t="s">
        <v>25</v>
      </c>
      <c r="C33" s="17">
        <v>573</v>
      </c>
      <c r="D33" s="18">
        <f t="shared" ref="D33:O33" si="1">SUM(D28:D32)</f>
        <v>17.264000000000003</v>
      </c>
      <c r="E33" s="18">
        <f t="shared" si="1"/>
        <v>17.489999999999998</v>
      </c>
      <c r="F33" s="18">
        <f t="shared" si="1"/>
        <v>73.938000000000002</v>
      </c>
      <c r="G33" s="18">
        <f t="shared" si="1"/>
        <v>517.6</v>
      </c>
      <c r="H33" s="18">
        <f t="shared" si="1"/>
        <v>0.22000000000000003</v>
      </c>
      <c r="I33" s="18">
        <f t="shared" si="1"/>
        <v>11.024000000000001</v>
      </c>
      <c r="J33" s="18">
        <f t="shared" si="1"/>
        <v>70.819999999999993</v>
      </c>
      <c r="K33" s="18">
        <f t="shared" si="1"/>
        <v>1.1520000000000001</v>
      </c>
      <c r="L33" s="18">
        <f t="shared" si="1"/>
        <v>230.66200000000001</v>
      </c>
      <c r="M33" s="18">
        <f t="shared" si="1"/>
        <v>317.85800000000006</v>
      </c>
      <c r="N33" s="18">
        <f t="shared" si="1"/>
        <v>74.488</v>
      </c>
      <c r="O33" s="18">
        <f t="shared" si="1"/>
        <v>5.152000000000001</v>
      </c>
    </row>
    <row r="34" spans="1:15" ht="15.75" customHeight="1" x14ac:dyDescent="0.3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1:15" ht="15.6" x14ac:dyDescent="0.3">
      <c r="A35" s="6"/>
      <c r="B35" s="75" t="s">
        <v>33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1:15" ht="24" x14ac:dyDescent="0.3">
      <c r="A36" s="13" t="s">
        <v>34</v>
      </c>
      <c r="B36" s="8" t="s">
        <v>35</v>
      </c>
      <c r="C36" s="9" t="s">
        <v>36</v>
      </c>
      <c r="D36" s="10">
        <v>10.39</v>
      </c>
      <c r="E36" s="10">
        <v>14.79</v>
      </c>
      <c r="F36" s="10">
        <v>10.3</v>
      </c>
      <c r="G36" s="10">
        <v>221</v>
      </c>
      <c r="H36" s="10">
        <v>0.03</v>
      </c>
      <c r="I36" s="10">
        <v>0.92</v>
      </c>
      <c r="J36" s="20"/>
      <c r="K36" s="10">
        <v>2.61</v>
      </c>
      <c r="L36" s="10">
        <v>21.81</v>
      </c>
      <c r="M36" s="10">
        <v>154.15</v>
      </c>
      <c r="N36" s="10">
        <v>22.03</v>
      </c>
      <c r="O36" s="10">
        <v>3.06</v>
      </c>
    </row>
    <row r="37" spans="1:15" ht="24.6" x14ac:dyDescent="0.3">
      <c r="A37" s="11" t="s">
        <v>86</v>
      </c>
      <c r="B37" s="8" t="s">
        <v>87</v>
      </c>
      <c r="C37" s="12">
        <v>180</v>
      </c>
      <c r="D37" s="10">
        <v>4.55</v>
      </c>
      <c r="E37" s="10">
        <v>4.926000000000001</v>
      </c>
      <c r="F37" s="10">
        <v>47.705999999999996</v>
      </c>
      <c r="G37" s="10">
        <v>276.60000000000002</v>
      </c>
      <c r="H37" s="10">
        <v>0.252</v>
      </c>
      <c r="I37" s="10">
        <v>0</v>
      </c>
      <c r="J37" s="10">
        <v>12</v>
      </c>
      <c r="K37" s="10">
        <v>0.51</v>
      </c>
      <c r="L37" s="10">
        <v>29.507999999999999</v>
      </c>
      <c r="M37" s="10">
        <v>249.72</v>
      </c>
      <c r="N37" s="10">
        <v>168.624</v>
      </c>
      <c r="O37" s="10">
        <v>5.6580000000000013</v>
      </c>
    </row>
    <row r="38" spans="1:15" ht="24" x14ac:dyDescent="0.3">
      <c r="A38" s="13" t="s">
        <v>38</v>
      </c>
      <c r="B38" s="8" t="s">
        <v>39</v>
      </c>
      <c r="C38" s="14" t="s">
        <v>40</v>
      </c>
      <c r="D38" s="10">
        <v>0.112</v>
      </c>
      <c r="E38" s="10">
        <v>1.8000000000000002E-2</v>
      </c>
      <c r="F38" s="10">
        <v>10.149999999999999</v>
      </c>
      <c r="G38" s="10">
        <v>41.32</v>
      </c>
      <c r="H38" s="10">
        <v>-8.000000000000008E-4</v>
      </c>
      <c r="I38" s="10">
        <v>2.0299999999999994</v>
      </c>
      <c r="J38" s="10">
        <v>0</v>
      </c>
      <c r="K38" s="10">
        <v>5.9999999999999984E-3</v>
      </c>
      <c r="L38" s="10">
        <v>13.249999999999998</v>
      </c>
      <c r="M38" s="10">
        <v>3.9600000000000004</v>
      </c>
      <c r="N38" s="10">
        <v>2.1599999999999997</v>
      </c>
      <c r="O38" s="10">
        <v>0.33299999999999996</v>
      </c>
    </row>
    <row r="39" spans="1:15" x14ac:dyDescent="0.3">
      <c r="A39" s="13" t="s">
        <v>17</v>
      </c>
      <c r="B39" s="8" t="s">
        <v>37</v>
      </c>
      <c r="C39" s="14">
        <v>60</v>
      </c>
      <c r="D39" s="10">
        <v>3.96</v>
      </c>
      <c r="E39" s="10">
        <v>3.25</v>
      </c>
      <c r="F39" s="10">
        <v>15.91</v>
      </c>
      <c r="G39" s="10">
        <v>78.33</v>
      </c>
      <c r="H39" s="10">
        <v>6.3333333333333325E-2</v>
      </c>
      <c r="I39" s="10">
        <v>6.9999999999999993E-2</v>
      </c>
      <c r="J39" s="10">
        <v>23</v>
      </c>
      <c r="K39" s="10">
        <v>2.37</v>
      </c>
      <c r="L39" s="10">
        <v>109.9</v>
      </c>
      <c r="M39" s="10">
        <v>95</v>
      </c>
      <c r="N39" s="10">
        <v>19.2</v>
      </c>
      <c r="O39" s="10">
        <v>0.72</v>
      </c>
    </row>
    <row r="40" spans="1:15" ht="36" x14ac:dyDescent="0.3">
      <c r="A40" s="13" t="s">
        <v>23</v>
      </c>
      <c r="B40" s="8" t="s">
        <v>24</v>
      </c>
      <c r="C40" s="14">
        <v>40</v>
      </c>
      <c r="D40" s="10">
        <v>2.64</v>
      </c>
      <c r="E40" s="10">
        <v>0.48000000000000004</v>
      </c>
      <c r="F40" s="10">
        <v>15.840000000000003</v>
      </c>
      <c r="G40" s="10">
        <v>79.200000000000017</v>
      </c>
      <c r="H40" s="10">
        <v>6.8000000000000019E-2</v>
      </c>
      <c r="I40" s="10">
        <v>0</v>
      </c>
      <c r="J40" s="10">
        <v>0</v>
      </c>
      <c r="K40" s="10">
        <v>0.56000000000000005</v>
      </c>
      <c r="L40" s="10">
        <v>11.600000000000001</v>
      </c>
      <c r="M40" s="10">
        <v>60</v>
      </c>
      <c r="N40" s="10">
        <v>18.8</v>
      </c>
      <c r="O40" s="10">
        <v>1.56</v>
      </c>
    </row>
    <row r="41" spans="1:15" ht="15.6" x14ac:dyDescent="0.3">
      <c r="A41" s="15"/>
      <c r="B41" s="16" t="s">
        <v>25</v>
      </c>
      <c r="C41" s="17">
        <v>580</v>
      </c>
      <c r="D41" s="18">
        <f>SUM(D36:D40)</f>
        <v>21.652000000000001</v>
      </c>
      <c r="E41" s="18">
        <f t="shared" ref="E41:O41" si="2">SUM(E36:E40)</f>
        <v>23.464000000000002</v>
      </c>
      <c r="F41" s="18">
        <f t="shared" si="2"/>
        <v>99.906000000000006</v>
      </c>
      <c r="G41" s="18">
        <f t="shared" si="2"/>
        <v>696.45000000000016</v>
      </c>
      <c r="H41" s="18">
        <f t="shared" si="2"/>
        <v>0.41253333333333336</v>
      </c>
      <c r="I41" s="18">
        <f t="shared" si="2"/>
        <v>3.0199999999999991</v>
      </c>
      <c r="J41" s="18">
        <f t="shared" si="2"/>
        <v>35</v>
      </c>
      <c r="K41" s="18">
        <f t="shared" si="2"/>
        <v>6.0560000000000009</v>
      </c>
      <c r="L41" s="18">
        <f t="shared" si="2"/>
        <v>186.06800000000001</v>
      </c>
      <c r="M41" s="18">
        <f t="shared" si="2"/>
        <v>562.82999999999993</v>
      </c>
      <c r="N41" s="18">
        <f t="shared" si="2"/>
        <v>230.81399999999999</v>
      </c>
      <c r="O41" s="18">
        <f t="shared" si="2"/>
        <v>11.331000000000003</v>
      </c>
    </row>
    <row r="42" spans="1:15" ht="15.6" x14ac:dyDescent="0.3">
      <c r="A42" s="21"/>
      <c r="B42" s="22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ht="15.6" x14ac:dyDescent="0.3">
      <c r="A43" s="21"/>
      <c r="B43" s="22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ht="15.6" x14ac:dyDescent="0.3">
      <c r="A44" s="21"/>
      <c r="B44" s="22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ht="74.25" customHeight="1" x14ac:dyDescent="0.3">
      <c r="A45" s="21"/>
      <c r="B45" s="22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ht="15.6" x14ac:dyDescent="0.3">
      <c r="A46" s="6"/>
      <c r="B46" s="25" t="s">
        <v>41</v>
      </c>
      <c r="C46" s="76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8"/>
    </row>
    <row r="47" spans="1:15" ht="41.4" x14ac:dyDescent="0.3">
      <c r="A47" s="26" t="s">
        <v>42</v>
      </c>
      <c r="B47" s="27" t="s">
        <v>43</v>
      </c>
      <c r="C47" s="28">
        <v>100</v>
      </c>
      <c r="D47" s="29">
        <v>1.4079999999999999</v>
      </c>
      <c r="E47" s="29">
        <v>6.0119999999999996</v>
      </c>
      <c r="F47" s="29">
        <v>8.26</v>
      </c>
      <c r="G47" s="29">
        <v>92.8</v>
      </c>
      <c r="H47" s="29">
        <v>1.7000000000000001E-2</v>
      </c>
      <c r="I47" s="29">
        <v>6.6499999999999995</v>
      </c>
      <c r="J47" s="29">
        <v>0</v>
      </c>
      <c r="K47" s="29">
        <v>2.7</v>
      </c>
      <c r="L47" s="29">
        <v>35.463999999999999</v>
      </c>
      <c r="M47" s="29">
        <v>40.631999999999998</v>
      </c>
      <c r="N47" s="29">
        <v>20.694999999999997</v>
      </c>
      <c r="O47" s="29">
        <v>1.3239999999999998</v>
      </c>
    </row>
    <row r="48" spans="1:15" ht="27.6" x14ac:dyDescent="0.3">
      <c r="A48" s="7" t="s">
        <v>17</v>
      </c>
      <c r="B48" s="8" t="s">
        <v>88</v>
      </c>
      <c r="C48" s="12" t="s">
        <v>89</v>
      </c>
      <c r="D48" s="10">
        <f>'[1]Меню младшие 1-4 кл'!D85+'[1]Меню младшие 1-4 кл'!D86</f>
        <v>14.309999999999999</v>
      </c>
      <c r="E48" s="10">
        <f>'[1]Меню младшие 1-4 кл'!E85+'[1]Меню младшие 1-4 кл'!E86</f>
        <v>16.475999999999999</v>
      </c>
      <c r="F48" s="10">
        <f>'[1]Меню младшие 1-4 кл'!F85+'[1]Меню младшие 1-4 кл'!F86</f>
        <v>44.582000000000001</v>
      </c>
      <c r="G48" s="10">
        <f>'[1]Меню младшие 1-4 кл'!G85+'[1]Меню младшие 1-4 кл'!G86</f>
        <v>400.8</v>
      </c>
      <c r="H48" s="10">
        <f>'[1]Меню младшие 1-4 кл'!H85+'[1]Меню младшие 1-4 кл'!H86</f>
        <v>0.27600000000000002</v>
      </c>
      <c r="I48" s="10">
        <f>'[1]Меню младшие 1-4 кл'!I85+'[1]Меню младшие 1-4 кл'!I86</f>
        <v>25.15</v>
      </c>
      <c r="J48" s="10">
        <f>'[1]Меню младшие 1-4 кл'!J85+'[1]Меню младшие 1-4 кл'!J86</f>
        <v>58.260000000000005</v>
      </c>
      <c r="K48" s="10">
        <f>'[1]Меню младшие 1-4 кл'!K85+'[1]Меню младшие 1-4 кл'!K86</f>
        <v>2.7919999999999998</v>
      </c>
      <c r="L48" s="10">
        <f>'[1]Меню младшие 1-4 кл'!L85+'[1]Меню младшие 1-4 кл'!L86</f>
        <v>97.846000000000004</v>
      </c>
      <c r="M48" s="10">
        <f>'[1]Меню младшие 1-4 кл'!M85+'[1]Меню младшие 1-4 кл'!M86</f>
        <v>201.44600000000003</v>
      </c>
      <c r="N48" s="10">
        <f>'[1]Меню младшие 1-4 кл'!N85+'[1]Меню младшие 1-4 кл'!N86</f>
        <v>55.72</v>
      </c>
      <c r="O48" s="10">
        <f>'[1]Меню младшие 1-4 кл'!O85+'[1]Меню младшие 1-4 кл'!O86</f>
        <v>2.6120000000000001</v>
      </c>
    </row>
    <row r="49" spans="1:15" s="19" customFormat="1" ht="24" x14ac:dyDescent="0.3">
      <c r="A49" s="13" t="s">
        <v>45</v>
      </c>
      <c r="B49" s="8" t="s">
        <v>46</v>
      </c>
      <c r="C49" s="12" t="s">
        <v>47</v>
      </c>
      <c r="D49" s="10">
        <v>0.11000000000000001</v>
      </c>
      <c r="E49" s="10">
        <v>6.0000000000000012E-2</v>
      </c>
      <c r="F49" s="10">
        <v>10.98</v>
      </c>
      <c r="G49" s="10">
        <v>44.7</v>
      </c>
      <c r="H49" s="10">
        <v>3.0000000000000001E-3</v>
      </c>
      <c r="I49" s="10">
        <v>1.03</v>
      </c>
      <c r="J49" s="10">
        <v>0</v>
      </c>
      <c r="K49" s="10">
        <v>2.0000000000000004E-2</v>
      </c>
      <c r="L49" s="10">
        <v>12.549999999999999</v>
      </c>
      <c r="M49" s="10">
        <v>3.9</v>
      </c>
      <c r="N49" s="10">
        <v>2.2999999999999998</v>
      </c>
      <c r="O49" s="10">
        <v>0.48000000000000004</v>
      </c>
    </row>
    <row r="50" spans="1:15" ht="36" x14ac:dyDescent="0.3">
      <c r="A50" s="13" t="s">
        <v>48</v>
      </c>
      <c r="B50" s="8" t="s">
        <v>49</v>
      </c>
      <c r="C50" s="14">
        <v>30</v>
      </c>
      <c r="D50" s="10">
        <v>2.2799999999999998</v>
      </c>
      <c r="E50" s="10">
        <v>0.24</v>
      </c>
      <c r="F50" s="10">
        <v>14.76</v>
      </c>
      <c r="G50" s="10">
        <v>70.5</v>
      </c>
      <c r="H50" s="10">
        <v>3.3000000000000002E-2</v>
      </c>
      <c r="I50" s="10">
        <v>0</v>
      </c>
      <c r="J50" s="10">
        <v>0</v>
      </c>
      <c r="K50" s="10">
        <v>0.33</v>
      </c>
      <c r="L50" s="10">
        <v>6</v>
      </c>
      <c r="M50" s="10">
        <v>19.5</v>
      </c>
      <c r="N50" s="10">
        <v>4.2</v>
      </c>
      <c r="O50" s="10">
        <v>0.33000000000000007</v>
      </c>
    </row>
    <row r="51" spans="1:15" ht="36" x14ac:dyDescent="0.3">
      <c r="A51" s="13" t="s">
        <v>23</v>
      </c>
      <c r="B51" s="8" t="s">
        <v>24</v>
      </c>
      <c r="C51" s="14">
        <v>30</v>
      </c>
      <c r="D51" s="10">
        <v>1.9799999999999998</v>
      </c>
      <c r="E51" s="10">
        <v>0.36</v>
      </c>
      <c r="F51" s="10">
        <v>11.88</v>
      </c>
      <c r="G51" s="10">
        <v>59.4</v>
      </c>
      <c r="H51" s="10">
        <v>5.1000000000000004E-2</v>
      </c>
      <c r="I51" s="10">
        <v>0</v>
      </c>
      <c r="J51" s="10">
        <v>0</v>
      </c>
      <c r="K51" s="10">
        <v>0.42</v>
      </c>
      <c r="L51" s="10">
        <v>8.6999999999999993</v>
      </c>
      <c r="M51" s="10">
        <v>45</v>
      </c>
      <c r="N51" s="10">
        <v>14.1</v>
      </c>
      <c r="O51" s="10">
        <v>1.17</v>
      </c>
    </row>
    <row r="52" spans="1:15" ht="15.6" x14ac:dyDescent="0.3">
      <c r="A52" s="15"/>
      <c r="B52" s="16" t="s">
        <v>25</v>
      </c>
      <c r="C52" s="17">
        <v>603</v>
      </c>
      <c r="D52" s="18">
        <f>D47+D47+D48+D49+D50+D51</f>
        <v>21.495999999999999</v>
      </c>
      <c r="E52" s="18">
        <f>E47+E48+E49+E50+E51</f>
        <v>23.147999999999996</v>
      </c>
      <c r="F52" s="18">
        <f>F47+F47+F48+F49+F50+F51</f>
        <v>98.722000000000008</v>
      </c>
      <c r="G52" s="18">
        <f>G47+G48+G49+G50+G51</f>
        <v>668.2</v>
      </c>
      <c r="H52" s="18">
        <f t="shared" ref="H52:O52" si="3">H47+H48+H49+H50+H51</f>
        <v>0.38000000000000006</v>
      </c>
      <c r="I52" s="18">
        <f t="shared" si="3"/>
        <v>32.83</v>
      </c>
      <c r="J52" s="18">
        <f t="shared" si="3"/>
        <v>58.260000000000005</v>
      </c>
      <c r="K52" s="18">
        <f t="shared" si="3"/>
        <v>6.2619999999999996</v>
      </c>
      <c r="L52" s="18">
        <f t="shared" si="3"/>
        <v>160.56</v>
      </c>
      <c r="M52" s="18">
        <f t="shared" si="3"/>
        <v>310.47800000000007</v>
      </c>
      <c r="N52" s="18">
        <f t="shared" si="3"/>
        <v>97.014999999999986</v>
      </c>
      <c r="O52" s="18">
        <f t="shared" si="3"/>
        <v>5.9160000000000004</v>
      </c>
    </row>
    <row r="53" spans="1:15" ht="15.6" x14ac:dyDescent="0.3">
      <c r="A53" s="21"/>
      <c r="B53" s="22"/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1:15" ht="15.6" x14ac:dyDescent="0.3">
      <c r="A54" s="6"/>
      <c r="B54" s="75" t="s">
        <v>50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1:15" s="19" customFormat="1" ht="36" x14ac:dyDescent="0.3">
      <c r="A55" s="13" t="s">
        <v>27</v>
      </c>
      <c r="B55" s="8" t="s">
        <v>28</v>
      </c>
      <c r="C55" s="14">
        <v>100</v>
      </c>
      <c r="D55" s="10">
        <v>0.4</v>
      </c>
      <c r="E55" s="10">
        <v>0.4</v>
      </c>
      <c r="F55" s="10">
        <v>9.8000000000000007</v>
      </c>
      <c r="G55" s="10">
        <v>47</v>
      </c>
      <c r="H55" s="10">
        <v>0.03</v>
      </c>
      <c r="I55" s="10">
        <v>10</v>
      </c>
      <c r="J55" s="10"/>
      <c r="K55" s="10">
        <v>0.2</v>
      </c>
      <c r="L55" s="10">
        <v>16</v>
      </c>
      <c r="M55" s="10">
        <v>11</v>
      </c>
      <c r="N55" s="10">
        <v>9</v>
      </c>
      <c r="O55" s="10">
        <v>2.2000000000000002</v>
      </c>
    </row>
    <row r="56" spans="1:15" ht="36.6" x14ac:dyDescent="0.3">
      <c r="A56" s="11" t="s">
        <v>90</v>
      </c>
      <c r="B56" s="58" t="s">
        <v>91</v>
      </c>
      <c r="C56" s="9" t="s">
        <v>69</v>
      </c>
      <c r="D56" s="10">
        <v>7.2838000000000003</v>
      </c>
      <c r="E56" s="59">
        <v>11.94</v>
      </c>
      <c r="F56" s="59">
        <v>8.36</v>
      </c>
      <c r="G56" s="60">
        <v>123.99</v>
      </c>
      <c r="H56" s="59">
        <v>4.7500000000000001E-2</v>
      </c>
      <c r="I56" s="59">
        <v>0.2762</v>
      </c>
      <c r="J56" s="59">
        <v>29.62</v>
      </c>
      <c r="K56" s="36">
        <v>0.42049999999999998</v>
      </c>
      <c r="L56" s="59">
        <v>20.725999999999999</v>
      </c>
      <c r="M56" s="59">
        <v>80.201999999999998</v>
      </c>
      <c r="N56" s="59">
        <v>15.521000000000001</v>
      </c>
      <c r="O56" s="59">
        <v>0.6402000000000001</v>
      </c>
    </row>
    <row r="57" spans="1:15" ht="24.6" x14ac:dyDescent="0.3">
      <c r="A57" s="11" t="s">
        <v>92</v>
      </c>
      <c r="B57" s="8" t="s">
        <v>93</v>
      </c>
      <c r="C57" s="9" t="s">
        <v>94</v>
      </c>
      <c r="D57" s="10">
        <v>6.7913999999999994</v>
      </c>
      <c r="E57" s="59">
        <v>0.80279999999999996</v>
      </c>
      <c r="F57" s="59">
        <v>38.304000000000002</v>
      </c>
      <c r="G57" s="60">
        <v>187.56</v>
      </c>
      <c r="H57" s="59">
        <v>6.8400000000000002E-2</v>
      </c>
      <c r="I57" s="59">
        <v>0</v>
      </c>
      <c r="J57" s="59">
        <v>0</v>
      </c>
      <c r="K57" s="36">
        <v>0.92700000000000005</v>
      </c>
      <c r="L57" s="59">
        <v>13.4298</v>
      </c>
      <c r="M57" s="59">
        <v>44.601299999999995</v>
      </c>
      <c r="N57" s="59">
        <v>10.3428</v>
      </c>
      <c r="O57" s="59">
        <v>1.0224</v>
      </c>
    </row>
    <row r="58" spans="1:15" s="19" customFormat="1" ht="24" x14ac:dyDescent="0.3">
      <c r="A58" s="13" t="s">
        <v>30</v>
      </c>
      <c r="B58" s="8" t="s">
        <v>31</v>
      </c>
      <c r="C58" s="12" t="s">
        <v>32</v>
      </c>
      <c r="D58" s="10">
        <v>7.0000000000000007E-2</v>
      </c>
      <c r="E58" s="10">
        <v>0.02</v>
      </c>
      <c r="F58" s="10">
        <v>10.01</v>
      </c>
      <c r="G58" s="10">
        <v>40</v>
      </c>
      <c r="H58" s="10">
        <v>0</v>
      </c>
      <c r="I58" s="10">
        <v>0.03</v>
      </c>
      <c r="J58" s="10">
        <v>0</v>
      </c>
      <c r="K58" s="10">
        <v>0</v>
      </c>
      <c r="L58" s="10">
        <v>10.95</v>
      </c>
      <c r="M58" s="10">
        <v>2.8</v>
      </c>
      <c r="N58" s="10">
        <v>1.4</v>
      </c>
      <c r="O58" s="10">
        <v>0.26500000000000001</v>
      </c>
    </row>
    <row r="59" spans="1:15" ht="36" x14ac:dyDescent="0.3">
      <c r="A59" s="13" t="s">
        <v>23</v>
      </c>
      <c r="B59" s="8" t="s">
        <v>24</v>
      </c>
      <c r="C59" s="14">
        <v>40</v>
      </c>
      <c r="D59" s="10">
        <v>2.64</v>
      </c>
      <c r="E59" s="10">
        <v>0.48000000000000004</v>
      </c>
      <c r="F59" s="10">
        <v>15.840000000000003</v>
      </c>
      <c r="G59" s="10">
        <v>79.200000000000017</v>
      </c>
      <c r="H59" s="10">
        <v>6.8000000000000019E-2</v>
      </c>
      <c r="I59" s="10">
        <v>0</v>
      </c>
      <c r="J59" s="10">
        <v>0</v>
      </c>
      <c r="K59" s="10">
        <v>0.56000000000000005</v>
      </c>
      <c r="L59" s="10">
        <v>11.600000000000001</v>
      </c>
      <c r="M59" s="10">
        <v>60.000000000000007</v>
      </c>
      <c r="N59" s="10">
        <v>18.800000000000004</v>
      </c>
      <c r="O59" s="10">
        <v>1.5600000000000005</v>
      </c>
    </row>
    <row r="60" spans="1:15" ht="15.6" x14ac:dyDescent="0.3">
      <c r="A60" s="15"/>
      <c r="B60" s="16" t="s">
        <v>25</v>
      </c>
      <c r="C60" s="17">
        <v>630</v>
      </c>
      <c r="D60" s="18">
        <f>SUM(D55:D59)</f>
        <v>17.185200000000002</v>
      </c>
      <c r="E60" s="18">
        <v>17.64</v>
      </c>
      <c r="F60" s="18">
        <f>F55+F57+F58+F59</f>
        <v>73.954000000000008</v>
      </c>
      <c r="G60" s="18">
        <f>G55+G56+G57+G58+G58+G59</f>
        <v>517.75</v>
      </c>
      <c r="H60" s="18">
        <f t="shared" ref="H60:O60" si="4">SUM(H55:H59)</f>
        <v>0.21390000000000003</v>
      </c>
      <c r="I60" s="18">
        <f t="shared" si="4"/>
        <v>10.306199999999999</v>
      </c>
      <c r="J60" s="18">
        <f t="shared" si="4"/>
        <v>29.62</v>
      </c>
      <c r="K60" s="18">
        <f t="shared" si="4"/>
        <v>2.1074999999999999</v>
      </c>
      <c r="L60" s="18">
        <f t="shared" si="4"/>
        <v>72.705800000000011</v>
      </c>
      <c r="M60" s="18">
        <f t="shared" si="4"/>
        <v>198.60329999999999</v>
      </c>
      <c r="N60" s="18">
        <f t="shared" si="4"/>
        <v>55.063800000000001</v>
      </c>
      <c r="O60" s="18">
        <f t="shared" si="4"/>
        <v>5.6876000000000007</v>
      </c>
    </row>
    <row r="61" spans="1:15" ht="15.6" x14ac:dyDescent="0.3">
      <c r="A61" s="15"/>
      <c r="B61" s="16"/>
      <c r="C61" s="17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1:15" ht="15.6" x14ac:dyDescent="0.3">
      <c r="A62" s="6"/>
      <c r="B62" s="75" t="s">
        <v>51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1:15" ht="27.6" x14ac:dyDescent="0.3">
      <c r="A63" s="11" t="s">
        <v>95</v>
      </c>
      <c r="B63" s="8" t="s">
        <v>96</v>
      </c>
      <c r="C63" s="9" t="s">
        <v>89</v>
      </c>
      <c r="D63" s="10">
        <f>'[1]Меню младшие 1-4 кл'!D103+'[1]Меню младшие 1-4 кл'!D104</f>
        <v>16.798500000000001</v>
      </c>
      <c r="E63" s="10">
        <f>'[1]Меню младшие 1-4 кл'!E103+'[1]Меню младшие 1-4 кл'!E104</f>
        <v>17.204000000000001</v>
      </c>
      <c r="F63" s="10">
        <f>'[1]Меню младшие 1-4 кл'!F103+'[1]Меню младшие 1-4 кл'!F104</f>
        <v>53.364499999999992</v>
      </c>
      <c r="G63" s="10">
        <f>'[1]Меню младшие 1-4 кл'!G103+'[1]Меню младшие 1-4 кл'!G104</f>
        <v>416.65</v>
      </c>
      <c r="H63" s="10">
        <f>'[1]Меню младшие 1-4 кл'!H103+'[1]Меню младшие 1-4 кл'!H104</f>
        <v>0.12000000000000001</v>
      </c>
      <c r="I63" s="10">
        <f>'[1]Меню младшие 1-4 кл'!I103+'[1]Меню младшие 1-4 кл'!I104</f>
        <v>0.93600000000000005</v>
      </c>
      <c r="J63" s="10">
        <f>'[1]Меню младшие 1-4 кл'!J103+'[1]Меню младшие 1-4 кл'!J104</f>
        <v>58.260000000000005</v>
      </c>
      <c r="K63" s="10">
        <f>'[1]Меню младшие 1-4 кл'!K103+'[1]Меню младшие 1-4 кл'!K104</f>
        <v>2.8109999999999999</v>
      </c>
      <c r="L63" s="10">
        <f>'[1]Меню младшие 1-4 кл'!L103+'[1]Меню младшие 1-4 кл'!L104</f>
        <v>53.856000000000002</v>
      </c>
      <c r="M63" s="10">
        <f>'[1]Меню младшие 1-4 кл'!M103+'[1]Меню младшие 1-4 кл'!M104</f>
        <v>163.89600000000002</v>
      </c>
      <c r="N63" s="10">
        <f>'[1]Меню младшие 1-4 кл'!N103+'[1]Меню младшие 1-4 кл'!N104</f>
        <v>44.174999999999997</v>
      </c>
      <c r="O63" s="10">
        <f>'[1]Меню младшие 1-4 кл'!O103+'[1]Меню младшие 1-4 кл'!O104</f>
        <v>1.7850000000000001</v>
      </c>
    </row>
    <row r="64" spans="1:15" ht="15" x14ac:dyDescent="0.3">
      <c r="A64" s="13" t="s">
        <v>17</v>
      </c>
      <c r="B64" s="35" t="s">
        <v>97</v>
      </c>
      <c r="C64" s="36">
        <v>50</v>
      </c>
      <c r="D64" s="10">
        <f>'[1]Меню младшие 1-4 кл'!D102/1.2</f>
        <v>0.85350000000000004</v>
      </c>
      <c r="E64" s="10">
        <f>'[1]Меню младшие 1-4 кл'!E102/1.2</f>
        <v>2.5019999999999998</v>
      </c>
      <c r="F64" s="10">
        <f>'[1]Меню младшие 1-4 кл'!F102/1.2</f>
        <v>4.2289999999999992</v>
      </c>
      <c r="G64" s="10">
        <f>'[1]Меню младшие 1-4 кл'!G102/1.2</f>
        <v>42.849999999999994</v>
      </c>
      <c r="H64" s="10">
        <f>'[1]Меню младшие 1-4 кл'!H102/1.2</f>
        <v>1.0999999999999999E-2</v>
      </c>
      <c r="I64" s="10">
        <f>'[1]Меню младшие 1-4 кл'!I102/1.2</f>
        <v>9.9049999999999976</v>
      </c>
      <c r="J64" s="10">
        <f>'[1]Меню младшие 1-4 кл'!J102/1.2</f>
        <v>0</v>
      </c>
      <c r="K64" s="10">
        <f>'[1]Меню младшие 1-4 кл'!K102/1.2</f>
        <v>7.7</v>
      </c>
      <c r="L64" s="10">
        <f>'[1]Меню младшие 1-4 кл'!L102/1.2</f>
        <v>26.121499999999997</v>
      </c>
      <c r="M64" s="10">
        <f>'[1]Меню младшие 1-4 кл'!M102/1.2</f>
        <v>16.975999999999999</v>
      </c>
      <c r="N64" s="10">
        <f>'[1]Меню младшие 1-4 кл'!N102/1.2</f>
        <v>8.0055000000000014</v>
      </c>
      <c r="O64" s="10">
        <f>'[1]Меню младшие 1-4 кл'!O102/1.2</f>
        <v>0.33350000000000007</v>
      </c>
    </row>
    <row r="65" spans="1:15" ht="24" x14ac:dyDescent="0.3">
      <c r="A65" s="13" t="s">
        <v>38</v>
      </c>
      <c r="B65" s="8" t="s">
        <v>39</v>
      </c>
      <c r="C65" s="14" t="s">
        <v>40</v>
      </c>
      <c r="D65" s="10">
        <v>0.112</v>
      </c>
      <c r="E65" s="10">
        <v>1.8000000000000002E-2</v>
      </c>
      <c r="F65" s="10">
        <v>10.149999999999999</v>
      </c>
      <c r="G65" s="10">
        <v>41.32</v>
      </c>
      <c r="H65" s="10">
        <v>-8.000000000000008E-4</v>
      </c>
      <c r="I65" s="10">
        <v>2.0299999999999994</v>
      </c>
      <c r="J65" s="10">
        <v>0</v>
      </c>
      <c r="K65" s="10">
        <v>5.9999999999999984E-3</v>
      </c>
      <c r="L65" s="10">
        <v>13.249999999999998</v>
      </c>
      <c r="M65" s="10">
        <v>3.9600000000000004</v>
      </c>
      <c r="N65" s="10">
        <v>2.1599999999999997</v>
      </c>
      <c r="O65" s="10">
        <v>0.33299999999999996</v>
      </c>
    </row>
    <row r="66" spans="1:15" ht="36" x14ac:dyDescent="0.3">
      <c r="A66" s="13" t="s">
        <v>48</v>
      </c>
      <c r="B66" s="8" t="s">
        <v>49</v>
      </c>
      <c r="C66" s="14">
        <v>30</v>
      </c>
      <c r="D66" s="10">
        <v>2.2799999999999998</v>
      </c>
      <c r="E66" s="10">
        <v>0.24</v>
      </c>
      <c r="F66" s="10">
        <v>14.76</v>
      </c>
      <c r="G66" s="10">
        <v>70.5</v>
      </c>
      <c r="H66" s="10">
        <v>3.3000000000000002E-2</v>
      </c>
      <c r="I66" s="10">
        <v>0</v>
      </c>
      <c r="J66" s="10">
        <v>0</v>
      </c>
      <c r="K66" s="10">
        <v>0.33</v>
      </c>
      <c r="L66" s="10">
        <v>6</v>
      </c>
      <c r="M66" s="10">
        <v>19.5</v>
      </c>
      <c r="N66" s="10">
        <v>4.2</v>
      </c>
      <c r="O66" s="10">
        <v>0.33000000000000007</v>
      </c>
    </row>
    <row r="67" spans="1:15" ht="36" x14ac:dyDescent="0.3">
      <c r="A67" s="13" t="s">
        <v>23</v>
      </c>
      <c r="B67" s="8" t="s">
        <v>24</v>
      </c>
      <c r="C67" s="14">
        <v>40</v>
      </c>
      <c r="D67" s="10">
        <v>2.64</v>
      </c>
      <c r="E67" s="10">
        <v>0.48000000000000004</v>
      </c>
      <c r="F67" s="10">
        <v>15.840000000000003</v>
      </c>
      <c r="G67" s="10">
        <v>79.200000000000017</v>
      </c>
      <c r="H67" s="10">
        <v>6.8000000000000019E-2</v>
      </c>
      <c r="I67" s="10">
        <v>0</v>
      </c>
      <c r="J67" s="10">
        <v>0</v>
      </c>
      <c r="K67" s="10">
        <v>0.56000000000000005</v>
      </c>
      <c r="L67" s="10">
        <v>11.600000000000001</v>
      </c>
      <c r="M67" s="10">
        <v>60</v>
      </c>
      <c r="N67" s="10">
        <v>18.8</v>
      </c>
      <c r="O67" s="10">
        <v>1.56</v>
      </c>
    </row>
    <row r="68" spans="1:15" ht="15.6" x14ac:dyDescent="0.3">
      <c r="A68" s="15"/>
      <c r="B68" s="61" t="s">
        <v>25</v>
      </c>
      <c r="C68" s="17">
        <v>563</v>
      </c>
      <c r="D68" s="18">
        <f>D63+D64+D65+D66+D67</f>
        <v>22.684000000000001</v>
      </c>
      <c r="E68" s="18">
        <f>E63+E64+E64+E65+E66+E67</f>
        <v>22.945999999999998</v>
      </c>
      <c r="F68" s="18">
        <f t="shared" ref="F68:O68" si="5">F63+F64+F65+F66+F67</f>
        <v>98.343499999999992</v>
      </c>
      <c r="G68" s="18">
        <f t="shared" si="5"/>
        <v>650.52</v>
      </c>
      <c r="H68" s="18">
        <f t="shared" si="5"/>
        <v>0.23120000000000002</v>
      </c>
      <c r="I68" s="18">
        <f t="shared" si="5"/>
        <v>12.870999999999997</v>
      </c>
      <c r="J68" s="18">
        <f t="shared" si="5"/>
        <v>58.260000000000005</v>
      </c>
      <c r="K68" s="18">
        <f t="shared" si="5"/>
        <v>11.407</v>
      </c>
      <c r="L68" s="18">
        <f t="shared" si="5"/>
        <v>110.82749999999999</v>
      </c>
      <c r="M68" s="18">
        <f t="shared" si="5"/>
        <v>264.33199999999999</v>
      </c>
      <c r="N68" s="18">
        <f t="shared" si="5"/>
        <v>77.340499999999992</v>
      </c>
      <c r="O68" s="18">
        <f t="shared" si="5"/>
        <v>4.3414999999999999</v>
      </c>
    </row>
    <row r="69" spans="1:15" ht="15.6" x14ac:dyDescent="0.3">
      <c r="A69" s="15"/>
      <c r="B69" s="37" t="s">
        <v>52</v>
      </c>
      <c r="C69" s="17">
        <f t="shared" ref="C69:O69" si="6">C25+C33+C41+C52+C68+C60</f>
        <v>3499</v>
      </c>
      <c r="D69" s="62">
        <f t="shared" si="6"/>
        <v>122.1147</v>
      </c>
      <c r="E69" s="62">
        <f t="shared" si="6"/>
        <v>126.738</v>
      </c>
      <c r="F69" s="62">
        <f t="shared" si="6"/>
        <v>538.64550000000008</v>
      </c>
      <c r="G69" s="62">
        <f t="shared" si="6"/>
        <v>3696.72</v>
      </c>
      <c r="H69" s="62">
        <f t="shared" si="6"/>
        <v>1.7671333333333337</v>
      </c>
      <c r="I69" s="62">
        <f t="shared" si="6"/>
        <v>71.713200000000001</v>
      </c>
      <c r="J69" s="62">
        <f t="shared" si="6"/>
        <v>331.21999999999997</v>
      </c>
      <c r="K69" s="62">
        <f t="shared" si="6"/>
        <v>32.155000000000001</v>
      </c>
      <c r="L69" s="62">
        <f t="shared" si="6"/>
        <v>877.27080000000001</v>
      </c>
      <c r="M69" s="62">
        <f t="shared" si="6"/>
        <v>1905.7950499999999</v>
      </c>
      <c r="N69" s="62">
        <f t="shared" si="6"/>
        <v>615.1703</v>
      </c>
      <c r="O69" s="62">
        <f t="shared" si="6"/>
        <v>37.663100000000007</v>
      </c>
    </row>
    <row r="70" spans="1:15" ht="15.6" x14ac:dyDescent="0.3">
      <c r="A70" s="21"/>
      <c r="B70" s="22"/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1:15" ht="15.6" x14ac:dyDescent="0.3">
      <c r="A71" s="21"/>
      <c r="B71" s="22"/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1:15" ht="15.6" x14ac:dyDescent="0.3">
      <c r="A72" s="21"/>
      <c r="B72" s="22"/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1:15" ht="15.6" x14ac:dyDescent="0.3">
      <c r="A73" s="21"/>
      <c r="B73" s="22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spans="1:15" ht="15.6" x14ac:dyDescent="0.3">
      <c r="A74" s="21"/>
      <c r="B74" s="22"/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1:15" ht="15.6" x14ac:dyDescent="0.3">
      <c r="A75" s="21"/>
      <c r="B75" s="22"/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1:15" ht="15.6" x14ac:dyDescent="0.3">
      <c r="A76" s="21"/>
      <c r="B76" s="22"/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1:15" ht="15.6" x14ac:dyDescent="0.3">
      <c r="A77" s="21"/>
      <c r="B77" s="22"/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1:15" ht="15.6" x14ac:dyDescent="0.3">
      <c r="A78" s="21"/>
      <c r="B78" s="22"/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1:15" ht="15.6" x14ac:dyDescent="0.3">
      <c r="A79" s="21"/>
      <c r="B79" s="22"/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1:15" ht="26.4" x14ac:dyDescent="0.3">
      <c r="A80" s="2" t="s">
        <v>0</v>
      </c>
      <c r="B80" s="3" t="s">
        <v>1</v>
      </c>
      <c r="C80" s="3" t="s">
        <v>2</v>
      </c>
      <c r="D80" s="4" t="s">
        <v>3</v>
      </c>
      <c r="E80" s="4" t="s">
        <v>4</v>
      </c>
      <c r="F80" s="4" t="s">
        <v>5</v>
      </c>
      <c r="G80" s="4" t="s">
        <v>6</v>
      </c>
      <c r="H80" s="4" t="s">
        <v>7</v>
      </c>
      <c r="I80" s="4" t="s">
        <v>8</v>
      </c>
      <c r="J80" s="4" t="s">
        <v>9</v>
      </c>
      <c r="K80" s="4" t="s">
        <v>10</v>
      </c>
      <c r="L80" s="4" t="s">
        <v>11</v>
      </c>
      <c r="M80" s="4" t="s">
        <v>12</v>
      </c>
      <c r="N80" s="4" t="s">
        <v>13</v>
      </c>
      <c r="O80" s="4" t="s">
        <v>14</v>
      </c>
    </row>
    <row r="81" spans="1:15" ht="15.6" x14ac:dyDescent="0.3">
      <c r="A81" s="63"/>
      <c r="B81" s="74" t="s">
        <v>53</v>
      </c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1:15" ht="15.6" x14ac:dyDescent="0.3">
      <c r="A82" s="38"/>
      <c r="B82" s="74" t="s">
        <v>16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</row>
    <row r="83" spans="1:15" x14ac:dyDescent="0.3">
      <c r="A83" s="39" t="s">
        <v>17</v>
      </c>
      <c r="B83" s="8" t="s">
        <v>54</v>
      </c>
      <c r="C83" s="36">
        <v>100</v>
      </c>
      <c r="D83" s="10">
        <v>9.93</v>
      </c>
      <c r="E83" s="10">
        <v>11.02</v>
      </c>
      <c r="F83" s="10">
        <v>0.06</v>
      </c>
      <c r="G83" s="10">
        <v>144.80000000000001</v>
      </c>
      <c r="H83" s="10">
        <v>0.06</v>
      </c>
      <c r="I83" s="10">
        <v>1.36</v>
      </c>
      <c r="J83" s="10">
        <v>53.599999999999994</v>
      </c>
      <c r="K83" s="10">
        <v>0.84</v>
      </c>
      <c r="L83" s="10">
        <v>43.5</v>
      </c>
      <c r="M83" s="10">
        <v>228.4</v>
      </c>
      <c r="N83" s="10">
        <v>24.64</v>
      </c>
      <c r="O83" s="10">
        <v>1.08</v>
      </c>
    </row>
    <row r="84" spans="1:15" ht="24" x14ac:dyDescent="0.3">
      <c r="A84" s="13" t="s">
        <v>55</v>
      </c>
      <c r="B84" s="8" t="s">
        <v>98</v>
      </c>
      <c r="C84" s="12">
        <v>200</v>
      </c>
      <c r="D84" s="10">
        <v>7.43</v>
      </c>
      <c r="E84" s="10">
        <v>4.46</v>
      </c>
      <c r="F84" s="10">
        <v>36.909999999999997</v>
      </c>
      <c r="G84" s="10">
        <v>219</v>
      </c>
      <c r="H84" s="10">
        <v>0.19</v>
      </c>
      <c r="I84" s="10">
        <v>1.17</v>
      </c>
      <c r="J84" s="10">
        <v>18</v>
      </c>
      <c r="K84" s="10">
        <v>0.10999999999999997</v>
      </c>
      <c r="L84" s="10">
        <v>135.70000000000002</v>
      </c>
      <c r="M84" s="10">
        <v>181.37</v>
      </c>
      <c r="N84" s="10">
        <v>47.6</v>
      </c>
      <c r="O84" s="10">
        <v>1.21</v>
      </c>
    </row>
    <row r="85" spans="1:15" ht="24" x14ac:dyDescent="0.3">
      <c r="A85" s="13" t="s">
        <v>30</v>
      </c>
      <c r="B85" s="8" t="s">
        <v>57</v>
      </c>
      <c r="C85" s="12" t="s">
        <v>40</v>
      </c>
      <c r="D85" s="10">
        <v>0.23499999999999999</v>
      </c>
      <c r="E85" s="10">
        <v>0.09</v>
      </c>
      <c r="F85" s="10">
        <v>12.424999999999999</v>
      </c>
      <c r="G85" s="10">
        <v>54.2</v>
      </c>
      <c r="H85" s="10">
        <v>3.5000000000000001E-3</v>
      </c>
      <c r="I85" s="10">
        <v>50.029999999999994</v>
      </c>
      <c r="J85" s="10">
        <v>0</v>
      </c>
      <c r="K85" s="10">
        <v>0.19</v>
      </c>
      <c r="L85" s="10">
        <v>13.95</v>
      </c>
      <c r="M85" s="10">
        <v>3.65</v>
      </c>
      <c r="N85" s="10">
        <v>2.25</v>
      </c>
      <c r="O85" s="10">
        <v>0.41500000000000004</v>
      </c>
    </row>
    <row r="86" spans="1:15" x14ac:dyDescent="0.3">
      <c r="A86" s="13" t="s">
        <v>17</v>
      </c>
      <c r="B86" s="8" t="s">
        <v>58</v>
      </c>
      <c r="C86" s="14">
        <v>60</v>
      </c>
      <c r="D86" s="10">
        <v>3.95</v>
      </c>
      <c r="E86" s="10">
        <v>4.0599999999999996</v>
      </c>
      <c r="F86" s="10">
        <v>26.22</v>
      </c>
      <c r="G86" s="10">
        <v>141.5</v>
      </c>
      <c r="H86" s="10">
        <v>0.56999999999999995</v>
      </c>
      <c r="I86" s="10">
        <v>0</v>
      </c>
      <c r="J86" s="10">
        <v>7</v>
      </c>
      <c r="K86" s="10">
        <v>1.63</v>
      </c>
      <c r="L86" s="10">
        <v>11.2</v>
      </c>
      <c r="M86" s="10">
        <v>38.299999999999997</v>
      </c>
      <c r="N86" s="10">
        <v>14.2</v>
      </c>
      <c r="O86" s="10">
        <v>0.7</v>
      </c>
    </row>
    <row r="87" spans="1:15" ht="35.25" customHeight="1" x14ac:dyDescent="0.3">
      <c r="A87" s="13" t="s">
        <v>23</v>
      </c>
      <c r="B87" s="8" t="s">
        <v>24</v>
      </c>
      <c r="C87" s="14">
        <v>30</v>
      </c>
      <c r="D87" s="10">
        <v>1.98</v>
      </c>
      <c r="E87" s="10">
        <v>0.36</v>
      </c>
      <c r="F87" s="10">
        <v>11.88</v>
      </c>
      <c r="G87" s="10">
        <v>59.400000000000006</v>
      </c>
      <c r="H87" s="10">
        <v>5.1000000000000011E-2</v>
      </c>
      <c r="I87" s="10">
        <v>0</v>
      </c>
      <c r="J87" s="10">
        <v>0</v>
      </c>
      <c r="K87" s="10">
        <v>0.42</v>
      </c>
      <c r="L87" s="10">
        <v>8.7000000000000011</v>
      </c>
      <c r="M87" s="10">
        <v>45.000000000000007</v>
      </c>
      <c r="N87" s="10">
        <v>14.100000000000003</v>
      </c>
      <c r="O87" s="10">
        <v>1.1700000000000002</v>
      </c>
    </row>
    <row r="88" spans="1:15" ht="15.6" x14ac:dyDescent="0.3">
      <c r="A88" s="2"/>
      <c r="B88" s="37" t="s">
        <v>25</v>
      </c>
      <c r="C88" s="40">
        <v>590</v>
      </c>
      <c r="D88" s="41">
        <f>D83+D84+D85+D86+D87</f>
        <v>23.524999999999999</v>
      </c>
      <c r="E88" s="41">
        <f t="shared" ref="E88:O88" si="7">E83+E84+E85+E86+E87</f>
        <v>19.989999999999998</v>
      </c>
      <c r="F88" s="41">
        <f t="shared" si="7"/>
        <v>87.49499999999999</v>
      </c>
      <c r="G88" s="41">
        <f t="shared" si="7"/>
        <v>618.9</v>
      </c>
      <c r="H88" s="41">
        <f t="shared" si="7"/>
        <v>0.87449999999999994</v>
      </c>
      <c r="I88" s="41">
        <f t="shared" si="7"/>
        <v>52.559999999999995</v>
      </c>
      <c r="J88" s="41">
        <f t="shared" si="7"/>
        <v>78.599999999999994</v>
      </c>
      <c r="K88" s="41">
        <f t="shared" si="7"/>
        <v>3.1899999999999995</v>
      </c>
      <c r="L88" s="41">
        <f t="shared" si="7"/>
        <v>213.04999999999998</v>
      </c>
      <c r="M88" s="41">
        <f t="shared" si="7"/>
        <v>496.71999999999997</v>
      </c>
      <c r="N88" s="41">
        <f t="shared" si="7"/>
        <v>102.79000000000002</v>
      </c>
      <c r="O88" s="41">
        <f t="shared" si="7"/>
        <v>4.5750000000000002</v>
      </c>
    </row>
    <row r="89" spans="1:15" ht="15.6" x14ac:dyDescent="0.3">
      <c r="A89" s="45"/>
      <c r="B89" s="46"/>
      <c r="C89" s="47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15.6" x14ac:dyDescent="0.3">
      <c r="A90" s="38"/>
      <c r="B90" s="74" t="s">
        <v>99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</row>
    <row r="91" spans="1:15" ht="30.6" x14ac:dyDescent="0.3">
      <c r="A91" s="64" t="s">
        <v>27</v>
      </c>
      <c r="B91" s="65" t="s">
        <v>28</v>
      </c>
      <c r="C91" s="66">
        <v>100</v>
      </c>
      <c r="D91" s="66">
        <v>0.4</v>
      </c>
      <c r="E91" s="67">
        <v>0.4</v>
      </c>
      <c r="F91" s="67">
        <v>9.8000000000000007</v>
      </c>
      <c r="G91" s="66">
        <v>47</v>
      </c>
      <c r="H91" s="66">
        <v>0.03</v>
      </c>
      <c r="I91" s="66">
        <v>10</v>
      </c>
      <c r="J91" s="66"/>
      <c r="K91" s="66">
        <v>0.2</v>
      </c>
      <c r="L91" s="66">
        <v>16</v>
      </c>
      <c r="M91" s="66">
        <v>11</v>
      </c>
      <c r="N91" s="66">
        <v>9</v>
      </c>
      <c r="O91" s="66">
        <v>2.2000000000000002</v>
      </c>
    </row>
    <row r="92" spans="1:15" ht="24" x14ac:dyDescent="0.3">
      <c r="A92" s="13" t="s">
        <v>59</v>
      </c>
      <c r="B92" s="8" t="s">
        <v>60</v>
      </c>
      <c r="C92" s="9" t="s">
        <v>100</v>
      </c>
      <c r="D92" s="10">
        <v>18.971666666666664</v>
      </c>
      <c r="E92" s="30">
        <v>23.12</v>
      </c>
      <c r="F92" s="30">
        <v>51.79</v>
      </c>
      <c r="G92" s="10">
        <v>509.8</v>
      </c>
      <c r="H92" s="10">
        <v>7.8333333333333324E-2</v>
      </c>
      <c r="I92" s="10">
        <v>2.31</v>
      </c>
      <c r="J92" s="10">
        <v>0</v>
      </c>
      <c r="K92" s="10">
        <v>5.25</v>
      </c>
      <c r="L92" s="10">
        <v>22.043333333333333</v>
      </c>
      <c r="M92" s="10">
        <v>285.6966666666666</v>
      </c>
      <c r="N92" s="10">
        <v>63.746666666666663</v>
      </c>
      <c r="O92" s="10">
        <v>4.1333333333333329</v>
      </c>
    </row>
    <row r="93" spans="1:15" s="19" customFormat="1" ht="24" x14ac:dyDescent="0.3">
      <c r="A93" s="13" t="s">
        <v>30</v>
      </c>
      <c r="B93" s="8" t="s">
        <v>31</v>
      </c>
      <c r="C93" s="12" t="s">
        <v>32</v>
      </c>
      <c r="D93" s="10">
        <v>7.0000000000000007E-2</v>
      </c>
      <c r="E93" s="10">
        <v>0.02</v>
      </c>
      <c r="F93" s="10">
        <v>10.01</v>
      </c>
      <c r="G93" s="10">
        <v>40</v>
      </c>
      <c r="H93" s="10">
        <v>0</v>
      </c>
      <c r="I93" s="10">
        <v>0.03</v>
      </c>
      <c r="J93" s="10">
        <v>0</v>
      </c>
      <c r="K93" s="10">
        <v>0</v>
      </c>
      <c r="L93" s="10">
        <v>10.95</v>
      </c>
      <c r="M93" s="10">
        <v>2.8</v>
      </c>
      <c r="N93" s="10">
        <v>1.4</v>
      </c>
      <c r="O93" s="10">
        <v>0.26500000000000001</v>
      </c>
    </row>
    <row r="94" spans="1:15" ht="36" x14ac:dyDescent="0.3">
      <c r="A94" s="13" t="s">
        <v>48</v>
      </c>
      <c r="B94" s="8" t="s">
        <v>49</v>
      </c>
      <c r="C94" s="12">
        <v>20</v>
      </c>
      <c r="D94" s="10">
        <v>1.52</v>
      </c>
      <c r="E94" s="10">
        <v>0.16000000000000003</v>
      </c>
      <c r="F94" s="10">
        <v>9.8400000000000016</v>
      </c>
      <c r="G94" s="10">
        <v>47.000000000000007</v>
      </c>
      <c r="H94" s="10">
        <v>2.2000000000000002E-2</v>
      </c>
      <c r="I94" s="10">
        <v>0</v>
      </c>
      <c r="J94" s="10">
        <v>0</v>
      </c>
      <c r="K94" s="10">
        <v>0.22</v>
      </c>
      <c r="L94" s="10">
        <v>4</v>
      </c>
      <c r="M94" s="10">
        <v>13</v>
      </c>
      <c r="N94" s="10">
        <v>2.8</v>
      </c>
      <c r="O94" s="10">
        <v>0.22</v>
      </c>
    </row>
    <row r="95" spans="1:15" ht="36" x14ac:dyDescent="0.3">
      <c r="A95" s="13" t="s">
        <v>23</v>
      </c>
      <c r="B95" s="8" t="s">
        <v>24</v>
      </c>
      <c r="C95" s="14">
        <v>30</v>
      </c>
      <c r="D95" s="10">
        <v>1.98</v>
      </c>
      <c r="E95" s="10">
        <v>0.36</v>
      </c>
      <c r="F95" s="10">
        <v>11.88</v>
      </c>
      <c r="G95" s="10">
        <v>59.400000000000006</v>
      </c>
      <c r="H95" s="10">
        <v>5.1000000000000011E-2</v>
      </c>
      <c r="I95" s="10">
        <v>0</v>
      </c>
      <c r="J95" s="10">
        <v>0</v>
      </c>
      <c r="K95" s="10">
        <v>0.42</v>
      </c>
      <c r="L95" s="10">
        <v>8.7000000000000011</v>
      </c>
      <c r="M95" s="10">
        <v>45.000000000000007</v>
      </c>
      <c r="N95" s="10">
        <v>14.100000000000003</v>
      </c>
      <c r="O95" s="10">
        <v>1.1700000000000002</v>
      </c>
    </row>
    <row r="96" spans="1:15" ht="15.6" x14ac:dyDescent="0.3">
      <c r="A96" s="2"/>
      <c r="B96" s="37" t="s">
        <v>25</v>
      </c>
      <c r="C96" s="40">
        <v>550</v>
      </c>
      <c r="D96" s="41">
        <f>D91+D92+D93+D94+D95</f>
        <v>22.941666666666663</v>
      </c>
      <c r="E96" s="41">
        <f t="shared" ref="E96:O96" si="8">E91+E92+E93+E94+E95</f>
        <v>24.06</v>
      </c>
      <c r="F96" s="41">
        <f t="shared" si="8"/>
        <v>93.320000000000007</v>
      </c>
      <c r="G96" s="41">
        <f t="shared" si="8"/>
        <v>703.19999999999993</v>
      </c>
      <c r="H96" s="41">
        <f t="shared" si="8"/>
        <v>0.18133333333333335</v>
      </c>
      <c r="I96" s="41">
        <f t="shared" si="8"/>
        <v>12.34</v>
      </c>
      <c r="J96" s="41">
        <f t="shared" si="8"/>
        <v>0</v>
      </c>
      <c r="K96" s="41">
        <f t="shared" si="8"/>
        <v>6.09</v>
      </c>
      <c r="L96" s="41">
        <f t="shared" si="8"/>
        <v>61.693333333333342</v>
      </c>
      <c r="M96" s="41">
        <f t="shared" si="8"/>
        <v>357.49666666666661</v>
      </c>
      <c r="N96" s="41">
        <f t="shared" si="8"/>
        <v>91.046666666666681</v>
      </c>
      <c r="O96" s="41">
        <f t="shared" si="8"/>
        <v>7.9883333333333324</v>
      </c>
    </row>
    <row r="97" spans="1:15" ht="15.6" x14ac:dyDescent="0.3">
      <c r="A97" s="45"/>
      <c r="B97" s="46"/>
      <c r="C97" s="4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/>
    </row>
    <row r="98" spans="1:15" ht="15.6" x14ac:dyDescent="0.3">
      <c r="A98" s="38"/>
      <c r="B98" s="74" t="s">
        <v>33</v>
      </c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</row>
    <row r="99" spans="1:15" ht="24.6" x14ac:dyDescent="0.3">
      <c r="A99" s="11" t="s">
        <v>61</v>
      </c>
      <c r="B99" s="31" t="s">
        <v>62</v>
      </c>
      <c r="C99" s="9" t="s">
        <v>36</v>
      </c>
      <c r="D99" s="10">
        <v>9.75</v>
      </c>
      <c r="E99" s="30">
        <v>4.95</v>
      </c>
      <c r="F99" s="30">
        <v>3.8</v>
      </c>
      <c r="G99" s="10">
        <v>105</v>
      </c>
      <c r="H99" s="10">
        <v>0.05</v>
      </c>
      <c r="I99" s="30">
        <v>3.73</v>
      </c>
      <c r="J99" s="30">
        <v>5.82</v>
      </c>
      <c r="K99" s="30">
        <v>2.52</v>
      </c>
      <c r="L99" s="10">
        <v>39.07</v>
      </c>
      <c r="M99" s="10">
        <v>162.19</v>
      </c>
      <c r="N99" s="10">
        <v>48.53</v>
      </c>
      <c r="O99" s="10">
        <v>0.85</v>
      </c>
    </row>
    <row r="100" spans="1:15" ht="24" x14ac:dyDescent="0.3">
      <c r="A100" s="13" t="s">
        <v>44</v>
      </c>
      <c r="B100" s="8" t="s">
        <v>63</v>
      </c>
      <c r="C100" s="9" t="s">
        <v>94</v>
      </c>
      <c r="D100" s="10">
        <v>3.6774</v>
      </c>
      <c r="E100" s="30">
        <v>5.7617999999999991</v>
      </c>
      <c r="F100" s="30">
        <v>24.526799999999994</v>
      </c>
      <c r="G100" s="10">
        <v>164.7</v>
      </c>
      <c r="H100" s="10">
        <v>0.16739999999999999</v>
      </c>
      <c r="I100" s="10">
        <v>21.792599999999993</v>
      </c>
      <c r="J100" s="10">
        <v>0</v>
      </c>
      <c r="K100" s="10">
        <v>0.21780000000000002</v>
      </c>
      <c r="L100" s="10">
        <v>44.370000000000005</v>
      </c>
      <c r="M100" s="10">
        <v>103.91400000000002</v>
      </c>
      <c r="N100" s="10">
        <v>33.300000000000004</v>
      </c>
      <c r="O100" s="10">
        <v>1.2114000000000003</v>
      </c>
    </row>
    <row r="101" spans="1:15" ht="24" x14ac:dyDescent="0.3">
      <c r="A101" s="13" t="s">
        <v>64</v>
      </c>
      <c r="B101" s="8" t="s">
        <v>65</v>
      </c>
      <c r="C101" s="9">
        <v>50</v>
      </c>
      <c r="D101" s="10">
        <v>1.0325</v>
      </c>
      <c r="E101" s="30">
        <v>1.6185</v>
      </c>
      <c r="F101" s="30">
        <v>4.7134999999999998</v>
      </c>
      <c r="G101" s="10">
        <v>37.550000000000004</v>
      </c>
      <c r="H101" s="10">
        <v>1.3500000000000002E-2</v>
      </c>
      <c r="I101" s="10">
        <v>8.5810000000000013</v>
      </c>
      <c r="J101" s="10">
        <v>0</v>
      </c>
      <c r="K101" s="10">
        <v>0.8650000000000001</v>
      </c>
      <c r="L101" s="10">
        <v>27.725000000000001</v>
      </c>
      <c r="M101" s="10">
        <v>20.07</v>
      </c>
      <c r="N101" s="10">
        <v>10.325000000000001</v>
      </c>
      <c r="O101" s="10">
        <v>0.40400000000000003</v>
      </c>
    </row>
    <row r="102" spans="1:15" ht="24.6" x14ac:dyDescent="0.3">
      <c r="A102" s="11" t="s">
        <v>66</v>
      </c>
      <c r="B102" s="8" t="s">
        <v>67</v>
      </c>
      <c r="C102" s="12">
        <v>200</v>
      </c>
      <c r="D102" s="10">
        <v>0.16000000000000003</v>
      </c>
      <c r="E102" s="10">
        <v>0.16000000000000003</v>
      </c>
      <c r="F102" s="10">
        <v>17.900000000000002</v>
      </c>
      <c r="G102" s="10">
        <v>74.600000000000009</v>
      </c>
      <c r="H102" s="10">
        <v>1.2E-2</v>
      </c>
      <c r="I102" s="10">
        <v>0.9</v>
      </c>
      <c r="J102" s="10">
        <v>0</v>
      </c>
      <c r="K102" s="10">
        <v>8.0000000000000016E-2</v>
      </c>
      <c r="L102" s="10">
        <v>13.88</v>
      </c>
      <c r="M102" s="10">
        <v>4.4000000000000004</v>
      </c>
      <c r="N102" s="10">
        <v>5.1400000000000006</v>
      </c>
      <c r="O102" s="10">
        <v>0.92199999999999993</v>
      </c>
    </row>
    <row r="103" spans="1:15" ht="36.6" x14ac:dyDescent="0.3">
      <c r="A103" s="11" t="s">
        <v>48</v>
      </c>
      <c r="B103" s="8" t="s">
        <v>49</v>
      </c>
      <c r="C103" s="12">
        <v>30</v>
      </c>
      <c r="D103" s="10">
        <v>2.2799999999999998</v>
      </c>
      <c r="E103" s="10">
        <v>0.24</v>
      </c>
      <c r="F103" s="10">
        <v>14.76</v>
      </c>
      <c r="G103" s="10">
        <v>70.5</v>
      </c>
      <c r="H103" s="10">
        <v>3.3000000000000002E-2</v>
      </c>
      <c r="I103" s="10">
        <v>0</v>
      </c>
      <c r="J103" s="10">
        <v>0</v>
      </c>
      <c r="K103" s="10">
        <v>0.33</v>
      </c>
      <c r="L103" s="10">
        <v>6</v>
      </c>
      <c r="M103" s="10">
        <v>19.5</v>
      </c>
      <c r="N103" s="10">
        <v>4.2</v>
      </c>
      <c r="O103" s="10">
        <v>0.33000000000000007</v>
      </c>
    </row>
    <row r="104" spans="1:15" s="19" customFormat="1" ht="39" customHeight="1" x14ac:dyDescent="0.3">
      <c r="A104" s="13" t="s">
        <v>23</v>
      </c>
      <c r="B104" s="8" t="s">
        <v>24</v>
      </c>
      <c r="C104" s="14">
        <v>30</v>
      </c>
      <c r="D104" s="10">
        <v>1.98</v>
      </c>
      <c r="E104" s="10">
        <v>0.36</v>
      </c>
      <c r="F104" s="10">
        <v>11.88</v>
      </c>
      <c r="G104" s="10">
        <v>59.400000000000006</v>
      </c>
      <c r="H104" s="10">
        <v>5.1000000000000011E-2</v>
      </c>
      <c r="I104" s="10">
        <v>0</v>
      </c>
      <c r="J104" s="10">
        <v>0</v>
      </c>
      <c r="K104" s="10">
        <v>0.42</v>
      </c>
      <c r="L104" s="10">
        <v>8.7000000000000011</v>
      </c>
      <c r="M104" s="10">
        <v>45.000000000000007</v>
      </c>
      <c r="N104" s="10">
        <v>14.100000000000003</v>
      </c>
      <c r="O104" s="10">
        <v>1.1700000000000002</v>
      </c>
    </row>
    <row r="105" spans="1:15" ht="15.6" x14ac:dyDescent="0.3">
      <c r="A105" s="2"/>
      <c r="B105" s="37" t="s">
        <v>25</v>
      </c>
      <c r="C105" s="68" t="s">
        <v>101</v>
      </c>
      <c r="D105" s="41">
        <f>D99+D100+D101+D102+D103+D104</f>
        <v>18.879900000000003</v>
      </c>
      <c r="E105" s="41">
        <f>E99+E99+E100+E101+E102+E103+E104</f>
        <v>18.040299999999998</v>
      </c>
      <c r="F105" s="41">
        <f t="shared" ref="F105:O105" si="9">F99+F100+F101+F102+F103+F104</f>
        <v>77.580299999999994</v>
      </c>
      <c r="G105" s="41">
        <f>G99+G100+G101+G101+G102+G103+G104</f>
        <v>549.30000000000007</v>
      </c>
      <c r="H105" s="41">
        <f t="shared" si="9"/>
        <v>0.32690000000000002</v>
      </c>
      <c r="I105" s="41">
        <f t="shared" si="9"/>
        <v>35.003599999999992</v>
      </c>
      <c r="J105" s="41">
        <f t="shared" si="9"/>
        <v>5.82</v>
      </c>
      <c r="K105" s="41">
        <f t="shared" si="9"/>
        <v>4.4328000000000003</v>
      </c>
      <c r="L105" s="41">
        <f t="shared" si="9"/>
        <v>139.74499999999998</v>
      </c>
      <c r="M105" s="41">
        <f t="shared" si="9"/>
        <v>355.07400000000001</v>
      </c>
      <c r="N105" s="41">
        <f t="shared" si="9"/>
        <v>115.59500000000003</v>
      </c>
      <c r="O105" s="41">
        <f t="shared" si="9"/>
        <v>4.8874000000000004</v>
      </c>
    </row>
    <row r="106" spans="1:15" ht="15.6" x14ac:dyDescent="0.3">
      <c r="A106" s="33"/>
      <c r="B106" s="34"/>
      <c r="C106" s="69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</row>
    <row r="107" spans="1:15" ht="15.6" x14ac:dyDescent="0.3">
      <c r="A107" s="33"/>
      <c r="B107" s="34"/>
      <c r="C107" s="69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</row>
    <row r="108" spans="1:15" ht="15.6" x14ac:dyDescent="0.3">
      <c r="A108" s="33"/>
      <c r="B108" s="34"/>
      <c r="C108" s="69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</row>
    <row r="109" spans="1:15" ht="15.6" x14ac:dyDescent="0.3">
      <c r="A109" s="33"/>
      <c r="B109" s="34"/>
      <c r="C109" s="69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</row>
    <row r="110" spans="1:15" ht="15.6" x14ac:dyDescent="0.3">
      <c r="A110" s="33"/>
      <c r="B110" s="34"/>
      <c r="C110" s="69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</row>
    <row r="111" spans="1:15" ht="15.6" x14ac:dyDescent="0.3">
      <c r="A111" s="33"/>
      <c r="B111" s="34"/>
      <c r="C111" s="69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</row>
    <row r="112" spans="1:15" ht="15.6" x14ac:dyDescent="0.3">
      <c r="A112" s="33"/>
      <c r="B112" s="34"/>
      <c r="C112" s="69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</row>
    <row r="113" spans="1:15" ht="15.6" x14ac:dyDescent="0.3">
      <c r="A113" s="33"/>
      <c r="B113" s="34"/>
      <c r="C113" s="43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</row>
    <row r="114" spans="1:15" ht="15.6" x14ac:dyDescent="0.3">
      <c r="A114" s="38"/>
      <c r="B114" s="74" t="s">
        <v>41</v>
      </c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1:15" ht="27.6" x14ac:dyDescent="0.3">
      <c r="A115" s="13" t="s">
        <v>17</v>
      </c>
      <c r="B115" s="8" t="s">
        <v>68</v>
      </c>
      <c r="C115" s="9" t="s">
        <v>69</v>
      </c>
      <c r="D115" s="10">
        <v>3.17</v>
      </c>
      <c r="E115" s="10">
        <v>5.19</v>
      </c>
      <c r="F115" s="10">
        <v>9.8483000000000001</v>
      </c>
      <c r="G115" s="10">
        <v>118.01</v>
      </c>
      <c r="H115" s="10">
        <v>6.5349999999999991E-2</v>
      </c>
      <c r="I115" s="10">
        <v>0.27619999999999995</v>
      </c>
      <c r="J115" s="10">
        <v>29.619999999999997</v>
      </c>
      <c r="K115" s="10">
        <v>0.45514999999999994</v>
      </c>
      <c r="L115" s="10">
        <v>21.677</v>
      </c>
      <c r="M115" s="10">
        <v>92.8035</v>
      </c>
      <c r="N115" s="10">
        <v>26.558</v>
      </c>
      <c r="O115" s="10">
        <v>1.0443</v>
      </c>
    </row>
    <row r="116" spans="1:15" ht="24" x14ac:dyDescent="0.3">
      <c r="A116" s="13" t="s">
        <v>18</v>
      </c>
      <c r="B116" s="8" t="s">
        <v>93</v>
      </c>
      <c r="C116" s="12">
        <v>200</v>
      </c>
      <c r="D116" s="36">
        <v>7.56</v>
      </c>
      <c r="E116" s="36">
        <v>0.83999999999999986</v>
      </c>
      <c r="F116" s="10">
        <v>42.5</v>
      </c>
      <c r="G116" s="60">
        <v>208</v>
      </c>
      <c r="H116" s="36">
        <v>0.08</v>
      </c>
      <c r="I116" s="36">
        <v>0</v>
      </c>
      <c r="J116" s="36">
        <v>0</v>
      </c>
      <c r="K116" s="36">
        <v>1.0399999999999998</v>
      </c>
      <c r="L116" s="10">
        <v>14.6</v>
      </c>
      <c r="M116" s="36">
        <v>49.6</v>
      </c>
      <c r="N116" s="36">
        <v>11.400000000000002</v>
      </c>
      <c r="O116" s="10">
        <v>1.1199999999999999</v>
      </c>
    </row>
    <row r="117" spans="1:15" s="19" customFormat="1" ht="24" x14ac:dyDescent="0.25">
      <c r="A117" s="11" t="s">
        <v>70</v>
      </c>
      <c r="B117" s="8" t="s">
        <v>71</v>
      </c>
      <c r="C117" s="12">
        <v>200</v>
      </c>
      <c r="D117" s="10">
        <v>4.0780000000000003</v>
      </c>
      <c r="E117" s="10">
        <v>3.544</v>
      </c>
      <c r="F117" s="10">
        <v>7.597999999999999</v>
      </c>
      <c r="G117" s="10">
        <v>78.600000000000009</v>
      </c>
      <c r="H117" s="10">
        <v>5.6000000000000008E-2</v>
      </c>
      <c r="I117" s="10">
        <v>1.5880000000000001</v>
      </c>
      <c r="J117" s="10">
        <v>24.400000000000002</v>
      </c>
      <c r="K117" s="10">
        <v>0</v>
      </c>
      <c r="L117" s="10">
        <v>151.91999999999999</v>
      </c>
      <c r="M117" s="10">
        <v>124.56</v>
      </c>
      <c r="N117" s="10">
        <v>21.340000000000003</v>
      </c>
      <c r="O117" s="10">
        <v>0.44800000000000006</v>
      </c>
    </row>
    <row r="118" spans="1:15" ht="36" x14ac:dyDescent="0.3">
      <c r="A118" s="13" t="s">
        <v>48</v>
      </c>
      <c r="B118" s="8" t="s">
        <v>49</v>
      </c>
      <c r="C118" s="14">
        <v>20</v>
      </c>
      <c r="D118" s="59">
        <v>1.52</v>
      </c>
      <c r="E118" s="59">
        <v>0.16000000000000003</v>
      </c>
      <c r="F118" s="59">
        <v>9.8400000000000016</v>
      </c>
      <c r="G118" s="60">
        <v>47.000000000000007</v>
      </c>
      <c r="H118" s="59">
        <v>2.2000000000000002E-2</v>
      </c>
      <c r="I118" s="36">
        <v>0</v>
      </c>
      <c r="J118" s="36">
        <v>0</v>
      </c>
      <c r="K118" s="59">
        <v>0.22</v>
      </c>
      <c r="L118" s="59">
        <v>4</v>
      </c>
      <c r="M118" s="59">
        <v>13</v>
      </c>
      <c r="N118" s="59">
        <v>2.8</v>
      </c>
      <c r="O118" s="59">
        <v>0.22</v>
      </c>
    </row>
    <row r="119" spans="1:15" ht="36" x14ac:dyDescent="0.3">
      <c r="A119" s="13" t="s">
        <v>23</v>
      </c>
      <c r="B119" s="8" t="s">
        <v>24</v>
      </c>
      <c r="C119" s="14">
        <v>30</v>
      </c>
      <c r="D119" s="10">
        <v>1.98</v>
      </c>
      <c r="E119" s="10">
        <v>0.36</v>
      </c>
      <c r="F119" s="10">
        <v>11.88</v>
      </c>
      <c r="G119" s="10">
        <v>59.400000000000006</v>
      </c>
      <c r="H119" s="10">
        <v>5.1000000000000011E-2</v>
      </c>
      <c r="I119" s="10">
        <v>0</v>
      </c>
      <c r="J119" s="10">
        <v>0</v>
      </c>
      <c r="K119" s="10">
        <v>0.42</v>
      </c>
      <c r="L119" s="10">
        <v>8.7000000000000011</v>
      </c>
      <c r="M119" s="10">
        <v>45.000000000000007</v>
      </c>
      <c r="N119" s="10">
        <v>14.100000000000003</v>
      </c>
      <c r="O119" s="10">
        <v>1.1700000000000002</v>
      </c>
    </row>
    <row r="120" spans="1:15" ht="15.6" x14ac:dyDescent="0.3">
      <c r="A120" s="2"/>
      <c r="B120" s="37" t="s">
        <v>25</v>
      </c>
      <c r="C120" s="40">
        <v>550</v>
      </c>
      <c r="D120" s="41">
        <f>D115+D116+D117+D118+D119</f>
        <v>18.308</v>
      </c>
      <c r="E120" s="41">
        <f>E115+E115+E116+E117+E117+E118+E119</f>
        <v>18.827999999999999</v>
      </c>
      <c r="F120" s="41">
        <f>F115+F116+F118+F119</f>
        <v>74.068300000000008</v>
      </c>
      <c r="G120" s="41">
        <f>G115+G116+G117+G118+G118+G119</f>
        <v>558.01</v>
      </c>
      <c r="H120" s="41">
        <f t="shared" ref="H120:O120" si="10">H115+H116+H117+H118+H119</f>
        <v>0.27434999999999998</v>
      </c>
      <c r="I120" s="41">
        <f t="shared" si="10"/>
        <v>1.8642000000000001</v>
      </c>
      <c r="J120" s="41">
        <f t="shared" si="10"/>
        <v>54.019999999999996</v>
      </c>
      <c r="K120" s="41">
        <f t="shared" si="10"/>
        <v>2.1351499999999999</v>
      </c>
      <c r="L120" s="41">
        <f t="shared" si="10"/>
        <v>200.89699999999999</v>
      </c>
      <c r="M120" s="41">
        <f t="shared" si="10"/>
        <v>324.96350000000001</v>
      </c>
      <c r="N120" s="41">
        <f t="shared" si="10"/>
        <v>76.198000000000008</v>
      </c>
      <c r="O120" s="41">
        <f t="shared" si="10"/>
        <v>4.0023</v>
      </c>
    </row>
    <row r="122" spans="1:15" ht="15.6" x14ac:dyDescent="0.3">
      <c r="A122" s="38"/>
      <c r="B122" s="74" t="s">
        <v>50</v>
      </c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1:15" ht="41.4" x14ac:dyDescent="0.3">
      <c r="A123" s="42" t="s">
        <v>72</v>
      </c>
      <c r="B123" s="8" t="s">
        <v>73</v>
      </c>
      <c r="C123" s="12" t="s">
        <v>29</v>
      </c>
      <c r="D123" s="10">
        <v>12.475</v>
      </c>
      <c r="E123" s="10">
        <v>15.68</v>
      </c>
      <c r="F123" s="10">
        <v>19.334999999999997</v>
      </c>
      <c r="G123" s="10">
        <v>271.5</v>
      </c>
      <c r="H123" s="10">
        <v>0.12</v>
      </c>
      <c r="I123" s="10">
        <v>18.765000000000001</v>
      </c>
      <c r="J123" s="10">
        <v>39</v>
      </c>
      <c r="K123" s="10">
        <v>4.67</v>
      </c>
      <c r="L123" s="10">
        <v>59.149999999999991</v>
      </c>
      <c r="M123" s="10">
        <v>148.63</v>
      </c>
      <c r="N123" s="10">
        <v>39.69</v>
      </c>
      <c r="O123" s="10">
        <v>2.2250000000000001</v>
      </c>
    </row>
    <row r="124" spans="1:15" ht="24.6" x14ac:dyDescent="0.3">
      <c r="A124" s="11" t="s">
        <v>19</v>
      </c>
      <c r="B124" s="8" t="s">
        <v>20</v>
      </c>
      <c r="C124" s="12">
        <v>200</v>
      </c>
      <c r="D124" s="10">
        <v>0.66200000000000003</v>
      </c>
      <c r="E124" s="10">
        <v>9.0000000000000011E-2</v>
      </c>
      <c r="F124" s="10">
        <v>22.034000000000002</v>
      </c>
      <c r="G124" s="10">
        <v>92.800000000000011</v>
      </c>
      <c r="H124" s="10">
        <v>1.6E-2</v>
      </c>
      <c r="I124" s="10">
        <v>0.72599999999999998</v>
      </c>
      <c r="J124" s="10">
        <v>0</v>
      </c>
      <c r="K124" s="10">
        <v>0.50800000000000001</v>
      </c>
      <c r="L124" s="10">
        <v>32.180000000000007</v>
      </c>
      <c r="M124" s="10">
        <v>23.44</v>
      </c>
      <c r="N124" s="10">
        <v>17.46</v>
      </c>
      <c r="O124" s="10">
        <v>0.66800000000000004</v>
      </c>
    </row>
    <row r="125" spans="1:15" ht="24.6" x14ac:dyDescent="0.3">
      <c r="A125" s="11" t="s">
        <v>74</v>
      </c>
      <c r="B125" s="8" t="s">
        <v>75</v>
      </c>
      <c r="C125" s="12">
        <v>75</v>
      </c>
      <c r="D125" s="10">
        <v>4.46</v>
      </c>
      <c r="E125" s="10">
        <v>2.98</v>
      </c>
      <c r="F125" s="10">
        <v>31.8</v>
      </c>
      <c r="G125" s="10">
        <v>182</v>
      </c>
      <c r="H125" s="10">
        <v>0.08</v>
      </c>
      <c r="I125" s="10">
        <v>0.08</v>
      </c>
      <c r="J125" s="10">
        <v>18</v>
      </c>
      <c r="K125" s="10">
        <v>0.86</v>
      </c>
      <c r="L125" s="10">
        <v>15.6</v>
      </c>
      <c r="M125" s="10">
        <v>42.8</v>
      </c>
      <c r="N125" s="10">
        <v>17.399999999999999</v>
      </c>
      <c r="O125" s="10">
        <v>1.08</v>
      </c>
    </row>
    <row r="126" spans="1:15" ht="36" x14ac:dyDescent="0.3">
      <c r="A126" s="13" t="s">
        <v>48</v>
      </c>
      <c r="B126" s="8" t="s">
        <v>49</v>
      </c>
      <c r="C126" s="14">
        <v>35</v>
      </c>
      <c r="D126" s="10">
        <v>2.6599999999999997</v>
      </c>
      <c r="E126" s="10">
        <v>0.28000000000000003</v>
      </c>
      <c r="F126" s="10">
        <v>17.220000000000002</v>
      </c>
      <c r="G126" s="10">
        <v>82.25</v>
      </c>
      <c r="H126" s="10">
        <v>3.85E-2</v>
      </c>
      <c r="I126" s="10">
        <v>0</v>
      </c>
      <c r="J126" s="10">
        <v>0</v>
      </c>
      <c r="K126" s="10">
        <v>0.38500000000000001</v>
      </c>
      <c r="L126" s="10">
        <v>7</v>
      </c>
      <c r="M126" s="10">
        <v>22.75</v>
      </c>
      <c r="N126" s="10">
        <v>4.9000000000000004</v>
      </c>
      <c r="O126" s="10">
        <v>0.38500000000000001</v>
      </c>
    </row>
    <row r="127" spans="1:15" ht="36" x14ac:dyDescent="0.3">
      <c r="A127" s="13" t="s">
        <v>23</v>
      </c>
      <c r="B127" s="8" t="s">
        <v>24</v>
      </c>
      <c r="C127" s="14">
        <v>40</v>
      </c>
      <c r="D127" s="10">
        <v>2.64</v>
      </c>
      <c r="E127" s="10">
        <v>0.48000000000000004</v>
      </c>
      <c r="F127" s="10">
        <v>15.840000000000003</v>
      </c>
      <c r="G127" s="10">
        <v>79.200000000000017</v>
      </c>
      <c r="H127" s="10">
        <v>6.8000000000000019E-2</v>
      </c>
      <c r="I127" s="10">
        <v>0</v>
      </c>
      <c r="J127" s="10">
        <v>0</v>
      </c>
      <c r="K127" s="10">
        <v>0.56000000000000005</v>
      </c>
      <c r="L127" s="10">
        <v>11.600000000000001</v>
      </c>
      <c r="M127" s="10">
        <v>60</v>
      </c>
      <c r="N127" s="10">
        <v>18.8</v>
      </c>
      <c r="O127" s="10">
        <v>1.56</v>
      </c>
    </row>
    <row r="128" spans="1:15" ht="15.6" x14ac:dyDescent="0.3">
      <c r="A128" s="2"/>
      <c r="B128" s="37" t="s">
        <v>25</v>
      </c>
      <c r="C128" s="40">
        <v>550</v>
      </c>
      <c r="D128" s="41">
        <f>SUM(D123:D127)</f>
        <v>22.897000000000002</v>
      </c>
      <c r="E128" s="41">
        <f>E123+E124+E125+E125+E126+E127</f>
        <v>22.490000000000002</v>
      </c>
      <c r="F128" s="41">
        <v>96.23</v>
      </c>
      <c r="G128" s="41">
        <f t="shared" ref="G128:O128" si="11">SUM(G123:G127)</f>
        <v>707.75</v>
      </c>
      <c r="H128" s="41">
        <f t="shared" si="11"/>
        <v>0.32250000000000001</v>
      </c>
      <c r="I128" s="41">
        <f t="shared" si="11"/>
        <v>19.570999999999998</v>
      </c>
      <c r="J128" s="41">
        <f t="shared" si="11"/>
        <v>57</v>
      </c>
      <c r="K128" s="41">
        <f t="shared" si="11"/>
        <v>6.9830000000000005</v>
      </c>
      <c r="L128" s="41">
        <f t="shared" si="11"/>
        <v>125.53</v>
      </c>
      <c r="M128" s="41">
        <f t="shared" si="11"/>
        <v>297.62</v>
      </c>
      <c r="N128" s="41">
        <f t="shared" si="11"/>
        <v>98.25</v>
      </c>
      <c r="O128" s="41">
        <f t="shared" si="11"/>
        <v>5.918000000000001</v>
      </c>
    </row>
    <row r="129" spans="1:15" ht="15.6" x14ac:dyDescent="0.3">
      <c r="A129" s="2"/>
      <c r="B129" s="37"/>
      <c r="C129" s="40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1:15" ht="15.6" x14ac:dyDescent="0.3">
      <c r="A130" s="38"/>
      <c r="B130" s="74" t="s">
        <v>51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1:15" s="19" customFormat="1" ht="36" x14ac:dyDescent="0.3">
      <c r="A131" s="13" t="s">
        <v>27</v>
      </c>
      <c r="B131" s="8" t="s">
        <v>28</v>
      </c>
      <c r="C131" s="14">
        <v>100</v>
      </c>
      <c r="D131" s="10">
        <v>0.4</v>
      </c>
      <c r="E131" s="10">
        <v>0.4</v>
      </c>
      <c r="F131" s="10">
        <v>9.8000000000000007</v>
      </c>
      <c r="G131" s="10">
        <v>47</v>
      </c>
      <c r="H131" s="10">
        <v>0.03</v>
      </c>
      <c r="I131" s="10">
        <v>10</v>
      </c>
      <c r="J131" s="10"/>
      <c r="K131" s="10">
        <v>0.2</v>
      </c>
      <c r="L131" s="10">
        <v>16</v>
      </c>
      <c r="M131" s="10">
        <v>11</v>
      </c>
      <c r="N131" s="10">
        <v>9</v>
      </c>
      <c r="O131" s="10">
        <v>2.2000000000000002</v>
      </c>
    </row>
    <row r="132" spans="1:15" ht="27.6" x14ac:dyDescent="0.3">
      <c r="A132" s="70" t="s">
        <v>17</v>
      </c>
      <c r="B132" s="8" t="s">
        <v>102</v>
      </c>
      <c r="C132" s="12" t="s">
        <v>103</v>
      </c>
      <c r="D132" s="10">
        <v>16.12</v>
      </c>
      <c r="E132" s="10">
        <v>16.75</v>
      </c>
      <c r="F132" s="10">
        <v>44.63</v>
      </c>
      <c r="G132" s="10">
        <v>406.76</v>
      </c>
      <c r="H132" s="10">
        <v>0.26208333333333333</v>
      </c>
      <c r="I132" s="10">
        <v>1.4880952380952381</v>
      </c>
      <c r="J132" s="10">
        <v>71.979166666666671</v>
      </c>
      <c r="K132" s="10">
        <v>1.7255952380952382</v>
      </c>
      <c r="L132" s="10">
        <v>41.592976190476193</v>
      </c>
      <c r="M132" s="10">
        <v>320.77857142857141</v>
      </c>
      <c r="N132" s="10">
        <v>154.60482142857143</v>
      </c>
      <c r="O132" s="10">
        <v>6.2280952380952384</v>
      </c>
    </row>
    <row r="133" spans="1:15" ht="24" x14ac:dyDescent="0.3">
      <c r="A133" s="13" t="s">
        <v>38</v>
      </c>
      <c r="B133" s="8" t="s">
        <v>39</v>
      </c>
      <c r="C133" s="14" t="s">
        <v>40</v>
      </c>
      <c r="D133" s="10">
        <v>0.112</v>
      </c>
      <c r="E133" s="10">
        <v>1.8000000000000002E-2</v>
      </c>
      <c r="F133" s="10">
        <v>10.149999999999999</v>
      </c>
      <c r="G133" s="10">
        <v>41.32</v>
      </c>
      <c r="H133" s="10">
        <v>-8.000000000000008E-4</v>
      </c>
      <c r="I133" s="10">
        <v>2.0299999999999994</v>
      </c>
      <c r="J133" s="10">
        <v>0</v>
      </c>
      <c r="K133" s="10">
        <v>5.9999999999999984E-3</v>
      </c>
      <c r="L133" s="10">
        <v>13.249999999999998</v>
      </c>
      <c r="M133" s="10">
        <v>3.9600000000000004</v>
      </c>
      <c r="N133" s="10">
        <v>2.1599999999999997</v>
      </c>
      <c r="O133" s="10">
        <v>0.33299999999999996</v>
      </c>
    </row>
    <row r="134" spans="1:15" ht="36" x14ac:dyDescent="0.3">
      <c r="A134" s="13" t="s">
        <v>23</v>
      </c>
      <c r="B134" s="8" t="s">
        <v>24</v>
      </c>
      <c r="C134" s="14">
        <v>30</v>
      </c>
      <c r="D134" s="10">
        <v>1.98</v>
      </c>
      <c r="E134" s="10">
        <v>0.36</v>
      </c>
      <c r="F134" s="10">
        <v>11.88</v>
      </c>
      <c r="G134" s="10">
        <v>59.400000000000006</v>
      </c>
      <c r="H134" s="10">
        <v>5.1000000000000011E-2</v>
      </c>
      <c r="I134" s="10">
        <v>0</v>
      </c>
      <c r="J134" s="10">
        <v>0</v>
      </c>
      <c r="K134" s="10">
        <v>0.42</v>
      </c>
      <c r="L134" s="10">
        <v>8.7000000000000011</v>
      </c>
      <c r="M134" s="10">
        <v>45.000000000000007</v>
      </c>
      <c r="N134" s="10">
        <v>14.100000000000003</v>
      </c>
      <c r="O134" s="10">
        <v>1.1700000000000002</v>
      </c>
    </row>
    <row r="135" spans="1:15" ht="15.6" x14ac:dyDescent="0.3">
      <c r="A135" s="2"/>
      <c r="B135" s="37" t="s">
        <v>25</v>
      </c>
      <c r="C135" s="40">
        <v>558</v>
      </c>
      <c r="D135" s="41">
        <f>SUM(D131:D134)</f>
        <v>18.611999999999998</v>
      </c>
      <c r="E135" s="41">
        <f t="shared" ref="E135:O135" si="12">SUM(E131:E134)</f>
        <v>17.527999999999999</v>
      </c>
      <c r="F135" s="41">
        <f t="shared" si="12"/>
        <v>76.460000000000008</v>
      </c>
      <c r="G135" s="41">
        <f t="shared" si="12"/>
        <v>554.48</v>
      </c>
      <c r="H135" s="41">
        <f t="shared" si="12"/>
        <v>0.34228333333333333</v>
      </c>
      <c r="I135" s="41">
        <f t="shared" si="12"/>
        <v>13.518095238095237</v>
      </c>
      <c r="J135" s="41">
        <f t="shared" si="12"/>
        <v>71.979166666666671</v>
      </c>
      <c r="K135" s="41">
        <f t="shared" si="12"/>
        <v>2.3515952380952383</v>
      </c>
      <c r="L135" s="41">
        <f t="shared" si="12"/>
        <v>79.542976190476196</v>
      </c>
      <c r="M135" s="41">
        <f t="shared" si="12"/>
        <v>380.73857142857139</v>
      </c>
      <c r="N135" s="41">
        <f t="shared" si="12"/>
        <v>179.86482142857142</v>
      </c>
      <c r="O135" s="41">
        <f t="shared" si="12"/>
        <v>9.9310952380952386</v>
      </c>
    </row>
    <row r="136" spans="1:15" ht="15.6" x14ac:dyDescent="0.3">
      <c r="A136" s="2"/>
      <c r="B136" s="37" t="s">
        <v>76</v>
      </c>
      <c r="C136" s="40">
        <f t="shared" ref="C136:O136" si="13">C88+C96+C105+C120+C128+C135</f>
        <v>3388</v>
      </c>
      <c r="D136" s="40">
        <f t="shared" si="13"/>
        <v>125.16356666666665</v>
      </c>
      <c r="E136" s="40">
        <f t="shared" si="13"/>
        <v>120.93629999999999</v>
      </c>
      <c r="F136" s="40">
        <f t="shared" si="13"/>
        <v>505.1536000000001</v>
      </c>
      <c r="G136" s="40">
        <f t="shared" si="13"/>
        <v>3691.64</v>
      </c>
      <c r="H136" s="40">
        <f t="shared" si="13"/>
        <v>2.3218666666666663</v>
      </c>
      <c r="I136" s="40">
        <f t="shared" si="13"/>
        <v>134.85689523809521</v>
      </c>
      <c r="J136" s="40">
        <f t="shared" si="13"/>
        <v>267.41916666666668</v>
      </c>
      <c r="K136" s="40">
        <f t="shared" si="13"/>
        <v>25.182545238095241</v>
      </c>
      <c r="L136" s="40">
        <f t="shared" si="13"/>
        <v>820.45830952380959</v>
      </c>
      <c r="M136" s="40">
        <f t="shared" si="13"/>
        <v>2212.612738095238</v>
      </c>
      <c r="N136" s="40">
        <f t="shared" si="13"/>
        <v>663.74448809523813</v>
      </c>
      <c r="O136" s="40">
        <f t="shared" si="13"/>
        <v>37.302128571428568</v>
      </c>
    </row>
    <row r="137" spans="1:15" ht="15.6" x14ac:dyDescent="0.3">
      <c r="A137" s="32"/>
      <c r="B137" s="50" t="s">
        <v>77</v>
      </c>
      <c r="C137" s="51">
        <f t="shared" ref="C137:O137" si="14">C25+C33+C41+C52+C68+C60+C88+C96+C105+C120+C128+C135</f>
        <v>6887</v>
      </c>
      <c r="D137" s="51">
        <f t="shared" si="14"/>
        <v>247.27826666666664</v>
      </c>
      <c r="E137" s="51">
        <f t="shared" si="14"/>
        <v>247.67430000000002</v>
      </c>
      <c r="F137" s="51">
        <f t="shared" si="14"/>
        <v>1043.7991000000002</v>
      </c>
      <c r="G137" s="51">
        <f t="shared" si="14"/>
        <v>7388.3600000000006</v>
      </c>
      <c r="H137" s="51">
        <f t="shared" si="14"/>
        <v>4.0890000000000004</v>
      </c>
      <c r="I137" s="51">
        <f t="shared" si="14"/>
        <v>206.57009523809526</v>
      </c>
      <c r="J137" s="51">
        <f t="shared" si="14"/>
        <v>598.63916666666648</v>
      </c>
      <c r="K137" s="51">
        <f t="shared" si="14"/>
        <v>57.337545238095238</v>
      </c>
      <c r="L137" s="51">
        <f t="shared" si="14"/>
        <v>1697.7291095238093</v>
      </c>
      <c r="M137" s="51">
        <f t="shared" si="14"/>
        <v>4118.4077880952373</v>
      </c>
      <c r="N137" s="51">
        <f t="shared" si="14"/>
        <v>1278.9147880952378</v>
      </c>
      <c r="O137" s="51">
        <f t="shared" si="14"/>
        <v>74.965228571428582</v>
      </c>
    </row>
    <row r="138" spans="1:15" ht="15.6" x14ac:dyDescent="0.3">
      <c r="A138" s="32"/>
      <c r="B138" s="50" t="s">
        <v>78</v>
      </c>
      <c r="C138" s="53">
        <f>C137/12</f>
        <v>573.91666666666663</v>
      </c>
      <c r="D138" s="52">
        <f>D137/12</f>
        <v>20.606522222222221</v>
      </c>
      <c r="E138" s="52">
        <f t="shared" ref="E138:O138" si="15">E137/12</f>
        <v>20.639525000000003</v>
      </c>
      <c r="F138" s="52">
        <f t="shared" si="15"/>
        <v>86.983258333333353</v>
      </c>
      <c r="G138" s="52">
        <f t="shared" si="15"/>
        <v>615.69666666666672</v>
      </c>
      <c r="H138" s="52">
        <f t="shared" si="15"/>
        <v>0.34075000000000005</v>
      </c>
      <c r="I138" s="52">
        <f t="shared" si="15"/>
        <v>17.214174603174605</v>
      </c>
      <c r="J138" s="52">
        <f t="shared" si="15"/>
        <v>49.886597222222207</v>
      </c>
      <c r="K138" s="52">
        <f t="shared" si="15"/>
        <v>4.7781287698412696</v>
      </c>
      <c r="L138" s="52">
        <f t="shared" si="15"/>
        <v>141.47742579365078</v>
      </c>
      <c r="M138" s="52">
        <f t="shared" si="15"/>
        <v>343.20064900793642</v>
      </c>
      <c r="N138" s="52">
        <f t="shared" si="15"/>
        <v>106.57623234126982</v>
      </c>
      <c r="O138" s="52">
        <f t="shared" si="15"/>
        <v>6.2471023809523816</v>
      </c>
    </row>
    <row r="140" spans="1:15" x14ac:dyDescent="0.3"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</row>
    <row r="141" spans="1:15" x14ac:dyDescent="0.3">
      <c r="C141" s="71"/>
      <c r="D141" s="71"/>
      <c r="E141" s="72"/>
      <c r="F141" s="72"/>
      <c r="G141" s="73"/>
      <c r="H141" s="73"/>
      <c r="I141" s="73"/>
      <c r="J141" s="73"/>
      <c r="K141" s="73"/>
      <c r="L141" s="73"/>
      <c r="M141" s="73"/>
      <c r="N141" s="73"/>
    </row>
    <row r="142" spans="1:15" x14ac:dyDescent="0.3"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</row>
  </sheetData>
  <mergeCells count="14">
    <mergeCell ref="B54:O54"/>
    <mergeCell ref="B19:O19"/>
    <mergeCell ref="B20:O20"/>
    <mergeCell ref="B27:O27"/>
    <mergeCell ref="B35:O35"/>
    <mergeCell ref="C46:O46"/>
    <mergeCell ref="B122:O122"/>
    <mergeCell ref="B130:O130"/>
    <mergeCell ref="B62:O62"/>
    <mergeCell ref="B81:O81"/>
    <mergeCell ref="B82:O82"/>
    <mergeCell ref="B90:O90"/>
    <mergeCell ref="B98:O98"/>
    <mergeCell ref="B114:O114"/>
  </mergeCells>
  <pageMargins left="0.7" right="0.7" top="0.75" bottom="0.75" header="0.3" footer="0.3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старшие 5-11 кл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2024-01-11T06:05:37Z</dcterms:created>
  <dcterms:modified xsi:type="dcterms:W3CDTF">2024-01-11T06:19:55Z</dcterms:modified>
</cp:coreProperties>
</file>