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608" windowHeight="867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7" i="1"/>
  <c r="J27" i="1"/>
  <c r="J32" i="1"/>
  <c r="J39" i="1"/>
  <c r="J46" i="1"/>
  <c r="J55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5" i="1"/>
  <c r="J195" i="1"/>
  <c r="J215" i="1" s="1"/>
  <c r="J200" i="1"/>
  <c r="J207" i="1"/>
  <c r="J214" i="1"/>
  <c r="J227" i="1"/>
  <c r="J237" i="1"/>
  <c r="J242" i="1"/>
  <c r="J249" i="1"/>
  <c r="J256" i="1"/>
  <c r="J265" i="1"/>
  <c r="J269" i="1"/>
  <c r="J279" i="1"/>
  <c r="J284" i="1"/>
  <c r="J299" i="1" s="1"/>
  <c r="J291" i="1"/>
  <c r="J298" i="1"/>
  <c r="J306" i="1"/>
  <c r="J310" i="1"/>
  <c r="J320" i="1"/>
  <c r="J325" i="1"/>
  <c r="J332" i="1"/>
  <c r="J339" i="1"/>
  <c r="J348" i="1"/>
  <c r="J352" i="1"/>
  <c r="J362" i="1"/>
  <c r="J367" i="1"/>
  <c r="J374" i="1"/>
  <c r="J381" i="1"/>
  <c r="J389" i="1"/>
  <c r="J393" i="1"/>
  <c r="J403" i="1"/>
  <c r="J408" i="1"/>
  <c r="J415" i="1"/>
  <c r="J422" i="1"/>
  <c r="J431" i="1"/>
  <c r="J435" i="1"/>
  <c r="J445" i="1"/>
  <c r="J465" i="1" s="1"/>
  <c r="J450" i="1"/>
  <c r="J457" i="1"/>
  <c r="J464" i="1"/>
  <c r="J473" i="1"/>
  <c r="J477" i="1"/>
  <c r="J487" i="1"/>
  <c r="J492" i="1"/>
  <c r="J499" i="1"/>
  <c r="J506" i="1"/>
  <c r="J515" i="1"/>
  <c r="J519" i="1"/>
  <c r="J529" i="1"/>
  <c r="J534" i="1"/>
  <c r="J541" i="1"/>
  <c r="J548" i="1"/>
  <c r="J557" i="1"/>
  <c r="J561" i="1"/>
  <c r="J571" i="1"/>
  <c r="J576" i="1"/>
  <c r="J583" i="1"/>
  <c r="J590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1" i="1"/>
  <c r="I139" i="1"/>
  <c r="I143" i="1"/>
  <c r="I153" i="1"/>
  <c r="I158" i="1"/>
  <c r="I165" i="1"/>
  <c r="I172" i="1"/>
  <c r="I181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06" i="1"/>
  <c r="I310" i="1"/>
  <c r="I320" i="1"/>
  <c r="I325" i="1"/>
  <c r="I332" i="1"/>
  <c r="I339" i="1"/>
  <c r="I348" i="1"/>
  <c r="I352" i="1"/>
  <c r="I362" i="1"/>
  <c r="I367" i="1"/>
  <c r="I374" i="1"/>
  <c r="I381" i="1"/>
  <c r="I393" i="1"/>
  <c r="I403" i="1"/>
  <c r="I408" i="1"/>
  <c r="I415" i="1"/>
  <c r="I422" i="1"/>
  <c r="I435" i="1"/>
  <c r="I445" i="1"/>
  <c r="I450" i="1"/>
  <c r="I457" i="1"/>
  <c r="I464" i="1"/>
  <c r="I473" i="1"/>
  <c r="I477" i="1"/>
  <c r="I487" i="1"/>
  <c r="I492" i="1"/>
  <c r="I499" i="1"/>
  <c r="I506" i="1"/>
  <c r="I507" i="1"/>
  <c r="I515" i="1"/>
  <c r="I519" i="1"/>
  <c r="I529" i="1"/>
  <c r="I534" i="1"/>
  <c r="I541" i="1"/>
  <c r="I548" i="1"/>
  <c r="I557" i="1"/>
  <c r="I561" i="1"/>
  <c r="I571" i="1"/>
  <c r="I576" i="1"/>
  <c r="I583" i="1"/>
  <c r="I590" i="1"/>
  <c r="H13" i="1"/>
  <c r="H17" i="1"/>
  <c r="H27" i="1"/>
  <c r="H32" i="1"/>
  <c r="H39" i="1"/>
  <c r="H46" i="1"/>
  <c r="H55" i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6" i="1"/>
  <c r="H310" i="1"/>
  <c r="H320" i="1"/>
  <c r="H325" i="1"/>
  <c r="H332" i="1"/>
  <c r="H339" i="1"/>
  <c r="H348" i="1"/>
  <c r="H352" i="1"/>
  <c r="H362" i="1"/>
  <c r="H367" i="1"/>
  <c r="H374" i="1"/>
  <c r="H381" i="1"/>
  <c r="H389" i="1"/>
  <c r="H393" i="1"/>
  <c r="H403" i="1"/>
  <c r="H408" i="1"/>
  <c r="H415" i="1"/>
  <c r="H422" i="1"/>
  <c r="H431" i="1"/>
  <c r="H435" i="1"/>
  <c r="H445" i="1"/>
  <c r="H450" i="1"/>
  <c r="H457" i="1"/>
  <c r="H464" i="1"/>
  <c r="H473" i="1"/>
  <c r="H477" i="1"/>
  <c r="H487" i="1"/>
  <c r="H492" i="1"/>
  <c r="H499" i="1"/>
  <c r="H506" i="1"/>
  <c r="H515" i="1"/>
  <c r="H549" i="1" s="1"/>
  <c r="H519" i="1"/>
  <c r="H529" i="1"/>
  <c r="H534" i="1"/>
  <c r="H541" i="1"/>
  <c r="H548" i="1"/>
  <c r="H557" i="1"/>
  <c r="H561" i="1"/>
  <c r="H571" i="1"/>
  <c r="H576" i="1"/>
  <c r="H591" i="1" s="1"/>
  <c r="H583" i="1"/>
  <c r="H590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6" i="1"/>
  <c r="G310" i="1"/>
  <c r="G320" i="1"/>
  <c r="G325" i="1"/>
  <c r="G332" i="1"/>
  <c r="G339" i="1"/>
  <c r="G348" i="1"/>
  <c r="G352" i="1"/>
  <c r="G362" i="1"/>
  <c r="G367" i="1"/>
  <c r="G374" i="1"/>
  <c r="G381" i="1"/>
  <c r="G382" i="1"/>
  <c r="G389" i="1"/>
  <c r="G393" i="1"/>
  <c r="G403" i="1"/>
  <c r="G408" i="1"/>
  <c r="G415" i="1"/>
  <c r="G422" i="1"/>
  <c r="G431" i="1"/>
  <c r="G435" i="1"/>
  <c r="G445" i="1"/>
  <c r="G450" i="1"/>
  <c r="G457" i="1"/>
  <c r="G464" i="1"/>
  <c r="G473" i="1"/>
  <c r="G477" i="1"/>
  <c r="G487" i="1"/>
  <c r="G492" i="1"/>
  <c r="G499" i="1"/>
  <c r="G506" i="1"/>
  <c r="G519" i="1"/>
  <c r="G529" i="1"/>
  <c r="G534" i="1"/>
  <c r="G541" i="1"/>
  <c r="G548" i="1"/>
  <c r="G557" i="1"/>
  <c r="G561" i="1"/>
  <c r="G571" i="1"/>
  <c r="G576" i="1"/>
  <c r="G583" i="1"/>
  <c r="G590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06" i="1"/>
  <c r="F310" i="1"/>
  <c r="F320" i="1"/>
  <c r="F325" i="1"/>
  <c r="F332" i="1"/>
  <c r="F339" i="1"/>
  <c r="F348" i="1"/>
  <c r="F352" i="1"/>
  <c r="F362" i="1"/>
  <c r="F367" i="1"/>
  <c r="F374" i="1"/>
  <c r="F381" i="1"/>
  <c r="F389" i="1"/>
  <c r="F393" i="1"/>
  <c r="F403" i="1"/>
  <c r="F408" i="1"/>
  <c r="F415" i="1"/>
  <c r="F422" i="1"/>
  <c r="F431" i="1"/>
  <c r="F435" i="1"/>
  <c r="F445" i="1"/>
  <c r="F450" i="1"/>
  <c r="F457" i="1"/>
  <c r="F464" i="1"/>
  <c r="F473" i="1"/>
  <c r="F477" i="1"/>
  <c r="F487" i="1"/>
  <c r="F492" i="1"/>
  <c r="F499" i="1"/>
  <c r="F506" i="1"/>
  <c r="F515" i="1"/>
  <c r="F519" i="1"/>
  <c r="F529" i="1"/>
  <c r="F534" i="1"/>
  <c r="F541" i="1"/>
  <c r="F548" i="1"/>
  <c r="F557" i="1"/>
  <c r="F561" i="1"/>
  <c r="F571" i="1"/>
  <c r="F576" i="1"/>
  <c r="F583" i="1"/>
  <c r="F590" i="1"/>
  <c r="L557" i="1"/>
  <c r="B591" i="1"/>
  <c r="A591" i="1"/>
  <c r="B584" i="1"/>
  <c r="A584" i="1"/>
  <c r="B577" i="1"/>
  <c r="A577" i="1"/>
  <c r="B572" i="1"/>
  <c r="A572" i="1"/>
  <c r="B562" i="1"/>
  <c r="A562" i="1"/>
  <c r="B558" i="1"/>
  <c r="A558" i="1"/>
  <c r="B549" i="1"/>
  <c r="A549" i="1"/>
  <c r="B542" i="1"/>
  <c r="A542" i="1"/>
  <c r="B535" i="1"/>
  <c r="A535" i="1"/>
  <c r="B530" i="1"/>
  <c r="A530" i="1"/>
  <c r="B520" i="1"/>
  <c r="A520" i="1"/>
  <c r="B516" i="1"/>
  <c r="A516" i="1"/>
  <c r="B507" i="1"/>
  <c r="A507" i="1"/>
  <c r="B500" i="1"/>
  <c r="A500" i="1"/>
  <c r="B493" i="1"/>
  <c r="A493" i="1"/>
  <c r="B488" i="1"/>
  <c r="A488" i="1"/>
  <c r="B478" i="1"/>
  <c r="A478" i="1"/>
  <c r="B474" i="1"/>
  <c r="A474" i="1"/>
  <c r="B465" i="1"/>
  <c r="A465" i="1"/>
  <c r="B458" i="1"/>
  <c r="A458" i="1"/>
  <c r="B451" i="1"/>
  <c r="A451" i="1"/>
  <c r="B446" i="1"/>
  <c r="A446" i="1"/>
  <c r="B436" i="1"/>
  <c r="A436" i="1"/>
  <c r="B432" i="1"/>
  <c r="A432" i="1"/>
  <c r="B423" i="1"/>
  <c r="A423" i="1"/>
  <c r="B416" i="1"/>
  <c r="A416" i="1"/>
  <c r="B409" i="1"/>
  <c r="A409" i="1"/>
  <c r="B404" i="1"/>
  <c r="A404" i="1"/>
  <c r="B394" i="1"/>
  <c r="A394" i="1"/>
  <c r="B390" i="1"/>
  <c r="A390" i="1"/>
  <c r="B382" i="1"/>
  <c r="A382" i="1"/>
  <c r="B375" i="1"/>
  <c r="A375" i="1"/>
  <c r="B368" i="1"/>
  <c r="A368" i="1"/>
  <c r="B363" i="1"/>
  <c r="A363" i="1"/>
  <c r="B353" i="1"/>
  <c r="A353" i="1"/>
  <c r="B349" i="1"/>
  <c r="A349" i="1"/>
  <c r="B340" i="1"/>
  <c r="A340" i="1"/>
  <c r="B333" i="1"/>
  <c r="A333" i="1"/>
  <c r="B326" i="1"/>
  <c r="A326" i="1"/>
  <c r="B321" i="1"/>
  <c r="A321" i="1"/>
  <c r="B311" i="1"/>
  <c r="A311" i="1"/>
  <c r="B307" i="1"/>
  <c r="A307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G549" i="1" l="1"/>
  <c r="F549" i="1"/>
  <c r="G423" i="1"/>
  <c r="F591" i="1"/>
  <c r="F507" i="1"/>
  <c r="F47" i="1"/>
  <c r="G340" i="1"/>
  <c r="H507" i="1"/>
  <c r="I591" i="1"/>
  <c r="J549" i="1"/>
  <c r="J382" i="1"/>
  <c r="F423" i="1"/>
  <c r="F131" i="1"/>
  <c r="G465" i="1"/>
  <c r="G215" i="1"/>
  <c r="G131" i="1"/>
  <c r="G47" i="1"/>
  <c r="H299" i="1"/>
  <c r="I423" i="1"/>
  <c r="I257" i="1"/>
  <c r="J591" i="1"/>
  <c r="J423" i="1"/>
  <c r="J340" i="1"/>
  <c r="F382" i="1"/>
  <c r="F257" i="1"/>
  <c r="F173" i="1"/>
  <c r="G507" i="1"/>
  <c r="H382" i="1"/>
  <c r="I549" i="1"/>
  <c r="I465" i="1"/>
  <c r="I89" i="1"/>
  <c r="J257" i="1"/>
  <c r="J131" i="1"/>
  <c r="G591" i="1"/>
  <c r="G299" i="1"/>
  <c r="I382" i="1"/>
  <c r="I299" i="1"/>
  <c r="J507" i="1"/>
  <c r="H423" i="1"/>
  <c r="J173" i="1"/>
  <c r="F89" i="1"/>
  <c r="G257" i="1"/>
  <c r="G173" i="1"/>
  <c r="H215" i="1"/>
  <c r="H131" i="1"/>
  <c r="H47" i="1"/>
  <c r="I340" i="1"/>
  <c r="I215" i="1"/>
  <c r="J89" i="1"/>
  <c r="F215" i="1"/>
  <c r="G89" i="1"/>
  <c r="H465" i="1"/>
  <c r="H340" i="1"/>
  <c r="I47" i="1"/>
  <c r="F465" i="1"/>
  <c r="F340" i="1"/>
  <c r="H257" i="1"/>
  <c r="H173" i="1"/>
  <c r="H89" i="1"/>
  <c r="I173" i="1"/>
  <c r="J47" i="1"/>
  <c r="G592" i="1" l="1"/>
  <c r="L592" i="1"/>
  <c r="L529" i="1"/>
  <c r="L534" i="1"/>
  <c r="L185" i="1"/>
  <c r="L269" i="1"/>
  <c r="L299" i="1"/>
  <c r="L153" i="1"/>
  <c r="L158" i="1"/>
  <c r="L464" i="1"/>
  <c r="L310" i="1"/>
  <c r="L339" i="1"/>
  <c r="L111" i="1"/>
  <c r="L116" i="1"/>
  <c r="L367" i="1"/>
  <c r="L362" i="1"/>
  <c r="L583" i="1"/>
  <c r="L172" i="1"/>
  <c r="L74" i="1"/>
  <c r="L69" i="1"/>
  <c r="L477" i="1"/>
  <c r="L332" i="1"/>
  <c r="L256" i="1"/>
  <c r="L415" i="1"/>
  <c r="L541" i="1"/>
  <c r="L143" i="1"/>
  <c r="L200" i="1"/>
  <c r="L195" i="1"/>
  <c r="L408" i="1"/>
  <c r="L403" i="1"/>
  <c r="L249" i="1"/>
  <c r="L59" i="1"/>
  <c r="L561" i="1"/>
  <c r="L591" i="1"/>
  <c r="L450" i="1"/>
  <c r="L445" i="1"/>
  <c r="L576" i="1"/>
  <c r="L571" i="1"/>
  <c r="L519" i="1"/>
  <c r="L548" i="1"/>
  <c r="L39" i="1"/>
  <c r="L165" i="1"/>
  <c r="L207" i="1"/>
  <c r="L422" i="1"/>
  <c r="L130" i="1"/>
  <c r="L227" i="1"/>
  <c r="L88" i="1"/>
  <c r="L352" i="1"/>
  <c r="L237" i="1"/>
  <c r="L242" i="1"/>
  <c r="L492" i="1"/>
  <c r="L487" i="1"/>
  <c r="L393" i="1"/>
  <c r="L320" i="1"/>
  <c r="L325" i="1"/>
  <c r="L298" i="1"/>
  <c r="L27" i="1"/>
  <c r="L32" i="1"/>
  <c r="L435" i="1"/>
  <c r="L46" i="1"/>
  <c r="L17" i="1"/>
  <c r="L279" i="1"/>
  <c r="L284" i="1"/>
  <c r="L506" i="1"/>
  <c r="L123" i="1"/>
  <c r="L374" i="1"/>
  <c r="L590" i="1"/>
  <c r="L101" i="1"/>
  <c r="L81" i="1"/>
  <c r="L457" i="1"/>
  <c r="L214" i="1"/>
  <c r="L499" i="1"/>
  <c r="L381" i="1"/>
  <c r="L291" i="1"/>
</calcChain>
</file>

<file path=xl/sharedStrings.xml><?xml version="1.0" encoding="utf-8"?>
<sst xmlns="http://schemas.openxmlformats.org/spreadsheetml/2006/main" count="598" uniqueCount="89">
  <si>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</si>
  <si>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</si>
  <si>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</si>
  <si>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</si>
  <si>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</si>
  <si>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</si>
  <si>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</si>
  <si>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</si>
  <si>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</si>
  <si>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</si>
  <si>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</si>
  <si>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</si>
  <si>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</si>
  <si>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</si>
  <si>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</si>
  <si>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</si>
  <si>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</si>
  <si>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</si>
  <si>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</si>
  <si>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</si>
  <si>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</si>
  <si>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</si>
  <si>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</si>
  <si>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</si>
  <si>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</si>
  <si>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</si>
  <si>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</si>
  <si>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</si>
  <si>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</si>
  <si>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</si>
  <si>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</si>
  <si>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</si>
  <si>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</si>
  <si>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</si>
  <si>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</si>
  <si>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</si>
  <si>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</si>
  <si>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</si>
  <si>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</si>
  <si>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</si>
  <si>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</si>
  <si>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</si>
  <si>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</si>
  <si>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</si>
  <si>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</si>
  <si>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</si>
  <si>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Чай с сахаром и лимоном</t>
  </si>
  <si>
    <t>Сыр порционно</t>
  </si>
  <si>
    <t>Салаты</t>
  </si>
  <si>
    <t>Хлеб пшеничный</t>
  </si>
  <si>
    <t>мясные блюда</t>
  </si>
  <si>
    <t>салаты</t>
  </si>
  <si>
    <t>Гуляш из говядины</t>
  </si>
  <si>
    <t>Чай с сахаром</t>
  </si>
  <si>
    <t>Директор</t>
  </si>
  <si>
    <t>Сырники из творога с молочной кашей "Дружба"</t>
  </si>
  <si>
    <t>Хлеб ржаной</t>
  </si>
  <si>
    <t>Плоды и ягоды свежие (яблоки)</t>
  </si>
  <si>
    <t xml:space="preserve">Чай с сахаром </t>
  </si>
  <si>
    <t>Чай с сахаром, с лимоном</t>
  </si>
  <si>
    <t>Пюре картофельное с маслом сливочным</t>
  </si>
  <si>
    <t>Котлета из мяса птицы</t>
  </si>
  <si>
    <t>Чай с сахаром, с яблоком</t>
  </si>
  <si>
    <t xml:space="preserve">Рис отварной рассыпчатый с маслом сливочным </t>
  </si>
  <si>
    <t>Биточки рыбные</t>
  </si>
  <si>
    <t>Чай "Витаминный" с шиповником</t>
  </si>
  <si>
    <t xml:space="preserve">  </t>
  </si>
  <si>
    <t>Плов из говядины с рисовой крупой</t>
  </si>
  <si>
    <t>Яблоки</t>
  </si>
  <si>
    <t>Рыба, тушенная в томате с овощами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</si>
  <si>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</si>
  <si>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</si>
  <si>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</si>
  <si>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Овощи тушеные с мясом</t>
  </si>
  <si>
    <t>Котлеты "Аппетитные"</t>
  </si>
  <si>
    <t>салат</t>
  </si>
  <si>
    <t>МБОУ "Казанбашская ООШ им.Г.Ахунова"</t>
  </si>
  <si>
    <t>Камалов Р.Р.</t>
  </si>
  <si>
    <t>Компот из сухофруктов (75С)</t>
  </si>
  <si>
    <t>Салат из моркови с яблоками</t>
  </si>
  <si>
    <t>Свекла отварная дольками</t>
  </si>
  <si>
    <t>Напиток из свежих фруктов (75С)</t>
  </si>
  <si>
    <t>мясн.блюд</t>
  </si>
  <si>
    <t>Тефтели мясные в сметанно-томатном соусе</t>
  </si>
  <si>
    <t>Салат из свежей капусты с морковью</t>
  </si>
  <si>
    <t>Сырники из творога с кашей пшенной молочной  с маслом сливочным</t>
  </si>
  <si>
    <t>Салат из отварной свеклы</t>
  </si>
  <si>
    <t>Компот из свежих яблок (75С)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</si>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</sst>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0" fillId="5" borderId="27" xfId="0" applyFill="1" applyBorder="1" applyAlignment="1" applyProtection="1">
      <protection locked="0"/>
    </xf>
    <xf numFmtId="0" fontId="0" fillId="5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2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593" sqref="I59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4" t="s">
        <v>76</v>
      </c>
      <c r="D1" s="75"/>
      <c r="E1" s="76"/>
      <c r="F1" s="13" t="s">
        <v>16</v>
      </c>
      <c r="G1" s="2" t="s">
        <v>17</v>
      </c>
      <c r="H1" s="77" t="s">
        <v>54</v>
      </c>
      <c r="I1" s="77"/>
      <c r="J1" s="77"/>
      <c r="K1" s="77"/>
    </row>
    <row r="2" spans="1:12" ht="17.399999999999999" x14ac:dyDescent="0.25">
      <c r="A2" s="43" t="s">
        <v>6</v>
      </c>
      <c r="C2" s="2"/>
      <c r="G2" s="2" t="s">
        <v>18</v>
      </c>
      <c r="H2" s="77" t="s">
        <v>77</v>
      </c>
      <c r="I2" s="77"/>
      <c r="J2" s="77"/>
      <c r="K2" s="77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9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30</v>
      </c>
      <c r="E6" s="58" t="s">
        <v>70</v>
      </c>
      <c r="F6" s="48">
        <v>155</v>
      </c>
      <c r="G6" s="48">
        <v>5.7</v>
      </c>
      <c r="H6" s="48">
        <v>4.3</v>
      </c>
      <c r="I6" s="48">
        <v>31.99</v>
      </c>
      <c r="J6" s="48">
        <v>189.3</v>
      </c>
      <c r="K6" s="49">
        <v>203</v>
      </c>
      <c r="L6" s="48"/>
    </row>
    <row r="7" spans="1:12" ht="15" thickBot="1" x14ac:dyDescent="0.35">
      <c r="A7" s="25"/>
      <c r="B7" s="16"/>
      <c r="C7" s="11"/>
      <c r="D7" s="59" t="s">
        <v>50</v>
      </c>
      <c r="E7" s="60" t="s">
        <v>61</v>
      </c>
      <c r="F7" s="51">
        <v>90</v>
      </c>
      <c r="G7" s="51">
        <v>10.199999999999999</v>
      </c>
      <c r="H7" s="51">
        <v>12.93</v>
      </c>
      <c r="I7" s="51">
        <v>13.79</v>
      </c>
      <c r="J7" s="51">
        <v>198</v>
      </c>
      <c r="K7" s="52"/>
      <c r="L7" s="51"/>
    </row>
    <row r="8" spans="1:12" ht="14.4" x14ac:dyDescent="0.3">
      <c r="A8" s="25"/>
      <c r="B8" s="16"/>
      <c r="C8" s="11"/>
      <c r="D8" s="7" t="s">
        <v>22</v>
      </c>
      <c r="E8" s="61" t="s">
        <v>78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61" t="s">
        <v>56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62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3" t="s">
        <v>75</v>
      </c>
      <c r="E11" s="61" t="s">
        <v>79</v>
      </c>
      <c r="F11" s="51">
        <v>60</v>
      </c>
      <c r="G11" s="51">
        <v>0.64</v>
      </c>
      <c r="H11" s="51">
        <v>3.01</v>
      </c>
      <c r="I11" s="51">
        <v>5.1100000000000003</v>
      </c>
      <c r="J11" s="51">
        <v>50.91</v>
      </c>
      <c r="K11" s="52"/>
      <c r="L11" s="51"/>
    </row>
    <row r="12" spans="1:12" ht="14.4" x14ac:dyDescent="0.3">
      <c r="A12" s="25"/>
      <c r="B12" s="16"/>
      <c r="C12" s="11"/>
      <c r="D12" s="6"/>
      <c r="E12" s="62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19.18</v>
      </c>
      <c r="H13" s="21">
        <f t="shared" si="0"/>
        <v>20.689999999999998</v>
      </c>
      <c r="I13" s="21">
        <f t="shared" si="0"/>
        <v>84.8</v>
      </c>
      <c r="J13" s="21">
        <f t="shared" si="0"/>
        <v>590.41</v>
      </c>
      <c r="K13" s="27"/>
      <c r="L13" s="21"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72" t="s">
        <v>4</v>
      </c>
      <c r="D47" s="73"/>
      <c r="E47" s="33"/>
      <c r="F47" s="34">
        <f>F13+F17+F27+F32+F39+F46</f>
        <v>535</v>
      </c>
      <c r="G47" s="34">
        <f t="shared" ref="G47:J47" si="6">G13+G17+G27+G32+G39+G46</f>
        <v>19.18</v>
      </c>
      <c r="H47" s="34">
        <f t="shared" si="6"/>
        <v>20.689999999999998</v>
      </c>
      <c r="I47" s="34">
        <f t="shared" si="6"/>
        <v>84.8</v>
      </c>
      <c r="J47" s="34">
        <f t="shared" si="6"/>
        <v>590.41</v>
      </c>
      <c r="K47" s="35"/>
      <c r="L47" s="34">
        <v>66.760000000000005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30</v>
      </c>
      <c r="E48" s="58" t="s">
        <v>55</v>
      </c>
      <c r="F48" s="48">
        <v>215</v>
      </c>
      <c r="G48" s="48">
        <v>13.65</v>
      </c>
      <c r="H48" s="48">
        <v>15.29</v>
      </c>
      <c r="I48" s="48">
        <v>32.32</v>
      </c>
      <c r="J48" s="48">
        <v>330.9</v>
      </c>
      <c r="K48" s="49">
        <v>175.21899999999999</v>
      </c>
      <c r="L48" s="48"/>
    </row>
    <row r="49" spans="1:12" ht="14.4" x14ac:dyDescent="0.3">
      <c r="A49" s="15"/>
      <c r="B49" s="16"/>
      <c r="C49" s="11"/>
      <c r="D49" s="64"/>
      <c r="E49" s="62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61" t="s">
        <v>58</v>
      </c>
      <c r="F50" s="51">
        <v>200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4.4" x14ac:dyDescent="0.3">
      <c r="A51" s="15"/>
      <c r="B51" s="16"/>
      <c r="C51" s="11"/>
      <c r="D51" s="7" t="s">
        <v>23</v>
      </c>
      <c r="E51" s="61" t="s">
        <v>56</v>
      </c>
      <c r="F51" s="51">
        <v>30</v>
      </c>
      <c r="G51" s="51">
        <v>1.98</v>
      </c>
      <c r="H51" s="51">
        <v>0.36</v>
      </c>
      <c r="I51" s="51">
        <v>11.88</v>
      </c>
      <c r="J51" s="51">
        <v>59.4</v>
      </c>
      <c r="K51" s="52"/>
      <c r="L51" s="51"/>
    </row>
    <row r="52" spans="1:12" ht="15" thickBot="1" x14ac:dyDescent="0.35">
      <c r="A52" s="15"/>
      <c r="B52" s="16"/>
      <c r="C52" s="11"/>
      <c r="D52" s="7" t="s">
        <v>24</v>
      </c>
      <c r="E52" s="60" t="s">
        <v>57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4.4" x14ac:dyDescent="0.3">
      <c r="A53" s="15"/>
      <c r="B53" s="16"/>
      <c r="C53" s="11"/>
      <c r="D53" s="63"/>
      <c r="E53" s="61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7">SUM(G48:G54)</f>
        <v>16.100000000000001</v>
      </c>
      <c r="H55" s="21">
        <f t="shared" ref="H55" si="8">SUM(H48:H54)</f>
        <v>16.069999999999997</v>
      </c>
      <c r="I55" s="21">
        <f t="shared" ref="I55" si="9">SUM(I48:I54)</f>
        <v>64.010000000000005</v>
      </c>
      <c r="J55" s="21">
        <f t="shared" ref="J55" si="10">SUM(J48:J54)</f>
        <v>477.29999999999995</v>
      </c>
      <c r="K55" s="27"/>
      <c r="L55" s="21"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72" t="s">
        <v>4</v>
      </c>
      <c r="D89" s="73"/>
      <c r="E89" s="33"/>
      <c r="F89" s="34">
        <f>F55+F59+F69+F74+F81+F88</f>
        <v>545</v>
      </c>
      <c r="G89" s="34">
        <f t="shared" ref="G89" si="36">G55+G59+G69+G74+G81+G88</f>
        <v>16.100000000000001</v>
      </c>
      <c r="H89" s="34">
        <f t="shared" ref="H89" si="37">H55+H59+H69+H74+H81+H88</f>
        <v>16.069999999999997</v>
      </c>
      <c r="I89" s="34">
        <f t="shared" ref="I89" si="38">I55+I59+I69+I74+I81+I88</f>
        <v>64.010000000000005</v>
      </c>
      <c r="J89" s="34">
        <f t="shared" ref="J89" si="39">J55+J59+J69+J74+J81+J88</f>
        <v>477.29999999999995</v>
      </c>
      <c r="K89" s="35"/>
      <c r="L89" s="34">
        <v>66.760000000000005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30</v>
      </c>
      <c r="E90" s="58" t="s">
        <v>45</v>
      </c>
      <c r="F90" s="48">
        <v>150</v>
      </c>
      <c r="G90" s="48">
        <v>3.77</v>
      </c>
      <c r="H90" s="48">
        <v>2.29</v>
      </c>
      <c r="I90" s="48">
        <v>39.72</v>
      </c>
      <c r="J90" s="48">
        <v>214</v>
      </c>
      <c r="K90" s="49">
        <v>171</v>
      </c>
      <c r="L90" s="48"/>
    </row>
    <row r="91" spans="1:12" ht="14.4" x14ac:dyDescent="0.3">
      <c r="A91" s="25"/>
      <c r="B91" s="16"/>
      <c r="C91" s="11"/>
      <c r="D91" s="64" t="s">
        <v>50</v>
      </c>
      <c r="E91" s="62" t="s">
        <v>52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>
        <v>260</v>
      </c>
      <c r="L91" s="51"/>
    </row>
    <row r="92" spans="1:12" ht="14.4" x14ac:dyDescent="0.3">
      <c r="A92" s="25"/>
      <c r="B92" s="16"/>
      <c r="C92" s="11"/>
      <c r="D92" s="7" t="s">
        <v>22</v>
      </c>
      <c r="E92" s="61" t="s">
        <v>59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61" t="s">
        <v>56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/>
      <c r="L93" s="51"/>
    </row>
    <row r="94" spans="1:12" ht="15" thickBot="1" x14ac:dyDescent="0.35">
      <c r="A94" s="25"/>
      <c r="B94" s="16"/>
      <c r="C94" s="11"/>
      <c r="D94" s="7" t="s">
        <v>24</v>
      </c>
      <c r="E94" s="6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5"/>
      <c r="E95" s="61" t="s">
        <v>47</v>
      </c>
      <c r="F95" s="51">
        <v>10</v>
      </c>
      <c r="G95" s="51">
        <v>2.63</v>
      </c>
      <c r="H95" s="51">
        <v>2.66</v>
      </c>
      <c r="I95" s="51">
        <v>0</v>
      </c>
      <c r="J95" s="51">
        <v>34.33</v>
      </c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0">SUM(G90:G96)</f>
        <v>20.2</v>
      </c>
      <c r="H97" s="21">
        <f t="shared" ref="H97" si="41">SUM(H90:H96)</f>
        <v>20.36</v>
      </c>
      <c r="I97" s="21">
        <f t="shared" ref="I97" si="42">SUM(I90:I96)</f>
        <v>79.97</v>
      </c>
      <c r="J97" s="21">
        <f t="shared" ref="J97" si="43">SUM(J90:J96)</f>
        <v>609.65</v>
      </c>
      <c r="K97" s="27"/>
      <c r="L97" s="21"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4">SUM(G98:G100)</f>
        <v>0</v>
      </c>
      <c r="H101" s="21">
        <f t="shared" ref="H101" si="45">SUM(H98:H100)</f>
        <v>0</v>
      </c>
      <c r="I101" s="21">
        <f t="shared" ref="I101" si="46">SUM(I98:I100)</f>
        <v>0</v>
      </c>
      <c r="J101" s="21">
        <f t="shared" ref="J101" si="47">SUM(J98:J100)</f>
        <v>0</v>
      </c>
      <c r="K101" s="27"/>
      <c r="L101" s="21">
        <f t="shared" ref="L101" ca="1" si="48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9">SUM(G102:G110)</f>
        <v>0</v>
      </c>
      <c r="H111" s="21">
        <f t="shared" ref="H111" si="50">SUM(H102:H110)</f>
        <v>0</v>
      </c>
      <c r="I111" s="21">
        <f t="shared" ref="I111" si="51">SUM(I102:I110)</f>
        <v>0</v>
      </c>
      <c r="J111" s="21">
        <f t="shared" ref="J111" si="52">SUM(J102:J110)</f>
        <v>0</v>
      </c>
      <c r="K111" s="27"/>
      <c r="L111" s="21">
        <f t="shared" ref="L111" ca="1" si="53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4">SUM(G112:G115)</f>
        <v>0</v>
      </c>
      <c r="H116" s="21">
        <f t="shared" ref="H116" si="55">SUM(H112:H115)</f>
        <v>0</v>
      </c>
      <c r="I116" s="21">
        <f t="shared" ref="I116" si="56">SUM(I112:I115)</f>
        <v>0</v>
      </c>
      <c r="J116" s="21">
        <f t="shared" ref="J116" si="57">SUM(J112:J115)</f>
        <v>0</v>
      </c>
      <c r="K116" s="27"/>
      <c r="L116" s="21">
        <f t="shared" ref="L116" ca="1" si="58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9">SUM(G117:G122)</f>
        <v>0</v>
      </c>
      <c r="H123" s="21">
        <f t="shared" ref="H123" si="60">SUM(H117:H122)</f>
        <v>0</v>
      </c>
      <c r="I123" s="21">
        <f t="shared" ref="I123" si="61">SUM(I117:I122)</f>
        <v>0</v>
      </c>
      <c r="J123" s="21">
        <f t="shared" ref="J123" si="62">SUM(J117:J122)</f>
        <v>0</v>
      </c>
      <c r="K123" s="27"/>
      <c r="L123" s="21">
        <f t="shared" ref="L123" ca="1" si="63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4">SUM(G124:G129)</f>
        <v>0</v>
      </c>
      <c r="H130" s="21">
        <f t="shared" ref="H130" si="65">SUM(H124:H129)</f>
        <v>0</v>
      </c>
      <c r="I130" s="21">
        <f t="shared" ref="I130" si="66">SUM(I124:I129)</f>
        <v>0</v>
      </c>
      <c r="J130" s="21">
        <f t="shared" ref="J130" si="67">SUM(J124:J129)</f>
        <v>0</v>
      </c>
      <c r="K130" s="27"/>
      <c r="L130" s="21">
        <f t="shared" ref="L130" ca="1" si="68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72" t="s">
        <v>4</v>
      </c>
      <c r="D131" s="73"/>
      <c r="E131" s="33"/>
      <c r="F131" s="34">
        <f>F97+F101+F111+F116+F123+F130</f>
        <v>510</v>
      </c>
      <c r="G131" s="34">
        <f t="shared" ref="G131" si="69">G97+G101+G111+G116+G123+G130</f>
        <v>20.2</v>
      </c>
      <c r="H131" s="34">
        <f t="shared" ref="H131" si="70">H97+H101+H111+H116+H123+H130</f>
        <v>20.36</v>
      </c>
      <c r="I131" s="34">
        <f t="shared" ref="I131" si="71">I97+I101+I111+I116+I123+I130</f>
        <v>79.97</v>
      </c>
      <c r="J131" s="34">
        <f t="shared" ref="J131" si="72">J97+J101+J111+J116+J123+J130</f>
        <v>609.65</v>
      </c>
      <c r="K131" s="35"/>
      <c r="L131" s="34">
        <v>66.760000000000005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30</v>
      </c>
      <c r="E132" s="58" t="s">
        <v>60</v>
      </c>
      <c r="F132" s="48">
        <v>153</v>
      </c>
      <c r="G132" s="48">
        <v>3.08</v>
      </c>
      <c r="H132" s="48">
        <v>6.25</v>
      </c>
      <c r="I132" s="48">
        <v>20.47</v>
      </c>
      <c r="J132" s="48">
        <v>150.44999999999999</v>
      </c>
      <c r="K132" s="49">
        <v>312</v>
      </c>
      <c r="L132" s="48"/>
    </row>
    <row r="133" spans="1:12" ht="15" thickBot="1" x14ac:dyDescent="0.35">
      <c r="A133" s="25"/>
      <c r="B133" s="16"/>
      <c r="C133" s="11"/>
      <c r="D133" s="66" t="s">
        <v>50</v>
      </c>
      <c r="E133" s="60" t="s">
        <v>61</v>
      </c>
      <c r="F133" s="51">
        <v>90</v>
      </c>
      <c r="G133" s="51">
        <v>10.199999999999999</v>
      </c>
      <c r="H133" s="51">
        <v>12.93</v>
      </c>
      <c r="I133" s="51">
        <v>13.79</v>
      </c>
      <c r="J133" s="51">
        <v>198</v>
      </c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61" t="s">
        <v>62</v>
      </c>
      <c r="F134" s="51">
        <v>200</v>
      </c>
      <c r="G134" s="51">
        <v>0.11</v>
      </c>
      <c r="H134" s="51">
        <v>0.06</v>
      </c>
      <c r="I134" s="51">
        <v>10.98</v>
      </c>
      <c r="J134" s="51">
        <v>44.7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61" t="s">
        <v>49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70.5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62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7" t="s">
        <v>75</v>
      </c>
      <c r="E137" s="62" t="s">
        <v>80</v>
      </c>
      <c r="F137" s="51">
        <v>60</v>
      </c>
      <c r="G137" s="51">
        <v>1.08</v>
      </c>
      <c r="H137" s="51">
        <v>0.06</v>
      </c>
      <c r="I137" s="51">
        <v>5.88</v>
      </c>
      <c r="J137" s="51">
        <v>28.8</v>
      </c>
      <c r="K137" s="52"/>
      <c r="L137" s="51"/>
    </row>
    <row r="138" spans="1:12" ht="14.4" x14ac:dyDescent="0.3">
      <c r="A138" s="25"/>
      <c r="B138" s="16"/>
      <c r="C138" s="11"/>
      <c r="D138" s="63" t="s">
        <v>23</v>
      </c>
      <c r="E138" s="61" t="s">
        <v>56</v>
      </c>
      <c r="F138" s="51">
        <v>40</v>
      </c>
      <c r="G138" s="51">
        <v>2.64</v>
      </c>
      <c r="H138" s="51">
        <v>0.48</v>
      </c>
      <c r="I138" s="51">
        <v>15.84</v>
      </c>
      <c r="J138" s="51">
        <v>79.2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573</v>
      </c>
      <c r="G139" s="21">
        <f t="shared" ref="G139" si="73">SUM(G132:G138)</f>
        <v>19.39</v>
      </c>
      <c r="H139" s="21">
        <f t="shared" ref="H139" si="74">SUM(H132:H138)</f>
        <v>20.019999999999996</v>
      </c>
      <c r="I139" s="21">
        <f t="shared" ref="I139" si="75">SUM(I132:I138)</f>
        <v>81.72</v>
      </c>
      <c r="J139" s="21">
        <f t="shared" ref="J139" si="76">SUM(J132:J138)</f>
        <v>571.65</v>
      </c>
      <c r="K139" s="27"/>
      <c r="L139" s="21"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7">SUM(G140:G142)</f>
        <v>0</v>
      </c>
      <c r="H143" s="21">
        <f t="shared" ref="H143" si="78">SUM(H140:H142)</f>
        <v>0</v>
      </c>
      <c r="I143" s="21">
        <f t="shared" ref="I143" si="79">SUM(I140:I142)</f>
        <v>0</v>
      </c>
      <c r="J143" s="21">
        <f t="shared" ref="J143" si="80">SUM(J140:J142)</f>
        <v>0</v>
      </c>
      <c r="K143" s="27"/>
      <c r="L143" s="21">
        <f t="shared" ref="L143" ca="1" si="81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2">SUM(G144:G152)</f>
        <v>0</v>
      </c>
      <c r="H153" s="21">
        <f t="shared" ref="H153" si="83">SUM(H144:H152)</f>
        <v>0</v>
      </c>
      <c r="I153" s="21">
        <f t="shared" ref="I153" si="84">SUM(I144:I152)</f>
        <v>0</v>
      </c>
      <c r="J153" s="21">
        <f t="shared" ref="J153" si="85">SUM(J144:J152)</f>
        <v>0</v>
      </c>
      <c r="K153" s="27"/>
      <c r="L153" s="21">
        <f t="shared" ref="L153" ca="1" si="86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7">SUM(G154:G157)</f>
        <v>0</v>
      </c>
      <c r="H158" s="21">
        <f t="shared" ref="H158" si="88">SUM(H154:H157)</f>
        <v>0</v>
      </c>
      <c r="I158" s="21">
        <f t="shared" ref="I158" si="89">SUM(I154:I157)</f>
        <v>0</v>
      </c>
      <c r="J158" s="21">
        <f t="shared" ref="J158" si="90">SUM(J154:J157)</f>
        <v>0</v>
      </c>
      <c r="K158" s="27"/>
      <c r="L158" s="21">
        <f t="shared" ref="L158" ca="1" si="91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2">SUM(G159:G164)</f>
        <v>0</v>
      </c>
      <c r="H165" s="21">
        <f t="shared" ref="H165" si="93">SUM(H159:H164)</f>
        <v>0</v>
      </c>
      <c r="I165" s="21">
        <f t="shared" ref="I165" si="94">SUM(I159:I164)</f>
        <v>0</v>
      </c>
      <c r="J165" s="21">
        <f t="shared" ref="J165" si="95">SUM(J159:J164)</f>
        <v>0</v>
      </c>
      <c r="K165" s="27"/>
      <c r="L165" s="21">
        <f t="shared" ref="L165" ca="1" si="96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7">SUM(G166:G171)</f>
        <v>0</v>
      </c>
      <c r="H172" s="21">
        <f t="shared" ref="H172" si="98">SUM(H166:H171)</f>
        <v>0</v>
      </c>
      <c r="I172" s="21">
        <f t="shared" ref="I172" si="99">SUM(I166:I171)</f>
        <v>0</v>
      </c>
      <c r="J172" s="21">
        <f t="shared" ref="J172" si="100">SUM(J166:J171)</f>
        <v>0</v>
      </c>
      <c r="K172" s="27"/>
      <c r="L172" s="21">
        <f t="shared" ref="L172" ca="1" si="101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72" t="s">
        <v>4</v>
      </c>
      <c r="D173" s="73"/>
      <c r="E173" s="33"/>
      <c r="F173" s="34">
        <f>F139+F143+F153+F158+F165+F172</f>
        <v>573</v>
      </c>
      <c r="G173" s="34">
        <f t="shared" ref="G173" si="102">G139+G143+G153+G158+G165+G172</f>
        <v>19.39</v>
      </c>
      <c r="H173" s="34">
        <f t="shared" ref="H173" si="103">H139+H143+H153+H158+H165+H172</f>
        <v>20.019999999999996</v>
      </c>
      <c r="I173" s="34">
        <f t="shared" ref="I173" si="104">I139+I143+I153+I158+I165+I172</f>
        <v>81.72</v>
      </c>
      <c r="J173" s="34">
        <f t="shared" ref="J173" si="105">J139+J143+J153+J158+J165+J172</f>
        <v>571.65</v>
      </c>
      <c r="K173" s="35"/>
      <c r="L173" s="34">
        <v>66.760000000000005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30</v>
      </c>
      <c r="E174" s="58" t="s">
        <v>70</v>
      </c>
      <c r="F174" s="48">
        <v>185</v>
      </c>
      <c r="G174" s="48">
        <v>5.0999999999999996</v>
      </c>
      <c r="H174" s="48">
        <v>3.62</v>
      </c>
      <c r="I174" s="48">
        <v>31.96</v>
      </c>
      <c r="J174" s="48">
        <v>176.1</v>
      </c>
      <c r="K174" s="49">
        <v>203</v>
      </c>
      <c r="L174" s="48"/>
    </row>
    <row r="175" spans="1:12" ht="15" thickBot="1" x14ac:dyDescent="0.35">
      <c r="A175" s="25"/>
      <c r="B175" s="16"/>
      <c r="C175" s="11"/>
      <c r="D175" s="66"/>
      <c r="E175" s="60" t="s">
        <v>47</v>
      </c>
      <c r="F175" s="51">
        <v>15</v>
      </c>
      <c r="G175" s="51">
        <v>3.95</v>
      </c>
      <c r="H175" s="51">
        <v>3.99</v>
      </c>
      <c r="I175" s="51">
        <v>0</v>
      </c>
      <c r="J175" s="51">
        <v>51.5</v>
      </c>
      <c r="K175" s="52">
        <v>15</v>
      </c>
      <c r="L175" s="51"/>
    </row>
    <row r="176" spans="1:12" ht="14.4" x14ac:dyDescent="0.3">
      <c r="A176" s="25"/>
      <c r="B176" s="16"/>
      <c r="C176" s="11"/>
      <c r="D176" s="7" t="s">
        <v>22</v>
      </c>
      <c r="E176" s="61" t="s">
        <v>81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61" t="s">
        <v>49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4.4" x14ac:dyDescent="0.3">
      <c r="A178" s="25"/>
      <c r="B178" s="16"/>
      <c r="C178" s="11"/>
      <c r="D178" s="7" t="s">
        <v>82</v>
      </c>
      <c r="E178" s="61" t="s">
        <v>83</v>
      </c>
      <c r="F178" s="51">
        <v>100</v>
      </c>
      <c r="G178" s="51">
        <v>7.2839999999999998</v>
      </c>
      <c r="H178" s="51">
        <v>11.94</v>
      </c>
      <c r="I178" s="51">
        <v>8.36</v>
      </c>
      <c r="J178" s="51">
        <v>124</v>
      </c>
      <c r="K178" s="52">
        <v>279</v>
      </c>
      <c r="L178" s="51"/>
    </row>
    <row r="179" spans="1:12" ht="14.4" x14ac:dyDescent="0.3">
      <c r="A179" s="25"/>
      <c r="B179" s="16"/>
      <c r="C179" s="11"/>
      <c r="D179" s="68"/>
      <c r="E179" s="61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7"/>
      <c r="E180" s="62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v>20.09</v>
      </c>
      <c r="H181" s="21">
        <f t="shared" ref="H181" si="106">SUM(H174:H180)</f>
        <v>20.079999999999998</v>
      </c>
      <c r="I181" s="21">
        <f t="shared" ref="I181" si="107">SUM(I174:I180)</f>
        <v>83.92</v>
      </c>
      <c r="J181" s="21">
        <v>560.84</v>
      </c>
      <c r="K181" s="27"/>
      <c r="L181" s="21"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8">SUM(G182:G184)</f>
        <v>0</v>
      </c>
      <c r="H185" s="21">
        <f t="shared" ref="H185" si="109">SUM(H182:H184)</f>
        <v>0</v>
      </c>
      <c r="I185" s="21">
        <f t="shared" ref="I185" si="110">SUM(I182:I184)</f>
        <v>0</v>
      </c>
      <c r="J185" s="21">
        <f t="shared" ref="J185" si="111">SUM(J182:J184)</f>
        <v>0</v>
      </c>
      <c r="K185" s="27"/>
      <c r="L185" s="21">
        <f t="shared" ref="L185" ca="1" si="112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3">SUM(G186:G194)</f>
        <v>0</v>
      </c>
      <c r="H195" s="21">
        <f t="shared" ref="H195" si="114">SUM(H186:H194)</f>
        <v>0</v>
      </c>
      <c r="I195" s="21">
        <f t="shared" ref="I195" si="115">SUM(I186:I194)</f>
        <v>0</v>
      </c>
      <c r="J195" s="21">
        <f t="shared" ref="J195" si="116">SUM(J186:J194)</f>
        <v>0</v>
      </c>
      <c r="K195" s="27"/>
      <c r="L195" s="21">
        <f t="shared" ref="L195" ca="1" si="117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8">SUM(G196:G199)</f>
        <v>0</v>
      </c>
      <c r="H200" s="21">
        <f t="shared" ref="H200" si="119">SUM(H196:H199)</f>
        <v>0</v>
      </c>
      <c r="I200" s="21">
        <f t="shared" ref="I200" si="120">SUM(I196:I199)</f>
        <v>0</v>
      </c>
      <c r="J200" s="21">
        <f t="shared" ref="J200" si="121">SUM(J196:J199)</f>
        <v>0</v>
      </c>
      <c r="K200" s="27"/>
      <c r="L200" s="21">
        <f t="shared" ref="L200" ca="1" si="122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3">SUM(G201:G206)</f>
        <v>0</v>
      </c>
      <c r="H207" s="21">
        <f t="shared" ref="H207" si="124">SUM(H201:H206)</f>
        <v>0</v>
      </c>
      <c r="I207" s="21">
        <f t="shared" ref="I207" si="125">SUM(I201:I206)</f>
        <v>0</v>
      </c>
      <c r="J207" s="21">
        <f t="shared" ref="J207" si="126">SUM(J201:J206)</f>
        <v>0</v>
      </c>
      <c r="K207" s="27"/>
      <c r="L207" s="21">
        <f t="shared" ref="L207" ca="1" si="127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8">SUM(G208:G213)</f>
        <v>0</v>
      </c>
      <c r="H214" s="21">
        <f t="shared" ref="H214" si="129">SUM(H208:H213)</f>
        <v>0</v>
      </c>
      <c r="I214" s="21">
        <f t="shared" ref="I214" si="130">SUM(I208:I213)</f>
        <v>0</v>
      </c>
      <c r="J214" s="21">
        <f t="shared" ref="J214" si="131">SUM(J208:J213)</f>
        <v>0</v>
      </c>
      <c r="K214" s="27"/>
      <c r="L214" s="21">
        <f t="shared" ref="L214" ca="1" si="132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72" t="s">
        <v>4</v>
      </c>
      <c r="D215" s="73"/>
      <c r="E215" s="33"/>
      <c r="F215" s="34">
        <f>F181+F185+F195+F200+F207+F214</f>
        <v>545</v>
      </c>
      <c r="G215" s="34">
        <f t="shared" ref="G215" si="133">G181+G185+G195+G200+G207+G214</f>
        <v>20.09</v>
      </c>
      <c r="H215" s="34">
        <f t="shared" ref="H215" si="134">H181+H185+H195+H200+H207+H214</f>
        <v>20.079999999999998</v>
      </c>
      <c r="I215" s="34">
        <f t="shared" ref="I215" si="135">I181+I185+I195+I200+I207+I214</f>
        <v>83.92</v>
      </c>
      <c r="J215" s="34">
        <f t="shared" ref="J215" si="136">J181+J185+J195+J200+J207+J214</f>
        <v>560.84</v>
      </c>
      <c r="K215" s="35"/>
      <c r="L215" s="34">
        <v>66.760000000000005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30</v>
      </c>
      <c r="E216" s="58" t="s">
        <v>63</v>
      </c>
      <c r="F216" s="48">
        <v>153</v>
      </c>
      <c r="G216" s="48">
        <v>3.63</v>
      </c>
      <c r="H216" s="48">
        <v>6.5</v>
      </c>
      <c r="I216" s="48">
        <v>37.58</v>
      </c>
      <c r="J216" s="48">
        <v>223.35</v>
      </c>
      <c r="K216" s="49">
        <v>302</v>
      </c>
      <c r="L216" s="48"/>
    </row>
    <row r="217" spans="1:12" ht="15" thickBot="1" x14ac:dyDescent="0.35">
      <c r="A217" s="25"/>
      <c r="B217" s="16"/>
      <c r="C217" s="11"/>
      <c r="D217" s="66" t="s">
        <v>50</v>
      </c>
      <c r="E217" s="60" t="s">
        <v>64</v>
      </c>
      <c r="F217" s="51">
        <v>90</v>
      </c>
      <c r="G217" s="51">
        <v>13.17</v>
      </c>
      <c r="H217" s="51">
        <v>10.7</v>
      </c>
      <c r="I217" s="51">
        <v>15.79</v>
      </c>
      <c r="J217" s="51">
        <v>193.3</v>
      </c>
      <c r="K217" s="52">
        <v>234</v>
      </c>
      <c r="L217" s="51"/>
    </row>
    <row r="218" spans="1:12" ht="14.4" x14ac:dyDescent="0.3">
      <c r="A218" s="25"/>
      <c r="B218" s="16"/>
      <c r="C218" s="11"/>
      <c r="D218" s="7" t="s">
        <v>22</v>
      </c>
      <c r="E218" s="61" t="s">
        <v>59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23</v>
      </c>
      <c r="E219" s="61" t="s">
        <v>56</v>
      </c>
      <c r="F219" s="51">
        <v>30</v>
      </c>
      <c r="G219" s="51">
        <v>1.98</v>
      </c>
      <c r="H219" s="51">
        <v>0.36</v>
      </c>
      <c r="I219" s="51">
        <v>11.88</v>
      </c>
      <c r="J219" s="51">
        <v>59.4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69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3" t="s">
        <v>23</v>
      </c>
      <c r="E221" s="61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 t="s">
        <v>75</v>
      </c>
      <c r="E222" s="62" t="s">
        <v>84</v>
      </c>
      <c r="F222" s="51">
        <v>80</v>
      </c>
      <c r="G222" s="51">
        <v>1.05</v>
      </c>
      <c r="H222" s="51">
        <v>2.6</v>
      </c>
      <c r="I222" s="51">
        <v>5.17</v>
      </c>
      <c r="J222" s="51">
        <v>48.32</v>
      </c>
      <c r="K222" s="52">
        <v>47</v>
      </c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553</v>
      </c>
      <c r="G223" s="21">
        <f t="shared" ref="G223" si="137">SUM(G216:G222)</f>
        <v>19.940000000000001</v>
      </c>
      <c r="H223" s="21">
        <f t="shared" ref="H223" si="138">SUM(H216:H222)</f>
        <v>20.18</v>
      </c>
      <c r="I223" s="21">
        <f t="shared" ref="I223" si="139">SUM(I216:I222)</f>
        <v>80.569999999999993</v>
      </c>
      <c r="J223" s="21">
        <v>565.69000000000005</v>
      </c>
      <c r="K223" s="27"/>
      <c r="L223" s="21"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0">SUM(G224:G226)</f>
        <v>0</v>
      </c>
      <c r="H227" s="21">
        <f t="shared" ref="H227" si="141">SUM(H224:H226)</f>
        <v>0</v>
      </c>
      <c r="I227" s="21">
        <f t="shared" ref="I227" si="142">SUM(I224:I226)</f>
        <v>0</v>
      </c>
      <c r="J227" s="21">
        <f t="shared" ref="J227" si="143">SUM(J224:J226)</f>
        <v>0</v>
      </c>
      <c r="K227" s="27"/>
      <c r="L227" s="21">
        <f t="shared" ref="L227" ca="1" si="144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45">SUM(G228:G236)</f>
        <v>0</v>
      </c>
      <c r="H237" s="21">
        <f t="shared" ref="H237" si="146">SUM(H228:H236)</f>
        <v>0</v>
      </c>
      <c r="I237" s="21">
        <f t="shared" ref="I237" si="147">SUM(I228:I236)</f>
        <v>0</v>
      </c>
      <c r="J237" s="21">
        <f t="shared" ref="J237" si="148">SUM(J228:J236)</f>
        <v>0</v>
      </c>
      <c r="K237" s="27"/>
      <c r="L237" s="21">
        <f t="shared" ref="L237" ca="1" si="149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0">SUM(G238:G241)</f>
        <v>0</v>
      </c>
      <c r="H242" s="21">
        <f t="shared" ref="H242" si="151">SUM(H238:H241)</f>
        <v>0</v>
      </c>
      <c r="I242" s="21">
        <f t="shared" ref="I242" si="152">SUM(I238:I241)</f>
        <v>0</v>
      </c>
      <c r="J242" s="21">
        <f t="shared" ref="J242" si="153">SUM(J238:J241)</f>
        <v>0</v>
      </c>
      <c r="K242" s="27"/>
      <c r="L242" s="21">
        <f t="shared" ref="L242" ca="1" si="154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55">SUM(G243:G248)</f>
        <v>0</v>
      </c>
      <c r="H249" s="21">
        <f t="shared" ref="H249" si="156">SUM(H243:H248)</f>
        <v>0</v>
      </c>
      <c r="I249" s="21">
        <f t="shared" ref="I249" si="157">SUM(I243:I248)</f>
        <v>0</v>
      </c>
      <c r="J249" s="21">
        <f t="shared" ref="J249" si="158">SUM(J243:J248)</f>
        <v>0</v>
      </c>
      <c r="K249" s="27"/>
      <c r="L249" s="21">
        <f t="shared" ref="L249" ca="1" si="159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0">SUM(G250:G255)</f>
        <v>0</v>
      </c>
      <c r="H256" s="21">
        <f t="shared" ref="H256" si="161">SUM(H250:H255)</f>
        <v>0</v>
      </c>
      <c r="I256" s="21">
        <f t="shared" ref="I256" si="162">SUM(I250:I255)</f>
        <v>0</v>
      </c>
      <c r="J256" s="21">
        <f t="shared" ref="J256" si="163">SUM(J250:J255)</f>
        <v>0</v>
      </c>
      <c r="K256" s="27"/>
      <c r="L256" s="21">
        <f t="shared" ref="L256" ca="1" si="164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72" t="s">
        <v>4</v>
      </c>
      <c r="D257" s="73"/>
      <c r="E257" s="33"/>
      <c r="F257" s="34">
        <f>F223+F227+F237+F242+F249+F256</f>
        <v>553</v>
      </c>
      <c r="G257" s="34">
        <f t="shared" ref="G257" si="165">G223+G227+G237+G242+G249+G256</f>
        <v>19.940000000000001</v>
      </c>
      <c r="H257" s="34">
        <f t="shared" ref="H257" si="166">H223+H227+H237+H242+H249+H256</f>
        <v>20.18</v>
      </c>
      <c r="I257" s="34">
        <f t="shared" ref="I257" si="167">I223+I227+I237+I242+I249+I256</f>
        <v>80.569999999999993</v>
      </c>
      <c r="J257" s="34">
        <f t="shared" ref="J257" si="168">J223+J227+J237+J242+J249+J256</f>
        <v>565.69000000000005</v>
      </c>
      <c r="K257" s="35"/>
      <c r="L257" s="34">
        <v>66.760000000000005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 t="s">
        <v>50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 t="s">
        <v>23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69">SUM(G258:G264)</f>
        <v>0</v>
      </c>
      <c r="H265" s="21">
        <f t="shared" ref="H265" si="170">SUM(H258:H264)</f>
        <v>0</v>
      </c>
      <c r="I265" s="21">
        <f t="shared" ref="I265" si="171">SUM(I258:I264)</f>
        <v>0</v>
      </c>
      <c r="J265" s="21">
        <f t="shared" ref="J265" si="172">SUM(J258:J264)</f>
        <v>0</v>
      </c>
      <c r="K265" s="27"/>
      <c r="L265" s="21">
        <f t="shared" ref="L265" si="173">SUM(L258:L264)</f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74">SUM(G266:G268)</f>
        <v>0</v>
      </c>
      <c r="H269" s="21">
        <f t="shared" ref="H269" si="175">SUM(H266:H268)</f>
        <v>0</v>
      </c>
      <c r="I269" s="21">
        <f t="shared" ref="I269" si="176">SUM(I266:I268)</f>
        <v>0</v>
      </c>
      <c r="J269" s="21">
        <f t="shared" ref="J269" si="177">SUM(J266:J268)</f>
        <v>0</v>
      </c>
      <c r="K269" s="27"/>
      <c r="L269" s="21">
        <f t="shared" ref="L269" ca="1" si="178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79">SUM(G270:G278)</f>
        <v>0</v>
      </c>
      <c r="H279" s="21">
        <f t="shared" ref="H279" si="180">SUM(H270:H278)</f>
        <v>0</v>
      </c>
      <c r="I279" s="21">
        <f t="shared" ref="I279" si="181">SUM(I270:I278)</f>
        <v>0</v>
      </c>
      <c r="J279" s="21">
        <f t="shared" ref="J279" si="182">SUM(J270:J278)</f>
        <v>0</v>
      </c>
      <c r="K279" s="27"/>
      <c r="L279" s="21">
        <f t="shared" ref="L279" ca="1" si="183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84">SUM(G280:G283)</f>
        <v>0</v>
      </c>
      <c r="H284" s="21">
        <f t="shared" ref="H284" si="185">SUM(H280:H283)</f>
        <v>0</v>
      </c>
      <c r="I284" s="21">
        <f t="shared" ref="I284" si="186">SUM(I280:I283)</f>
        <v>0</v>
      </c>
      <c r="J284" s="21">
        <f t="shared" ref="J284" si="187">SUM(J280:J283)</f>
        <v>0</v>
      </c>
      <c r="K284" s="27"/>
      <c r="L284" s="21">
        <f t="shared" ref="L284" ca="1" si="188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89">SUM(G285:G290)</f>
        <v>0</v>
      </c>
      <c r="H291" s="21">
        <f t="shared" ref="H291" si="190">SUM(H285:H290)</f>
        <v>0</v>
      </c>
      <c r="I291" s="21">
        <f t="shared" ref="I291" si="191">SUM(I285:I290)</f>
        <v>0</v>
      </c>
      <c r="J291" s="21">
        <f t="shared" ref="J291" si="192">SUM(J285:J290)</f>
        <v>0</v>
      </c>
      <c r="K291" s="27"/>
      <c r="L291" s="21">
        <f t="shared" ref="L291" ca="1" si="193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94">SUM(G292:G297)</f>
        <v>0</v>
      </c>
      <c r="H298" s="21">
        <f t="shared" ref="H298" si="195">SUM(H292:H297)</f>
        <v>0</v>
      </c>
      <c r="I298" s="21">
        <f t="shared" ref="I298" si="196">SUM(I292:I297)</f>
        <v>0</v>
      </c>
      <c r="J298" s="21">
        <f t="shared" ref="J298" si="197">SUM(J292:J297)</f>
        <v>0</v>
      </c>
      <c r="K298" s="27"/>
      <c r="L298" s="21">
        <f t="shared" ref="L298" ca="1" si="198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2" t="s">
        <v>4</v>
      </c>
      <c r="D299" s="73"/>
      <c r="E299" s="33"/>
      <c r="F299" s="34">
        <f>F265+F269+F279+F284+F291+F298</f>
        <v>0</v>
      </c>
      <c r="G299" s="34">
        <f t="shared" ref="G299" si="199">G265+G269+G279+G284+G291+G298</f>
        <v>0</v>
      </c>
      <c r="H299" s="34">
        <f t="shared" ref="H299" si="200">H265+H269+H279+H284+H291+H298</f>
        <v>0</v>
      </c>
      <c r="I299" s="34">
        <f t="shared" ref="I299" si="201">I265+I269+I279+I284+I291+I298</f>
        <v>0</v>
      </c>
      <c r="J299" s="34">
        <f t="shared" ref="J299" si="202">J265+J269+J279+J284+J291+J298</f>
        <v>0</v>
      </c>
      <c r="K299" s="35"/>
      <c r="L299" s="34">
        <f t="shared" ref="L299" ca="1" si="203">L265+L269+L279+L284+L291+L298</f>
        <v>0</v>
      </c>
    </row>
    <row r="300" spans="1:12" ht="26.4" x14ac:dyDescent="0.3">
      <c r="A300" s="22">
        <v>2</v>
      </c>
      <c r="B300" s="23">
        <v>1</v>
      </c>
      <c r="C300" s="24" t="s">
        <v>20</v>
      </c>
      <c r="D300" s="5" t="s">
        <v>30</v>
      </c>
      <c r="E300" s="47" t="s">
        <v>85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/>
      <c r="L300" s="48"/>
    </row>
    <row r="301" spans="1:12" ht="14.4" x14ac:dyDescent="0.3">
      <c r="A301" s="25"/>
      <c r="B301" s="16"/>
      <c r="C301" s="11"/>
      <c r="D301" s="7" t="s">
        <v>22</v>
      </c>
      <c r="E301" s="50" t="s">
        <v>65</v>
      </c>
      <c r="F301" s="51">
        <v>200</v>
      </c>
      <c r="G301" s="51">
        <v>0.24</v>
      </c>
      <c r="H301" s="51">
        <v>0.09</v>
      </c>
      <c r="I301" s="51">
        <v>12.43</v>
      </c>
      <c r="J301" s="51">
        <v>54.2</v>
      </c>
      <c r="K301" s="52">
        <v>376</v>
      </c>
      <c r="L301" s="51"/>
    </row>
    <row r="302" spans="1:12" ht="14.4" x14ac:dyDescent="0.3">
      <c r="A302" s="25"/>
      <c r="B302" s="16"/>
      <c r="C302" s="11"/>
      <c r="D302" s="7" t="s">
        <v>23</v>
      </c>
      <c r="E302" s="50" t="s">
        <v>49</v>
      </c>
      <c r="F302" s="51">
        <v>25</v>
      </c>
      <c r="G302" s="51">
        <v>1.9</v>
      </c>
      <c r="H302" s="51">
        <v>0.2</v>
      </c>
      <c r="I302" s="51">
        <v>12.3</v>
      </c>
      <c r="J302" s="51">
        <v>58.75</v>
      </c>
      <c r="K302" s="52"/>
      <c r="L302" s="51"/>
    </row>
    <row r="303" spans="1:12" ht="14.4" x14ac:dyDescent="0.3">
      <c r="A303" s="25"/>
      <c r="B303" s="16"/>
      <c r="C303" s="11"/>
      <c r="D303" s="7" t="s">
        <v>24</v>
      </c>
      <c r="E303" s="50"/>
      <c r="F303" s="51"/>
      <c r="G303" s="51"/>
      <c r="H303" s="51" t="s">
        <v>66</v>
      </c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6"/>
      <c r="E304" s="50" t="s">
        <v>56</v>
      </c>
      <c r="F304" s="51">
        <v>30</v>
      </c>
      <c r="G304" s="51">
        <v>1.98</v>
      </c>
      <c r="H304" s="51">
        <v>0.36</v>
      </c>
      <c r="I304" s="51">
        <v>11.88</v>
      </c>
      <c r="J304" s="51">
        <v>59.4</v>
      </c>
      <c r="K304" s="52"/>
      <c r="L304" s="51"/>
    </row>
    <row r="305" spans="1:12" ht="14.4" x14ac:dyDescent="0.3">
      <c r="A305" s="25"/>
      <c r="B305" s="16"/>
      <c r="C305" s="11"/>
      <c r="D305" s="68" t="s">
        <v>23</v>
      </c>
      <c r="E305" s="61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6"/>
      <c r="B306" s="18"/>
      <c r="C306" s="8"/>
      <c r="D306" s="19" t="s">
        <v>39</v>
      </c>
      <c r="E306" s="9"/>
      <c r="F306" s="21">
        <f>SUM(F300:F305)</f>
        <v>500</v>
      </c>
      <c r="G306" s="21">
        <f>SUM(G300:G305)</f>
        <v>20.139999999999997</v>
      </c>
      <c r="H306" s="21">
        <f>SUM(H300:H305)</f>
        <v>18.779999999999998</v>
      </c>
      <c r="I306" s="21">
        <f>SUM(I300:I305)</f>
        <v>79.589999999999989</v>
      </c>
      <c r="J306" s="21">
        <f>SUM(J300:J305)</f>
        <v>558.75</v>
      </c>
      <c r="K306" s="27"/>
      <c r="L306" s="21">
        <v>66.760000000000005</v>
      </c>
    </row>
    <row r="307" spans="1:12" ht="14.4" x14ac:dyDescent="0.3">
      <c r="A307" s="28">
        <f>A300</f>
        <v>2</v>
      </c>
      <c r="B307" s="14">
        <f>B300</f>
        <v>1</v>
      </c>
      <c r="C307" s="10" t="s">
        <v>25</v>
      </c>
      <c r="D307" s="12" t="s">
        <v>24</v>
      </c>
      <c r="E307" s="50"/>
      <c r="F307" s="51"/>
      <c r="G307" s="51"/>
      <c r="H307" s="51"/>
      <c r="I307" s="51"/>
      <c r="J307" s="51"/>
      <c r="K307" s="52"/>
      <c r="L307" s="51"/>
    </row>
    <row r="308" spans="1:12" ht="14.4" x14ac:dyDescent="0.3">
      <c r="A308" s="25"/>
      <c r="B308" s="16"/>
      <c r="C308" s="11"/>
      <c r="D308" s="6"/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6"/>
      <c r="B310" s="18"/>
      <c r="C310" s="8"/>
      <c r="D310" s="19" t="s">
        <v>39</v>
      </c>
      <c r="E310" s="9"/>
      <c r="F310" s="21">
        <f>SUM(F307:F309)</f>
        <v>0</v>
      </c>
      <c r="G310" s="21">
        <f t="shared" ref="G310" si="204">SUM(G307:G309)</f>
        <v>0</v>
      </c>
      <c r="H310" s="21">
        <f t="shared" ref="H310" si="205">SUM(H307:H309)</f>
        <v>0</v>
      </c>
      <c r="I310" s="21">
        <f t="shared" ref="I310" si="206">SUM(I307:I309)</f>
        <v>0</v>
      </c>
      <c r="J310" s="21">
        <f t="shared" ref="J310" si="207">SUM(J307:J309)</f>
        <v>0</v>
      </c>
      <c r="K310" s="27"/>
      <c r="L310" s="21">
        <f t="shared" ref="L310" ca="1" si="208">SUM(L307:L315)</f>
        <v>0</v>
      </c>
    </row>
    <row r="311" spans="1:12" ht="14.4" x14ac:dyDescent="0.3">
      <c r="A311" s="28">
        <f>A300</f>
        <v>2</v>
      </c>
      <c r="B311" s="14">
        <f>B300</f>
        <v>1</v>
      </c>
      <c r="C311" s="10" t="s">
        <v>26</v>
      </c>
      <c r="D311" s="7" t="s">
        <v>27</v>
      </c>
      <c r="E311" s="50"/>
      <c r="F311" s="51"/>
      <c r="G311" s="51"/>
      <c r="H311" s="51"/>
      <c r="I311" s="51"/>
      <c r="J311" s="51"/>
      <c r="K311" s="52"/>
      <c r="L311" s="51"/>
    </row>
    <row r="312" spans="1:12" ht="14.4" x14ac:dyDescent="0.3">
      <c r="A312" s="25"/>
      <c r="B312" s="16"/>
      <c r="C312" s="11"/>
      <c r="D312" s="7" t="s">
        <v>28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29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30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31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32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33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6"/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6"/>
      <c r="B320" s="18"/>
      <c r="C320" s="8"/>
      <c r="D320" s="19" t="s">
        <v>39</v>
      </c>
      <c r="E320" s="9"/>
      <c r="F320" s="21">
        <f>SUM(F311:F319)</f>
        <v>0</v>
      </c>
      <c r="G320" s="21">
        <f t="shared" ref="G320" si="209">SUM(G311:G319)</f>
        <v>0</v>
      </c>
      <c r="H320" s="21">
        <f t="shared" ref="H320" si="210">SUM(H311:H319)</f>
        <v>0</v>
      </c>
      <c r="I320" s="21">
        <f t="shared" ref="I320" si="211">SUM(I311:I319)</f>
        <v>0</v>
      </c>
      <c r="J320" s="21">
        <f t="shared" ref="J320" si="212">SUM(J311:J319)</f>
        <v>0</v>
      </c>
      <c r="K320" s="27"/>
      <c r="L320" s="21">
        <f t="shared" ref="L320" ca="1" si="213">SUM(L317:L325)</f>
        <v>0</v>
      </c>
    </row>
    <row r="321" spans="1:12" ht="14.4" x14ac:dyDescent="0.3">
      <c r="A321" s="28">
        <f>A300</f>
        <v>2</v>
      </c>
      <c r="B321" s="14">
        <f>B300</f>
        <v>1</v>
      </c>
      <c r="C321" s="10" t="s">
        <v>34</v>
      </c>
      <c r="D321" s="12" t="s">
        <v>35</v>
      </c>
      <c r="E321" s="50"/>
      <c r="F321" s="51"/>
      <c r="G321" s="51"/>
      <c r="H321" s="51"/>
      <c r="I321" s="51"/>
      <c r="J321" s="51"/>
      <c r="K321" s="52"/>
      <c r="L321" s="51"/>
    </row>
    <row r="322" spans="1:12" ht="14.4" x14ac:dyDescent="0.3">
      <c r="A322" s="25"/>
      <c r="B322" s="16"/>
      <c r="C322" s="11"/>
      <c r="D322" s="12" t="s">
        <v>31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6"/>
      <c r="B325" s="18"/>
      <c r="C325" s="8"/>
      <c r="D325" s="19" t="s">
        <v>39</v>
      </c>
      <c r="E325" s="9"/>
      <c r="F325" s="21">
        <f>SUM(F321:F324)</f>
        <v>0</v>
      </c>
      <c r="G325" s="21">
        <f t="shared" ref="G325" si="214">SUM(G321:G324)</f>
        <v>0</v>
      </c>
      <c r="H325" s="21">
        <f t="shared" ref="H325" si="215">SUM(H321:H324)</f>
        <v>0</v>
      </c>
      <c r="I325" s="21">
        <f t="shared" ref="I325" si="216">SUM(I321:I324)</f>
        <v>0</v>
      </c>
      <c r="J325" s="21">
        <f t="shared" ref="J325" si="217">SUM(J321:J324)</f>
        <v>0</v>
      </c>
      <c r="K325" s="27"/>
      <c r="L325" s="21">
        <f t="shared" ref="L325" ca="1" si="218">SUM(L318:L324)</f>
        <v>0</v>
      </c>
    </row>
    <row r="326" spans="1:12" ht="14.4" x14ac:dyDescent="0.3">
      <c r="A326" s="28">
        <f>A300</f>
        <v>2</v>
      </c>
      <c r="B326" s="14">
        <f>B300</f>
        <v>1</v>
      </c>
      <c r="C326" s="10" t="s">
        <v>36</v>
      </c>
      <c r="D326" s="7" t="s">
        <v>21</v>
      </c>
      <c r="E326" s="50"/>
      <c r="F326" s="51"/>
      <c r="G326" s="51"/>
      <c r="H326" s="51"/>
      <c r="I326" s="51"/>
      <c r="J326" s="51"/>
      <c r="K326" s="52"/>
      <c r="L326" s="51"/>
    </row>
    <row r="327" spans="1:12" ht="14.4" x14ac:dyDescent="0.3">
      <c r="A327" s="25"/>
      <c r="B327" s="16"/>
      <c r="C327" s="11"/>
      <c r="D327" s="7" t="s">
        <v>30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31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23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6"/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6"/>
      <c r="B332" s="18"/>
      <c r="C332" s="8"/>
      <c r="D332" s="19" t="s">
        <v>39</v>
      </c>
      <c r="E332" s="9"/>
      <c r="F332" s="21">
        <f>SUM(F326:F331)</f>
        <v>0</v>
      </c>
      <c r="G332" s="21">
        <f t="shared" ref="G332" si="219">SUM(G326:G331)</f>
        <v>0</v>
      </c>
      <c r="H332" s="21">
        <f t="shared" ref="H332" si="220">SUM(H326:H331)</f>
        <v>0</v>
      </c>
      <c r="I332" s="21">
        <f t="shared" ref="I332" si="221">SUM(I326:I331)</f>
        <v>0</v>
      </c>
      <c r="J332" s="21">
        <f t="shared" ref="J332" si="222">SUM(J326:J331)</f>
        <v>0</v>
      </c>
      <c r="K332" s="27"/>
      <c r="L332" s="21">
        <f t="shared" ref="L332" ca="1" si="223">SUM(L326:L334)</f>
        <v>0</v>
      </c>
    </row>
    <row r="333" spans="1:12" ht="14.4" x14ac:dyDescent="0.3">
      <c r="A333" s="28">
        <f>A300</f>
        <v>2</v>
      </c>
      <c r="B333" s="14">
        <f>B300</f>
        <v>1</v>
      </c>
      <c r="C333" s="10" t="s">
        <v>37</v>
      </c>
      <c r="D333" s="12" t="s">
        <v>38</v>
      </c>
      <c r="E333" s="50"/>
      <c r="F333" s="51"/>
      <c r="G333" s="51"/>
      <c r="H333" s="51"/>
      <c r="I333" s="51"/>
      <c r="J333" s="51"/>
      <c r="K333" s="52"/>
      <c r="L333" s="51"/>
    </row>
    <row r="334" spans="1:12" ht="14.4" x14ac:dyDescent="0.3">
      <c r="A334" s="25"/>
      <c r="B334" s="16"/>
      <c r="C334" s="11"/>
      <c r="D334" s="12" t="s">
        <v>35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31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24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6"/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6"/>
      <c r="B339" s="18"/>
      <c r="C339" s="8"/>
      <c r="D339" s="20" t="s">
        <v>39</v>
      </c>
      <c r="E339" s="9"/>
      <c r="F339" s="21">
        <f>SUM(F333:F338)</f>
        <v>0</v>
      </c>
      <c r="G339" s="21">
        <f t="shared" ref="G339" si="224">SUM(G333:G338)</f>
        <v>0</v>
      </c>
      <c r="H339" s="21">
        <f t="shared" ref="H339" si="225">SUM(H333:H338)</f>
        <v>0</v>
      </c>
      <c r="I339" s="21">
        <f t="shared" ref="I339" si="226">SUM(I333:I338)</f>
        <v>0</v>
      </c>
      <c r="J339" s="21">
        <f t="shared" ref="J339" si="227">SUM(J333:J338)</f>
        <v>0</v>
      </c>
      <c r="K339" s="27"/>
      <c r="L339" s="21">
        <f t="shared" ref="L339" ca="1" si="228">SUM(L333:L341)</f>
        <v>0</v>
      </c>
    </row>
    <row r="340" spans="1:12" ht="15.75" customHeight="1" x14ac:dyDescent="0.25">
      <c r="A340" s="31">
        <f>A300</f>
        <v>2</v>
      </c>
      <c r="B340" s="32">
        <f>B300</f>
        <v>1</v>
      </c>
      <c r="C340" s="72" t="s">
        <v>4</v>
      </c>
      <c r="D340" s="73"/>
      <c r="E340" s="33"/>
      <c r="F340" s="34">
        <f>F306+F310+F320+F325+F332+F339</f>
        <v>500</v>
      </c>
      <c r="G340" s="34">
        <f t="shared" ref="G340" si="229">G306+G310+G320+G325+G332+G339</f>
        <v>20.139999999999997</v>
      </c>
      <c r="H340" s="34">
        <f t="shared" ref="H340" si="230">H306+H310+H320+H325+H332+H339</f>
        <v>18.779999999999998</v>
      </c>
      <c r="I340" s="34">
        <f t="shared" ref="I340" si="231">I306+I310+I320+I325+I332+I339</f>
        <v>79.589999999999989</v>
      </c>
      <c r="J340" s="34">
        <f t="shared" ref="J340" si="232">J306+J310+J320+J325+J332+J339</f>
        <v>558.75</v>
      </c>
      <c r="K340" s="35"/>
      <c r="L340" s="34">
        <v>66.760000000000005</v>
      </c>
    </row>
    <row r="341" spans="1:12" ht="14.4" x14ac:dyDescent="0.3">
      <c r="A341" s="15">
        <v>2</v>
      </c>
      <c r="B341" s="16">
        <v>2</v>
      </c>
      <c r="C341" s="24" t="s">
        <v>20</v>
      </c>
      <c r="D341" s="5" t="s">
        <v>30</v>
      </c>
      <c r="E341" s="58" t="s">
        <v>67</v>
      </c>
      <c r="F341" s="48">
        <v>200</v>
      </c>
      <c r="G341" s="48">
        <v>15.95</v>
      </c>
      <c r="H341" s="48">
        <v>19.55</v>
      </c>
      <c r="I341" s="48">
        <v>39.75</v>
      </c>
      <c r="J341" s="48">
        <v>408.42</v>
      </c>
      <c r="K341" s="49">
        <v>265</v>
      </c>
      <c r="L341" s="48"/>
    </row>
    <row r="342" spans="1:12" ht="14.4" x14ac:dyDescent="0.3">
      <c r="A342" s="15"/>
      <c r="B342" s="16"/>
      <c r="C342" s="11"/>
      <c r="D342" s="67"/>
      <c r="E342" s="62"/>
      <c r="F342" s="51"/>
      <c r="G342" s="51"/>
      <c r="H342" s="51"/>
      <c r="I342" s="51"/>
      <c r="J342" s="51"/>
      <c r="K342" s="52"/>
      <c r="L342" s="51"/>
    </row>
    <row r="343" spans="1:12" ht="14.4" x14ac:dyDescent="0.3">
      <c r="A343" s="15"/>
      <c r="B343" s="16"/>
      <c r="C343" s="11"/>
      <c r="D343" s="7" t="s">
        <v>22</v>
      </c>
      <c r="E343" s="61" t="s">
        <v>53</v>
      </c>
      <c r="F343" s="51">
        <v>200</v>
      </c>
      <c r="G343" s="51">
        <v>7.0000000000000007E-2</v>
      </c>
      <c r="H343" s="51">
        <v>0.02</v>
      </c>
      <c r="I343" s="51">
        <v>10.01</v>
      </c>
      <c r="J343" s="51">
        <v>40</v>
      </c>
      <c r="K343" s="52">
        <v>376</v>
      </c>
      <c r="L343" s="51"/>
    </row>
    <row r="344" spans="1:12" ht="14.4" x14ac:dyDescent="0.3">
      <c r="A344" s="15"/>
      <c r="B344" s="16"/>
      <c r="C344" s="11"/>
      <c r="D344" s="7" t="s">
        <v>23</v>
      </c>
      <c r="E344" s="61" t="s">
        <v>49</v>
      </c>
      <c r="F344" s="51">
        <v>25</v>
      </c>
      <c r="G344" s="51">
        <v>1.9</v>
      </c>
      <c r="H344" s="51">
        <v>0.2</v>
      </c>
      <c r="I344" s="51">
        <v>12.3</v>
      </c>
      <c r="J344" s="51">
        <v>58.75</v>
      </c>
      <c r="K344" s="52"/>
      <c r="L344" s="51"/>
    </row>
    <row r="345" spans="1:12" ht="15" thickBot="1" x14ac:dyDescent="0.35">
      <c r="A345" s="15"/>
      <c r="B345" s="16"/>
      <c r="C345" s="11"/>
      <c r="D345" s="7" t="s">
        <v>24</v>
      </c>
      <c r="E345" s="60" t="s">
        <v>68</v>
      </c>
      <c r="F345" s="51">
        <v>100</v>
      </c>
      <c r="G345" s="51">
        <v>0.4</v>
      </c>
      <c r="H345" s="51">
        <v>0.4</v>
      </c>
      <c r="I345" s="51">
        <v>9.8000000000000007</v>
      </c>
      <c r="J345" s="51">
        <v>47</v>
      </c>
      <c r="K345" s="52"/>
      <c r="L345" s="51"/>
    </row>
    <row r="346" spans="1:12" ht="14.4" x14ac:dyDescent="0.3">
      <c r="A346" s="15"/>
      <c r="B346" s="16"/>
      <c r="C346" s="11"/>
      <c r="D346" s="63" t="s">
        <v>23</v>
      </c>
      <c r="E346" s="61" t="s">
        <v>56</v>
      </c>
      <c r="F346" s="51">
        <v>20</v>
      </c>
      <c r="G346" s="51">
        <v>1.32</v>
      </c>
      <c r="H346" s="51">
        <v>0.24</v>
      </c>
      <c r="I346" s="51">
        <v>7.92</v>
      </c>
      <c r="J346" s="51">
        <v>39.6</v>
      </c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7"/>
      <c r="B348" s="18"/>
      <c r="C348" s="8"/>
      <c r="D348" s="19" t="s">
        <v>39</v>
      </c>
      <c r="E348" s="9"/>
      <c r="F348" s="21">
        <f>SUM(F341:F347)</f>
        <v>545</v>
      </c>
      <c r="G348" s="21">
        <f t="shared" ref="G348" si="233">SUM(G341:G347)</f>
        <v>19.639999999999997</v>
      </c>
      <c r="H348" s="21">
        <f t="shared" ref="H348" si="234">SUM(H341:H347)</f>
        <v>20.409999999999997</v>
      </c>
      <c r="I348" s="21">
        <f t="shared" ref="I348" si="235">SUM(I341:I347)</f>
        <v>79.78</v>
      </c>
      <c r="J348" s="21">
        <f t="shared" ref="J348" si="236">SUM(J341:J347)</f>
        <v>593.7700000000001</v>
      </c>
      <c r="K348" s="27"/>
      <c r="L348" s="21">
        <v>66.760000000000005</v>
      </c>
    </row>
    <row r="349" spans="1:12" ht="14.4" x14ac:dyDescent="0.3">
      <c r="A349" s="14">
        <f>A341</f>
        <v>2</v>
      </c>
      <c r="B349" s="14">
        <f>B341</f>
        <v>2</v>
      </c>
      <c r="C349" s="10" t="s">
        <v>25</v>
      </c>
      <c r="D349" s="12" t="s">
        <v>24</v>
      </c>
      <c r="E349" s="50"/>
      <c r="F349" s="51"/>
      <c r="G349" s="51"/>
      <c r="H349" s="51"/>
      <c r="I349" s="51"/>
      <c r="J349" s="51"/>
      <c r="K349" s="52"/>
      <c r="L349" s="51"/>
    </row>
    <row r="350" spans="1:12" ht="14.4" x14ac:dyDescent="0.3">
      <c r="A350" s="15"/>
      <c r="B350" s="16"/>
      <c r="C350" s="11"/>
      <c r="D350" s="6"/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7"/>
      <c r="B352" s="18"/>
      <c r="C352" s="8"/>
      <c r="D352" s="19" t="s">
        <v>39</v>
      </c>
      <c r="E352" s="9"/>
      <c r="F352" s="21">
        <f>SUM(F349:F351)</f>
        <v>0</v>
      </c>
      <c r="G352" s="21">
        <f t="shared" ref="G352" si="237">SUM(G349:G351)</f>
        <v>0</v>
      </c>
      <c r="H352" s="21">
        <f t="shared" ref="H352" si="238">SUM(H349:H351)</f>
        <v>0</v>
      </c>
      <c r="I352" s="21">
        <f t="shared" ref="I352" si="239">SUM(I349:I351)</f>
        <v>0</v>
      </c>
      <c r="J352" s="21">
        <f t="shared" ref="J352" si="240">SUM(J349:J351)</f>
        <v>0</v>
      </c>
      <c r="K352" s="27"/>
      <c r="L352" s="21">
        <f t="shared" ref="L352" ca="1" si="241">SUM(L349:L357)</f>
        <v>0</v>
      </c>
    </row>
    <row r="353" spans="1:12" ht="14.4" x14ac:dyDescent="0.3">
      <c r="A353" s="14">
        <f>A341</f>
        <v>2</v>
      </c>
      <c r="B353" s="14">
        <f>B341</f>
        <v>2</v>
      </c>
      <c r="C353" s="10" t="s">
        <v>26</v>
      </c>
      <c r="D353" s="7" t="s">
        <v>27</v>
      </c>
      <c r="E353" s="50"/>
      <c r="F353" s="51"/>
      <c r="G353" s="51"/>
      <c r="H353" s="51"/>
      <c r="I353" s="51"/>
      <c r="J353" s="51"/>
      <c r="K353" s="52"/>
      <c r="L353" s="51"/>
    </row>
    <row r="354" spans="1:12" ht="14.4" x14ac:dyDescent="0.3">
      <c r="A354" s="15"/>
      <c r="B354" s="16"/>
      <c r="C354" s="11"/>
      <c r="D354" s="7" t="s">
        <v>28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29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30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31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32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33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6"/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7"/>
      <c r="B362" s="18"/>
      <c r="C362" s="8"/>
      <c r="D362" s="19" t="s">
        <v>39</v>
      </c>
      <c r="E362" s="9"/>
      <c r="F362" s="21">
        <f>SUM(F353:F361)</f>
        <v>0</v>
      </c>
      <c r="G362" s="21">
        <f t="shared" ref="G362" si="242">SUM(G353:G361)</f>
        <v>0</v>
      </c>
      <c r="H362" s="21">
        <f t="shared" ref="H362" si="243">SUM(H353:H361)</f>
        <v>0</v>
      </c>
      <c r="I362" s="21">
        <f t="shared" ref="I362" si="244">SUM(I353:I361)</f>
        <v>0</v>
      </c>
      <c r="J362" s="21">
        <f t="shared" ref="J362" si="245">SUM(J353:J361)</f>
        <v>0</v>
      </c>
      <c r="K362" s="27"/>
      <c r="L362" s="21">
        <f t="shared" ref="L362" ca="1" si="246">SUM(L359:L367)</f>
        <v>0</v>
      </c>
    </row>
    <row r="363" spans="1:12" ht="14.4" x14ac:dyDescent="0.3">
      <c r="A363" s="14">
        <f>A341</f>
        <v>2</v>
      </c>
      <c r="B363" s="14">
        <f>B341</f>
        <v>2</v>
      </c>
      <c r="C363" s="10" t="s">
        <v>34</v>
      </c>
      <c r="D363" s="12" t="s">
        <v>35</v>
      </c>
      <c r="E363" s="50"/>
      <c r="F363" s="51"/>
      <c r="G363" s="51"/>
      <c r="H363" s="51"/>
      <c r="I363" s="51"/>
      <c r="J363" s="51"/>
      <c r="K363" s="52"/>
      <c r="L363" s="51"/>
    </row>
    <row r="364" spans="1:12" ht="14.4" x14ac:dyDescent="0.3">
      <c r="A364" s="15"/>
      <c r="B364" s="16"/>
      <c r="C364" s="11"/>
      <c r="D364" s="12" t="s">
        <v>31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7"/>
      <c r="B367" s="18"/>
      <c r="C367" s="8"/>
      <c r="D367" s="19" t="s">
        <v>39</v>
      </c>
      <c r="E367" s="9"/>
      <c r="F367" s="21">
        <f>SUM(F363:F366)</f>
        <v>0</v>
      </c>
      <c r="G367" s="21">
        <f t="shared" ref="G367" si="247">SUM(G363:G366)</f>
        <v>0</v>
      </c>
      <c r="H367" s="21">
        <f t="shared" ref="H367" si="248">SUM(H363:H366)</f>
        <v>0</v>
      </c>
      <c r="I367" s="21">
        <f t="shared" ref="I367" si="249">SUM(I363:I366)</f>
        <v>0</v>
      </c>
      <c r="J367" s="21">
        <f t="shared" ref="J367" si="250">SUM(J363:J366)</f>
        <v>0</v>
      </c>
      <c r="K367" s="27"/>
      <c r="L367" s="21">
        <f t="shared" ref="L367" ca="1" si="251">SUM(L360:L366)</f>
        <v>0</v>
      </c>
    </row>
    <row r="368" spans="1:12" ht="14.4" x14ac:dyDescent="0.3">
      <c r="A368" s="14">
        <f>A341</f>
        <v>2</v>
      </c>
      <c r="B368" s="14">
        <f>B341</f>
        <v>2</v>
      </c>
      <c r="C368" s="10" t="s">
        <v>36</v>
      </c>
      <c r="D368" s="7" t="s">
        <v>21</v>
      </c>
      <c r="E368" s="50"/>
      <c r="F368" s="51"/>
      <c r="G368" s="51"/>
      <c r="H368" s="51"/>
      <c r="I368" s="51"/>
      <c r="J368" s="51"/>
      <c r="K368" s="52"/>
      <c r="L368" s="51"/>
    </row>
    <row r="369" spans="1:12" ht="14.4" x14ac:dyDescent="0.3">
      <c r="A369" s="15"/>
      <c r="B369" s="16"/>
      <c r="C369" s="11"/>
      <c r="D369" s="7" t="s">
        <v>30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31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23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6"/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7"/>
      <c r="B374" s="18"/>
      <c r="C374" s="8"/>
      <c r="D374" s="19" t="s">
        <v>39</v>
      </c>
      <c r="E374" s="9"/>
      <c r="F374" s="21">
        <f>SUM(F368:F373)</f>
        <v>0</v>
      </c>
      <c r="G374" s="21">
        <f t="shared" ref="G374" si="252">SUM(G368:G373)</f>
        <v>0</v>
      </c>
      <c r="H374" s="21">
        <f t="shared" ref="H374" si="253">SUM(H368:H373)</f>
        <v>0</v>
      </c>
      <c r="I374" s="21">
        <f t="shared" ref="I374" si="254">SUM(I368:I373)</f>
        <v>0</v>
      </c>
      <c r="J374" s="21">
        <f t="shared" ref="J374" si="255">SUM(J368:J373)</f>
        <v>0</v>
      </c>
      <c r="K374" s="27"/>
      <c r="L374" s="21">
        <f t="shared" ref="L374" ca="1" si="256">SUM(L368:L376)</f>
        <v>0</v>
      </c>
    </row>
    <row r="375" spans="1:12" ht="14.4" x14ac:dyDescent="0.3">
      <c r="A375" s="14">
        <f>A341</f>
        <v>2</v>
      </c>
      <c r="B375" s="14">
        <f>B341</f>
        <v>2</v>
      </c>
      <c r="C375" s="10" t="s">
        <v>37</v>
      </c>
      <c r="D375" s="12" t="s">
        <v>38</v>
      </c>
      <c r="E375" s="50"/>
      <c r="F375" s="51"/>
      <c r="G375" s="51"/>
      <c r="H375" s="51"/>
      <c r="I375" s="51"/>
      <c r="J375" s="51"/>
      <c r="K375" s="52"/>
      <c r="L375" s="51"/>
    </row>
    <row r="376" spans="1:12" ht="14.4" x14ac:dyDescent="0.3">
      <c r="A376" s="15"/>
      <c r="B376" s="16"/>
      <c r="C376" s="11"/>
      <c r="D376" s="12" t="s">
        <v>35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31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24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6"/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7"/>
      <c r="B381" s="18"/>
      <c r="C381" s="8"/>
      <c r="D381" s="20" t="s">
        <v>39</v>
      </c>
      <c r="E381" s="9"/>
      <c r="F381" s="21">
        <f>SUM(F375:F380)</f>
        <v>0</v>
      </c>
      <c r="G381" s="21">
        <f t="shared" ref="G381" si="257">SUM(G375:G380)</f>
        <v>0</v>
      </c>
      <c r="H381" s="21">
        <f t="shared" ref="H381" si="258">SUM(H375:H380)</f>
        <v>0</v>
      </c>
      <c r="I381" s="21">
        <f t="shared" ref="I381" si="259">SUM(I375:I380)</f>
        <v>0</v>
      </c>
      <c r="J381" s="21">
        <f t="shared" ref="J381" si="260">SUM(J375:J380)</f>
        <v>0</v>
      </c>
      <c r="K381" s="27"/>
      <c r="L381" s="21">
        <f t="shared" ref="L381" ca="1" si="261">SUM(L375:L383)</f>
        <v>0</v>
      </c>
    </row>
    <row r="382" spans="1:12" ht="15.75" customHeight="1" x14ac:dyDescent="0.25">
      <c r="A382" s="36">
        <f>A341</f>
        <v>2</v>
      </c>
      <c r="B382" s="36">
        <f>B341</f>
        <v>2</v>
      </c>
      <c r="C382" s="72" t="s">
        <v>4</v>
      </c>
      <c r="D382" s="73"/>
      <c r="E382" s="33"/>
      <c r="F382" s="34">
        <f>F348+F352+F362+F367+F374+F381</f>
        <v>545</v>
      </c>
      <c r="G382" s="34">
        <f t="shared" ref="G382" si="262">G348+G352+G362+G367+G374+G381</f>
        <v>19.639999999999997</v>
      </c>
      <c r="H382" s="34">
        <f t="shared" ref="H382" si="263">H348+H352+H362+H367+H374+H381</f>
        <v>20.409999999999997</v>
      </c>
      <c r="I382" s="34">
        <f t="shared" ref="I382" si="264">I348+I352+I362+I367+I374+I381</f>
        <v>79.78</v>
      </c>
      <c r="J382" s="34">
        <f t="shared" ref="J382" si="265">J348+J352+J362+J367+J374+J381</f>
        <v>593.7700000000001</v>
      </c>
      <c r="K382" s="35"/>
      <c r="L382" s="34">
        <v>66.760000000000005</v>
      </c>
    </row>
    <row r="383" spans="1:12" ht="14.4" x14ac:dyDescent="0.3">
      <c r="A383" s="22">
        <v>2</v>
      </c>
      <c r="B383" s="23">
        <v>3</v>
      </c>
      <c r="C383" s="24" t="s">
        <v>20</v>
      </c>
      <c r="D383" s="5" t="s">
        <v>30</v>
      </c>
      <c r="E383" s="58" t="s">
        <v>60</v>
      </c>
      <c r="F383" s="48">
        <v>153</v>
      </c>
      <c r="G383" s="48">
        <v>3.08</v>
      </c>
      <c r="H383" s="48">
        <v>6.25</v>
      </c>
      <c r="I383" s="48">
        <v>20.47</v>
      </c>
      <c r="J383" s="48">
        <v>150.44999999999999</v>
      </c>
      <c r="K383" s="49">
        <v>312</v>
      </c>
      <c r="L383" s="48"/>
    </row>
    <row r="384" spans="1:12" ht="14.4" x14ac:dyDescent="0.3">
      <c r="A384" s="25"/>
      <c r="B384" s="16"/>
      <c r="C384" s="11"/>
      <c r="D384" s="70" t="s">
        <v>50</v>
      </c>
      <c r="E384" s="71" t="s">
        <v>69</v>
      </c>
      <c r="F384" s="51">
        <v>100</v>
      </c>
      <c r="G384" s="51">
        <v>9.0500000000000007</v>
      </c>
      <c r="H384" s="51">
        <v>6.09</v>
      </c>
      <c r="I384" s="51">
        <v>3.8</v>
      </c>
      <c r="J384" s="51">
        <v>105</v>
      </c>
      <c r="K384" s="52">
        <v>229</v>
      </c>
      <c r="L384" s="51"/>
    </row>
    <row r="385" spans="1:12" ht="14.4" x14ac:dyDescent="0.3">
      <c r="A385" s="25"/>
      <c r="B385" s="16"/>
      <c r="C385" s="11"/>
      <c r="D385" s="7" t="s">
        <v>22</v>
      </c>
      <c r="E385" s="61" t="s">
        <v>87</v>
      </c>
      <c r="F385" s="51">
        <v>200</v>
      </c>
      <c r="G385" s="51">
        <v>0.16</v>
      </c>
      <c r="H385" s="51">
        <v>0.16</v>
      </c>
      <c r="I385" s="51">
        <v>17.899999999999999</v>
      </c>
      <c r="J385" s="51">
        <v>74.599999999999994</v>
      </c>
      <c r="K385" s="52">
        <v>342</v>
      </c>
      <c r="L385" s="51"/>
    </row>
    <row r="386" spans="1:12" ht="14.4" x14ac:dyDescent="0.3">
      <c r="A386" s="25"/>
      <c r="B386" s="16"/>
      <c r="C386" s="11"/>
      <c r="D386" s="7" t="s">
        <v>23</v>
      </c>
      <c r="E386" s="61" t="s">
        <v>49</v>
      </c>
      <c r="F386" s="51">
        <v>35</v>
      </c>
      <c r="G386" s="51">
        <v>2.66</v>
      </c>
      <c r="H386" s="51">
        <v>0.28000000000000003</v>
      </c>
      <c r="I386" s="51">
        <v>17.22</v>
      </c>
      <c r="J386" s="51">
        <v>82.25</v>
      </c>
      <c r="K386" s="52"/>
      <c r="L386" s="51"/>
    </row>
    <row r="387" spans="1:12" ht="14.4" x14ac:dyDescent="0.3">
      <c r="A387" s="25"/>
      <c r="B387" s="16"/>
      <c r="C387" s="11"/>
      <c r="D387" s="7" t="s">
        <v>24</v>
      </c>
      <c r="E387" s="69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67" t="s">
        <v>51</v>
      </c>
      <c r="E388" s="62" t="s">
        <v>86</v>
      </c>
      <c r="F388" s="51">
        <v>60</v>
      </c>
      <c r="G388" s="51">
        <v>0.84</v>
      </c>
      <c r="H388" s="51">
        <v>3.61</v>
      </c>
      <c r="I388" s="51">
        <v>4.96</v>
      </c>
      <c r="J388" s="51">
        <v>55.68</v>
      </c>
      <c r="K388" s="52">
        <v>52</v>
      </c>
      <c r="L388" s="51"/>
    </row>
    <row r="389" spans="1:12" ht="14.4" x14ac:dyDescent="0.3">
      <c r="A389" s="26"/>
      <c r="B389" s="18"/>
      <c r="C389" s="8"/>
      <c r="D389" s="19" t="s">
        <v>39</v>
      </c>
      <c r="E389" s="9"/>
      <c r="F389" s="21">
        <f>SUM(F383:F388)</f>
        <v>548</v>
      </c>
      <c r="G389" s="21">
        <f>SUM(G383:G388)</f>
        <v>15.790000000000001</v>
      </c>
      <c r="H389" s="21">
        <f>SUM(H383:H388)</f>
        <v>16.39</v>
      </c>
      <c r="I389" s="21">
        <v>64.34</v>
      </c>
      <c r="J389" s="21">
        <f>SUM(J383:J388)</f>
        <v>467.97999999999996</v>
      </c>
      <c r="K389" s="27"/>
      <c r="L389" s="21">
        <v>66.760000000000005</v>
      </c>
    </row>
    <row r="390" spans="1:12" ht="14.4" x14ac:dyDescent="0.3">
      <c r="A390" s="28">
        <f>A383</f>
        <v>2</v>
      </c>
      <c r="B390" s="14">
        <f>B383</f>
        <v>3</v>
      </c>
      <c r="C390" s="10" t="s">
        <v>25</v>
      </c>
      <c r="D390" s="12" t="s">
        <v>24</v>
      </c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5"/>
      <c r="B391" s="16"/>
      <c r="C391" s="11"/>
      <c r="D391" s="6"/>
      <c r="E391" s="50"/>
      <c r="F391" s="51"/>
      <c r="G391" s="51"/>
      <c r="H391" s="51"/>
      <c r="I391" s="51"/>
      <c r="J391" s="51"/>
      <c r="K391" s="52"/>
      <c r="L391" s="51"/>
    </row>
    <row r="392" spans="1:12" ht="14.4" x14ac:dyDescent="0.3">
      <c r="A392" s="25"/>
      <c r="B392" s="16"/>
      <c r="C392" s="11"/>
      <c r="D392" s="6"/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6"/>
      <c r="B393" s="18"/>
      <c r="C393" s="8"/>
      <c r="D393" s="19" t="s">
        <v>39</v>
      </c>
      <c r="E393" s="9"/>
      <c r="F393" s="21">
        <f>SUM(F390:F392)</f>
        <v>0</v>
      </c>
      <c r="G393" s="21">
        <f t="shared" ref="G393" si="266">SUM(G390:G392)</f>
        <v>0</v>
      </c>
      <c r="H393" s="21">
        <f t="shared" ref="H393" si="267">SUM(H390:H392)</f>
        <v>0</v>
      </c>
      <c r="I393" s="21">
        <f t="shared" ref="I393" si="268">SUM(I390:I392)</f>
        <v>0</v>
      </c>
      <c r="J393" s="21">
        <f t="shared" ref="J393" si="269">SUM(J390:J392)</f>
        <v>0</v>
      </c>
      <c r="K393" s="27"/>
      <c r="L393" s="21">
        <f t="shared" ref="L393" ca="1" si="270">SUM(L390:L398)</f>
        <v>0</v>
      </c>
    </row>
    <row r="394" spans="1:12" ht="14.4" x14ac:dyDescent="0.3">
      <c r="A394" s="28">
        <f>A383</f>
        <v>2</v>
      </c>
      <c r="B394" s="14">
        <f>B383</f>
        <v>3</v>
      </c>
      <c r="C394" s="10" t="s">
        <v>26</v>
      </c>
      <c r="D394" s="7" t="s">
        <v>27</v>
      </c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5"/>
      <c r="B395" s="16"/>
      <c r="C395" s="11"/>
      <c r="D395" s="7" t="s">
        <v>28</v>
      </c>
      <c r="E395" s="50"/>
      <c r="F395" s="51"/>
      <c r="G395" s="51"/>
      <c r="H395" s="51"/>
      <c r="I395" s="51"/>
      <c r="J395" s="51"/>
      <c r="K395" s="52"/>
      <c r="L395" s="51"/>
    </row>
    <row r="396" spans="1:12" ht="14.4" x14ac:dyDescent="0.3">
      <c r="A396" s="25"/>
      <c r="B396" s="16"/>
      <c r="C396" s="11"/>
      <c r="D396" s="7" t="s">
        <v>29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30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31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32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33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6"/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6"/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6"/>
      <c r="B403" s="18"/>
      <c r="C403" s="8"/>
      <c r="D403" s="19" t="s">
        <v>39</v>
      </c>
      <c r="E403" s="9"/>
      <c r="F403" s="21">
        <f>SUM(F394:F402)</f>
        <v>0</v>
      </c>
      <c r="G403" s="21">
        <f t="shared" ref="G403" si="271">SUM(G394:G402)</f>
        <v>0</v>
      </c>
      <c r="H403" s="21">
        <f t="shared" ref="H403" si="272">SUM(H394:H402)</f>
        <v>0</v>
      </c>
      <c r="I403" s="21">
        <f t="shared" ref="I403" si="273">SUM(I394:I402)</f>
        <v>0</v>
      </c>
      <c r="J403" s="21">
        <f t="shared" ref="J403" si="274">SUM(J394:J402)</f>
        <v>0</v>
      </c>
      <c r="K403" s="27"/>
      <c r="L403" s="21">
        <f t="shared" ref="L403" ca="1" si="275">SUM(L400:L408)</f>
        <v>0</v>
      </c>
    </row>
    <row r="404" spans="1:12" ht="14.4" x14ac:dyDescent="0.3">
      <c r="A404" s="28">
        <f>A383</f>
        <v>2</v>
      </c>
      <c r="B404" s="14">
        <f>B383</f>
        <v>3</v>
      </c>
      <c r="C404" s="10" t="s">
        <v>34</v>
      </c>
      <c r="D404" s="12" t="s">
        <v>35</v>
      </c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5"/>
      <c r="B405" s="16"/>
      <c r="C405" s="11"/>
      <c r="D405" s="12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4.4" x14ac:dyDescent="0.3">
      <c r="A406" s="25"/>
      <c r="B406" s="16"/>
      <c r="C406" s="11"/>
      <c r="D406" s="6"/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6"/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6"/>
      <c r="B408" s="18"/>
      <c r="C408" s="8"/>
      <c r="D408" s="19" t="s">
        <v>39</v>
      </c>
      <c r="E408" s="9"/>
      <c r="F408" s="21">
        <f>SUM(F404:F407)</f>
        <v>0</v>
      </c>
      <c r="G408" s="21">
        <f t="shared" ref="G408" si="276">SUM(G404:G407)</f>
        <v>0</v>
      </c>
      <c r="H408" s="21">
        <f t="shared" ref="H408" si="277">SUM(H404:H407)</f>
        <v>0</v>
      </c>
      <c r="I408" s="21">
        <f t="shared" ref="I408" si="278">SUM(I404:I407)</f>
        <v>0</v>
      </c>
      <c r="J408" s="21">
        <f t="shared" ref="J408" si="279">SUM(J404:J407)</f>
        <v>0</v>
      </c>
      <c r="K408" s="27"/>
      <c r="L408" s="21">
        <f t="shared" ref="L408" ca="1" si="280">SUM(L401:L407)</f>
        <v>0</v>
      </c>
    </row>
    <row r="409" spans="1:12" ht="14.4" x14ac:dyDescent="0.3">
      <c r="A409" s="28">
        <f>A383</f>
        <v>2</v>
      </c>
      <c r="B409" s="14">
        <f>B383</f>
        <v>3</v>
      </c>
      <c r="C409" s="10" t="s">
        <v>36</v>
      </c>
      <c r="D409" s="7" t="s">
        <v>21</v>
      </c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5"/>
      <c r="B410" s="16"/>
      <c r="C410" s="11"/>
      <c r="D410" s="7" t="s">
        <v>30</v>
      </c>
      <c r="E410" s="50"/>
      <c r="F410" s="51"/>
      <c r="G410" s="51"/>
      <c r="H410" s="51"/>
      <c r="I410" s="51"/>
      <c r="J410" s="51"/>
      <c r="K410" s="52"/>
      <c r="L410" s="51"/>
    </row>
    <row r="411" spans="1:12" ht="14.4" x14ac:dyDescent="0.3">
      <c r="A411" s="25"/>
      <c r="B411" s="16"/>
      <c r="C411" s="11"/>
      <c r="D411" s="7" t="s">
        <v>31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23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6"/>
      <c r="B415" s="18"/>
      <c r="C415" s="8"/>
      <c r="D415" s="19" t="s">
        <v>39</v>
      </c>
      <c r="E415" s="9"/>
      <c r="F415" s="21">
        <f>SUM(F409:F414)</f>
        <v>0</v>
      </c>
      <c r="G415" s="21">
        <f t="shared" ref="G415" si="281">SUM(G409:G414)</f>
        <v>0</v>
      </c>
      <c r="H415" s="21">
        <f t="shared" ref="H415" si="282">SUM(H409:H414)</f>
        <v>0</v>
      </c>
      <c r="I415" s="21">
        <f t="shared" ref="I415" si="283">SUM(I409:I414)</f>
        <v>0</v>
      </c>
      <c r="J415" s="21">
        <f t="shared" ref="J415" si="284">SUM(J409:J414)</f>
        <v>0</v>
      </c>
      <c r="K415" s="27"/>
      <c r="L415" s="21">
        <f t="shared" ref="L415" ca="1" si="285">SUM(L409:L417)</f>
        <v>0</v>
      </c>
    </row>
    <row r="416" spans="1:12" ht="14.4" x14ac:dyDescent="0.3">
      <c r="A416" s="28">
        <f>A383</f>
        <v>2</v>
      </c>
      <c r="B416" s="14">
        <f>B383</f>
        <v>3</v>
      </c>
      <c r="C416" s="10" t="s">
        <v>37</v>
      </c>
      <c r="D416" s="12" t="s">
        <v>38</v>
      </c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5"/>
      <c r="B417" s="16"/>
      <c r="C417" s="11"/>
      <c r="D417" s="12" t="s">
        <v>35</v>
      </c>
      <c r="E417" s="50"/>
      <c r="F417" s="51"/>
      <c r="G417" s="51"/>
      <c r="H417" s="51"/>
      <c r="I417" s="51"/>
      <c r="J417" s="51"/>
      <c r="K417" s="52"/>
      <c r="L417" s="51"/>
    </row>
    <row r="418" spans="1:12" ht="14.4" x14ac:dyDescent="0.3">
      <c r="A418" s="25"/>
      <c r="B418" s="16"/>
      <c r="C418" s="11"/>
      <c r="D418" s="12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24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6"/>
      <c r="B422" s="18"/>
      <c r="C422" s="8"/>
      <c r="D422" s="20" t="s">
        <v>39</v>
      </c>
      <c r="E422" s="9"/>
      <c r="F422" s="21">
        <f>SUM(F416:F421)</f>
        <v>0</v>
      </c>
      <c r="G422" s="21">
        <f t="shared" ref="G422" si="286">SUM(G416:G421)</f>
        <v>0</v>
      </c>
      <c r="H422" s="21">
        <f t="shared" ref="H422" si="287">SUM(H416:H421)</f>
        <v>0</v>
      </c>
      <c r="I422" s="21">
        <f t="shared" ref="I422" si="288">SUM(I416:I421)</f>
        <v>0</v>
      </c>
      <c r="J422" s="21">
        <f t="shared" ref="J422" si="289">SUM(J416:J421)</f>
        <v>0</v>
      </c>
      <c r="K422" s="27"/>
      <c r="L422" s="21">
        <f t="shared" ref="L422" ca="1" si="290">SUM(L416:L424)</f>
        <v>0</v>
      </c>
    </row>
    <row r="423" spans="1:12" ht="15.75" customHeight="1" x14ac:dyDescent="0.25">
      <c r="A423" s="31">
        <f>A383</f>
        <v>2</v>
      </c>
      <c r="B423" s="32">
        <f>B383</f>
        <v>3</v>
      </c>
      <c r="C423" s="72" t="s">
        <v>4</v>
      </c>
      <c r="D423" s="73"/>
      <c r="E423" s="33"/>
      <c r="F423" s="34">
        <f>F389+F393+F403+F408+F415+F422</f>
        <v>548</v>
      </c>
      <c r="G423" s="34">
        <f t="shared" ref="G423" si="291">G389+G393+G403+G408+G415+G422</f>
        <v>15.790000000000001</v>
      </c>
      <c r="H423" s="34">
        <f t="shared" ref="H423" si="292">H389+H393+H403+H408+H415+H422</f>
        <v>16.39</v>
      </c>
      <c r="I423" s="34">
        <f t="shared" ref="I423" si="293">I389+I393+I403+I408+I415+I422</f>
        <v>64.34</v>
      </c>
      <c r="J423" s="34">
        <f t="shared" ref="J423" si="294">J389+J393+J403+J408+J415+J422</f>
        <v>467.97999999999996</v>
      </c>
      <c r="K423" s="35"/>
      <c r="L423" s="34">
        <v>66.760000000000005</v>
      </c>
    </row>
    <row r="424" spans="1:12" ht="14.4" x14ac:dyDescent="0.3">
      <c r="A424" s="22">
        <v>2</v>
      </c>
      <c r="B424" s="23">
        <v>4</v>
      </c>
      <c r="C424" s="24" t="s">
        <v>20</v>
      </c>
      <c r="D424" s="5" t="s">
        <v>30</v>
      </c>
      <c r="E424" s="58" t="s">
        <v>70</v>
      </c>
      <c r="F424" s="48">
        <v>183</v>
      </c>
      <c r="G424" s="48">
        <v>6.64</v>
      </c>
      <c r="H424" s="48">
        <v>7.6</v>
      </c>
      <c r="I424" s="48">
        <v>31.78</v>
      </c>
      <c r="J424" s="48">
        <v>221.94</v>
      </c>
      <c r="K424" s="49">
        <v>203</v>
      </c>
      <c r="L424" s="48"/>
    </row>
    <row r="425" spans="1:12" ht="28.8" x14ac:dyDescent="0.3">
      <c r="A425" s="25"/>
      <c r="B425" s="16"/>
      <c r="C425" s="11"/>
      <c r="D425" s="70" t="s">
        <v>50</v>
      </c>
      <c r="E425" s="71" t="s">
        <v>71</v>
      </c>
      <c r="F425" s="51">
        <v>100</v>
      </c>
      <c r="G425" s="51">
        <v>3.17</v>
      </c>
      <c r="H425" s="51">
        <v>5.19</v>
      </c>
      <c r="I425" s="51">
        <v>9.85</v>
      </c>
      <c r="J425" s="51">
        <v>118.01</v>
      </c>
      <c r="K425" s="52"/>
      <c r="L425" s="51"/>
    </row>
    <row r="426" spans="1:12" ht="14.4" x14ac:dyDescent="0.3">
      <c r="A426" s="25"/>
      <c r="B426" s="16"/>
      <c r="C426" s="11"/>
      <c r="D426" s="7" t="s">
        <v>22</v>
      </c>
      <c r="E426" s="61" t="s">
        <v>72</v>
      </c>
      <c r="F426" s="51">
        <v>200</v>
      </c>
      <c r="G426" s="51">
        <v>4.08</v>
      </c>
      <c r="H426" s="51">
        <v>3.54</v>
      </c>
      <c r="I426" s="51">
        <v>7.6</v>
      </c>
      <c r="J426" s="51">
        <v>78.599999999999994</v>
      </c>
      <c r="K426" s="52">
        <v>382</v>
      </c>
      <c r="L426" s="51"/>
    </row>
    <row r="427" spans="1:12" ht="14.4" x14ac:dyDescent="0.3">
      <c r="A427" s="25"/>
      <c r="B427" s="16"/>
      <c r="C427" s="11"/>
      <c r="D427" s="7" t="s">
        <v>23</v>
      </c>
      <c r="E427" s="61" t="s">
        <v>49</v>
      </c>
      <c r="F427" s="51">
        <v>30</v>
      </c>
      <c r="G427" s="51">
        <v>2.2799999999999998</v>
      </c>
      <c r="H427" s="51">
        <v>0.24</v>
      </c>
      <c r="I427" s="51">
        <v>14.76</v>
      </c>
      <c r="J427" s="51">
        <v>70.5</v>
      </c>
      <c r="K427" s="52"/>
      <c r="L427" s="51"/>
    </row>
    <row r="428" spans="1:12" ht="14.4" x14ac:dyDescent="0.3">
      <c r="A428" s="25"/>
      <c r="B428" s="16"/>
      <c r="C428" s="11"/>
      <c r="D428" s="7" t="s">
        <v>24</v>
      </c>
      <c r="E428" s="62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67" t="s">
        <v>48</v>
      </c>
      <c r="E429" s="62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68" t="s">
        <v>23</v>
      </c>
      <c r="E430" s="61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6"/>
      <c r="B431" s="18"/>
      <c r="C431" s="8"/>
      <c r="D431" s="19" t="s">
        <v>39</v>
      </c>
      <c r="E431" s="9"/>
      <c r="F431" s="21">
        <f>SUM(F424:F430)</f>
        <v>513</v>
      </c>
      <c r="G431" s="21">
        <f t="shared" ref="G431" si="295">SUM(G424:G430)</f>
        <v>16.169999999999998</v>
      </c>
      <c r="H431" s="21">
        <f t="shared" ref="H431" si="296">SUM(H424:H430)</f>
        <v>16.569999999999997</v>
      </c>
      <c r="I431" s="21">
        <v>63.98</v>
      </c>
      <c r="J431" s="21">
        <f t="shared" ref="J431" si="297">SUM(J424:J430)</f>
        <v>489.04999999999995</v>
      </c>
      <c r="K431" s="27"/>
      <c r="L431" s="21">
        <v>66.760000000000005</v>
      </c>
    </row>
    <row r="432" spans="1:12" ht="14.4" x14ac:dyDescent="0.3">
      <c r="A432" s="28">
        <f>A424</f>
        <v>2</v>
      </c>
      <c r="B432" s="14">
        <f>B424</f>
        <v>4</v>
      </c>
      <c r="C432" s="10" t="s">
        <v>25</v>
      </c>
      <c r="D432" s="12" t="s">
        <v>24</v>
      </c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5"/>
      <c r="B433" s="16"/>
      <c r="C433" s="11"/>
      <c r="D433" s="6"/>
      <c r="E433" s="50"/>
      <c r="F433" s="51"/>
      <c r="G433" s="51"/>
      <c r="H433" s="51"/>
      <c r="I433" s="51"/>
      <c r="J433" s="51"/>
      <c r="K433" s="52"/>
      <c r="L433" s="51"/>
    </row>
    <row r="434" spans="1:12" ht="14.4" x14ac:dyDescent="0.3">
      <c r="A434" s="25"/>
      <c r="B434" s="16"/>
      <c r="C434" s="11"/>
      <c r="D434" s="6"/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6"/>
      <c r="B435" s="18"/>
      <c r="C435" s="8"/>
      <c r="D435" s="19" t="s">
        <v>39</v>
      </c>
      <c r="E435" s="9"/>
      <c r="F435" s="21">
        <f>SUM(F432:F434)</f>
        <v>0</v>
      </c>
      <c r="G435" s="21">
        <f t="shared" ref="G435" si="298">SUM(G432:G434)</f>
        <v>0</v>
      </c>
      <c r="H435" s="21">
        <f t="shared" ref="H435" si="299">SUM(H432:H434)</f>
        <v>0</v>
      </c>
      <c r="I435" s="21">
        <f t="shared" ref="I435" si="300">SUM(I432:I434)</f>
        <v>0</v>
      </c>
      <c r="J435" s="21">
        <f t="shared" ref="J435" si="301">SUM(J432:J434)</f>
        <v>0</v>
      </c>
      <c r="K435" s="27"/>
      <c r="L435" s="21">
        <f t="shared" ref="L435" ca="1" si="302">SUM(L432:L440)</f>
        <v>0</v>
      </c>
    </row>
    <row r="436" spans="1:12" ht="14.4" x14ac:dyDescent="0.3">
      <c r="A436" s="28">
        <f>A424</f>
        <v>2</v>
      </c>
      <c r="B436" s="14">
        <f>B424</f>
        <v>4</v>
      </c>
      <c r="C436" s="10" t="s">
        <v>26</v>
      </c>
      <c r="D436" s="7" t="s">
        <v>27</v>
      </c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5"/>
      <c r="B437" s="16"/>
      <c r="C437" s="11"/>
      <c r="D437" s="7" t="s">
        <v>28</v>
      </c>
      <c r="E437" s="50"/>
      <c r="F437" s="51"/>
      <c r="G437" s="51"/>
      <c r="H437" s="51"/>
      <c r="I437" s="51"/>
      <c r="J437" s="51"/>
      <c r="K437" s="52"/>
      <c r="L437" s="51"/>
    </row>
    <row r="438" spans="1:12" ht="14.4" x14ac:dyDescent="0.3">
      <c r="A438" s="25"/>
      <c r="B438" s="16"/>
      <c r="C438" s="11"/>
      <c r="D438" s="7" t="s">
        <v>29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30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31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32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33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6"/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6"/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6"/>
      <c r="B445" s="18"/>
      <c r="C445" s="8"/>
      <c r="D445" s="19" t="s">
        <v>39</v>
      </c>
      <c r="E445" s="9"/>
      <c r="F445" s="21">
        <f>SUM(F436:F444)</f>
        <v>0</v>
      </c>
      <c r="G445" s="21">
        <f t="shared" ref="G445" si="303">SUM(G436:G444)</f>
        <v>0</v>
      </c>
      <c r="H445" s="21">
        <f t="shared" ref="H445" si="304">SUM(H436:H444)</f>
        <v>0</v>
      </c>
      <c r="I445" s="21">
        <f t="shared" ref="I445" si="305">SUM(I436:I444)</f>
        <v>0</v>
      </c>
      <c r="J445" s="21">
        <f t="shared" ref="J445" si="306">SUM(J436:J444)</f>
        <v>0</v>
      </c>
      <c r="K445" s="27"/>
      <c r="L445" s="21">
        <f t="shared" ref="L445" ca="1" si="307">SUM(L442:L450)</f>
        <v>0</v>
      </c>
    </row>
    <row r="446" spans="1:12" ht="14.4" x14ac:dyDescent="0.3">
      <c r="A446" s="28">
        <f>A424</f>
        <v>2</v>
      </c>
      <c r="B446" s="14">
        <f>B424</f>
        <v>4</v>
      </c>
      <c r="C446" s="10" t="s">
        <v>34</v>
      </c>
      <c r="D446" s="12" t="s">
        <v>35</v>
      </c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5"/>
      <c r="B447" s="16"/>
      <c r="C447" s="11"/>
      <c r="D447" s="12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4.4" x14ac:dyDescent="0.3">
      <c r="A448" s="25"/>
      <c r="B448" s="16"/>
      <c r="C448" s="11"/>
      <c r="D448" s="6"/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6"/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6"/>
      <c r="B450" s="18"/>
      <c r="C450" s="8"/>
      <c r="D450" s="19" t="s">
        <v>39</v>
      </c>
      <c r="E450" s="9"/>
      <c r="F450" s="21">
        <f>SUM(F446:F449)</f>
        <v>0</v>
      </c>
      <c r="G450" s="21">
        <f t="shared" ref="G450" si="308">SUM(G446:G449)</f>
        <v>0</v>
      </c>
      <c r="H450" s="21">
        <f t="shared" ref="H450" si="309">SUM(H446:H449)</f>
        <v>0</v>
      </c>
      <c r="I450" s="21">
        <f t="shared" ref="I450" si="310">SUM(I446:I449)</f>
        <v>0</v>
      </c>
      <c r="J450" s="21">
        <f t="shared" ref="J450" si="311">SUM(J446:J449)</f>
        <v>0</v>
      </c>
      <c r="K450" s="27"/>
      <c r="L450" s="21">
        <f t="shared" ref="L450" ca="1" si="312">SUM(L443:L449)</f>
        <v>0</v>
      </c>
    </row>
    <row r="451" spans="1:12" ht="14.4" x14ac:dyDescent="0.3">
      <c r="A451" s="28">
        <f>A424</f>
        <v>2</v>
      </c>
      <c r="B451" s="14">
        <f>B424</f>
        <v>4</v>
      </c>
      <c r="C451" s="10" t="s">
        <v>36</v>
      </c>
      <c r="D451" s="7" t="s">
        <v>21</v>
      </c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5"/>
      <c r="B452" s="16"/>
      <c r="C452" s="11"/>
      <c r="D452" s="7" t="s">
        <v>30</v>
      </c>
      <c r="E452" s="50"/>
      <c r="F452" s="51"/>
      <c r="G452" s="51"/>
      <c r="H452" s="51"/>
      <c r="I452" s="51"/>
      <c r="J452" s="51"/>
      <c r="K452" s="52"/>
      <c r="L452" s="51"/>
    </row>
    <row r="453" spans="1:12" ht="14.4" x14ac:dyDescent="0.3">
      <c r="A453" s="25"/>
      <c r="B453" s="16"/>
      <c r="C453" s="11"/>
      <c r="D453" s="7" t="s">
        <v>31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23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6"/>
      <c r="B457" s="18"/>
      <c r="C457" s="8"/>
      <c r="D457" s="19" t="s">
        <v>39</v>
      </c>
      <c r="E457" s="9"/>
      <c r="F457" s="21">
        <f>SUM(F451:F456)</f>
        <v>0</v>
      </c>
      <c r="G457" s="21">
        <f t="shared" ref="G457" si="313">SUM(G451:G456)</f>
        <v>0</v>
      </c>
      <c r="H457" s="21">
        <f t="shared" ref="H457" si="314">SUM(H451:H456)</f>
        <v>0</v>
      </c>
      <c r="I457" s="21">
        <f t="shared" ref="I457" si="315">SUM(I451:I456)</f>
        <v>0</v>
      </c>
      <c r="J457" s="21">
        <f t="shared" ref="J457" si="316">SUM(J451:J456)</f>
        <v>0</v>
      </c>
      <c r="K457" s="27"/>
      <c r="L457" s="21">
        <f t="shared" ref="L457" ca="1" si="317">SUM(L451:L459)</f>
        <v>0</v>
      </c>
    </row>
    <row r="458" spans="1:12" ht="14.4" x14ac:dyDescent="0.3">
      <c r="A458" s="28">
        <f>A424</f>
        <v>2</v>
      </c>
      <c r="B458" s="14">
        <f>B424</f>
        <v>4</v>
      </c>
      <c r="C458" s="10" t="s">
        <v>37</v>
      </c>
      <c r="D458" s="12" t="s">
        <v>38</v>
      </c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5"/>
      <c r="B459" s="16"/>
      <c r="C459" s="11"/>
      <c r="D459" s="12" t="s">
        <v>35</v>
      </c>
      <c r="E459" s="50"/>
      <c r="F459" s="51"/>
      <c r="G459" s="51"/>
      <c r="H459" s="51"/>
      <c r="I459" s="51"/>
      <c r="J459" s="51"/>
      <c r="K459" s="52"/>
      <c r="L459" s="51"/>
    </row>
    <row r="460" spans="1:12" ht="14.4" x14ac:dyDescent="0.3">
      <c r="A460" s="25"/>
      <c r="B460" s="16"/>
      <c r="C460" s="11"/>
      <c r="D460" s="12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24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6"/>
      <c r="B464" s="18"/>
      <c r="C464" s="8"/>
      <c r="D464" s="20" t="s">
        <v>39</v>
      </c>
      <c r="E464" s="9"/>
      <c r="F464" s="21">
        <f>SUM(F458:F463)</f>
        <v>0</v>
      </c>
      <c r="G464" s="21">
        <f t="shared" ref="G464" si="318">SUM(G458:G463)</f>
        <v>0</v>
      </c>
      <c r="H464" s="21">
        <f t="shared" ref="H464" si="319">SUM(H458:H463)</f>
        <v>0</v>
      </c>
      <c r="I464" s="21">
        <f t="shared" ref="I464" si="320">SUM(I458:I463)</f>
        <v>0</v>
      </c>
      <c r="J464" s="21">
        <f t="shared" ref="J464" si="321">SUM(J458:J463)</f>
        <v>0</v>
      </c>
      <c r="K464" s="27"/>
      <c r="L464" s="21">
        <f t="shared" ref="L464" ca="1" si="322">SUM(L458:L466)</f>
        <v>0</v>
      </c>
    </row>
    <row r="465" spans="1:12" ht="15.75" customHeight="1" x14ac:dyDescent="0.25">
      <c r="A465" s="31">
        <f>A424</f>
        <v>2</v>
      </c>
      <c r="B465" s="32">
        <f>B424</f>
        <v>4</v>
      </c>
      <c r="C465" s="72" t="s">
        <v>4</v>
      </c>
      <c r="D465" s="73"/>
      <c r="E465" s="33"/>
      <c r="F465" s="34">
        <f>F431+F435+F445+F450+F457+F464</f>
        <v>513</v>
      </c>
      <c r="G465" s="34">
        <f t="shared" ref="G465" si="323">G431+G435+G445+G450+G457+G464</f>
        <v>16.169999999999998</v>
      </c>
      <c r="H465" s="34">
        <f t="shared" ref="H465" si="324">H431+H435+H445+H450+H457+H464</f>
        <v>16.569999999999997</v>
      </c>
      <c r="I465" s="34">
        <f t="shared" ref="I465" si="325">I431+I435+I445+I450+I457+I464</f>
        <v>63.98</v>
      </c>
      <c r="J465" s="34">
        <f t="shared" ref="J465" si="326">J431+J435+J445+J450+J457+J464</f>
        <v>489.04999999999995</v>
      </c>
      <c r="K465" s="35"/>
      <c r="L465" s="34">
        <v>66.760000000000005</v>
      </c>
    </row>
    <row r="466" spans="1:12" ht="14.4" x14ac:dyDescent="0.3">
      <c r="A466" s="22">
        <v>2</v>
      </c>
      <c r="B466" s="23">
        <v>5</v>
      </c>
      <c r="C466" s="24" t="s">
        <v>20</v>
      </c>
      <c r="D466" s="5" t="s">
        <v>30</v>
      </c>
      <c r="E466" s="58" t="s">
        <v>73</v>
      </c>
      <c r="F466" s="48">
        <v>200</v>
      </c>
      <c r="G466" s="48">
        <v>12.48</v>
      </c>
      <c r="H466" s="48">
        <v>15.68</v>
      </c>
      <c r="I466" s="48">
        <v>19.34</v>
      </c>
      <c r="J466" s="48">
        <v>271.5</v>
      </c>
      <c r="K466" s="49">
        <v>143.24100000000001</v>
      </c>
      <c r="L466" s="48"/>
    </row>
    <row r="467" spans="1:12" ht="14.4" x14ac:dyDescent="0.3">
      <c r="A467" s="25"/>
      <c r="B467" s="16"/>
      <c r="C467" s="11"/>
      <c r="D467" s="70"/>
      <c r="E467" s="71"/>
      <c r="F467" s="51"/>
      <c r="G467" s="51"/>
      <c r="H467" s="51"/>
      <c r="I467" s="51"/>
      <c r="J467" s="51"/>
      <c r="K467" s="52"/>
      <c r="L467" s="51"/>
    </row>
    <row r="468" spans="1:12" ht="14.4" x14ac:dyDescent="0.3">
      <c r="A468" s="25"/>
      <c r="B468" s="16"/>
      <c r="C468" s="11"/>
      <c r="D468" s="7" t="s">
        <v>22</v>
      </c>
      <c r="E468" s="61" t="s">
        <v>78</v>
      </c>
      <c r="F468" s="51">
        <v>200</v>
      </c>
      <c r="G468" s="51">
        <v>0.66</v>
      </c>
      <c r="H468" s="51">
        <v>0.09</v>
      </c>
      <c r="I468" s="51">
        <v>22.03</v>
      </c>
      <c r="J468" s="51">
        <v>92.8</v>
      </c>
      <c r="K468" s="52">
        <v>349</v>
      </c>
      <c r="L468" s="51"/>
    </row>
    <row r="469" spans="1:12" ht="14.4" x14ac:dyDescent="0.3">
      <c r="A469" s="25"/>
      <c r="B469" s="16"/>
      <c r="C469" s="11"/>
      <c r="D469" s="7" t="s">
        <v>23</v>
      </c>
      <c r="E469" s="61" t="s">
        <v>49</v>
      </c>
      <c r="F469" s="51">
        <v>30</v>
      </c>
      <c r="G469" s="51">
        <v>2.2799999999999998</v>
      </c>
      <c r="H469" s="51">
        <v>0.24</v>
      </c>
      <c r="I469" s="51">
        <v>14.76</v>
      </c>
      <c r="J469" s="51">
        <v>70.5</v>
      </c>
      <c r="K469" s="52"/>
      <c r="L469" s="51"/>
    </row>
    <row r="470" spans="1:12" ht="14.4" x14ac:dyDescent="0.3">
      <c r="A470" s="25"/>
      <c r="B470" s="16"/>
      <c r="C470" s="11"/>
      <c r="D470" s="7" t="s">
        <v>24</v>
      </c>
      <c r="E470" s="69" t="s">
        <v>68</v>
      </c>
      <c r="F470" s="51">
        <v>100</v>
      </c>
      <c r="G470" s="51">
        <v>0.4</v>
      </c>
      <c r="H470" s="51">
        <v>0.4</v>
      </c>
      <c r="I470" s="51">
        <v>9.8000000000000007</v>
      </c>
      <c r="J470" s="51">
        <v>47</v>
      </c>
      <c r="K470" s="52"/>
      <c r="L470" s="51"/>
    </row>
    <row r="471" spans="1:12" ht="14.4" x14ac:dyDescent="0.3">
      <c r="A471" s="25"/>
      <c r="B471" s="16"/>
      <c r="C471" s="11"/>
      <c r="D471" s="67" t="s">
        <v>51</v>
      </c>
      <c r="E471" s="62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63" t="s">
        <v>23</v>
      </c>
      <c r="E472" s="61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6"/>
      <c r="B473" s="18"/>
      <c r="C473" s="8"/>
      <c r="D473" s="19" t="s">
        <v>39</v>
      </c>
      <c r="E473" s="9"/>
      <c r="F473" s="21">
        <f>SUM(F466:F472)</f>
        <v>530</v>
      </c>
      <c r="G473" s="21">
        <f t="shared" ref="G473" si="327">SUM(G466:G472)</f>
        <v>15.82</v>
      </c>
      <c r="H473" s="21">
        <f t="shared" ref="H473" si="328">SUM(H466:H472)</f>
        <v>16.409999999999997</v>
      </c>
      <c r="I473" s="21">
        <f t="shared" ref="I473" si="329">SUM(I466:I472)</f>
        <v>65.930000000000007</v>
      </c>
      <c r="J473" s="21">
        <f t="shared" ref="J473" si="330">SUM(J466:J472)</f>
        <v>481.8</v>
      </c>
      <c r="K473" s="27"/>
      <c r="L473" s="21">
        <v>66.760000000000005</v>
      </c>
    </row>
    <row r="474" spans="1:12" ht="14.4" x14ac:dyDescent="0.3">
      <c r="A474" s="28">
        <f>A466</f>
        <v>2</v>
      </c>
      <c r="B474" s="14">
        <f>B466</f>
        <v>5</v>
      </c>
      <c r="C474" s="10" t="s">
        <v>25</v>
      </c>
      <c r="D474" s="12" t="s">
        <v>24</v>
      </c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5"/>
      <c r="B475" s="16"/>
      <c r="C475" s="11"/>
      <c r="D475" s="6"/>
      <c r="E475" s="50"/>
      <c r="F475" s="51"/>
      <c r="G475" s="51"/>
      <c r="H475" s="51"/>
      <c r="I475" s="51"/>
      <c r="J475" s="51"/>
      <c r="K475" s="52"/>
      <c r="L475" s="51"/>
    </row>
    <row r="476" spans="1:12" ht="14.4" x14ac:dyDescent="0.3">
      <c r="A476" s="25"/>
      <c r="B476" s="16"/>
      <c r="C476" s="11"/>
      <c r="D476" s="6"/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6"/>
      <c r="B477" s="18"/>
      <c r="C477" s="8"/>
      <c r="D477" s="19" t="s">
        <v>39</v>
      </c>
      <c r="E477" s="9"/>
      <c r="F477" s="21">
        <f>SUM(F474:F476)</f>
        <v>0</v>
      </c>
      <c r="G477" s="21">
        <f t="shared" ref="G477" si="331">SUM(G474:G476)</f>
        <v>0</v>
      </c>
      <c r="H477" s="21">
        <f t="shared" ref="H477" si="332">SUM(H474:H476)</f>
        <v>0</v>
      </c>
      <c r="I477" s="21">
        <f t="shared" ref="I477" si="333">SUM(I474:I476)</f>
        <v>0</v>
      </c>
      <c r="J477" s="21">
        <f t="shared" ref="J477" si="334">SUM(J474:J476)</f>
        <v>0</v>
      </c>
      <c r="K477" s="27"/>
      <c r="L477" s="21">
        <f t="shared" ref="L477" ca="1" si="335">SUM(L474:L482)</f>
        <v>0</v>
      </c>
    </row>
    <row r="478" spans="1:12" ht="14.4" x14ac:dyDescent="0.3">
      <c r="A478" s="28">
        <f>A466</f>
        <v>2</v>
      </c>
      <c r="B478" s="14">
        <f>B466</f>
        <v>5</v>
      </c>
      <c r="C478" s="10" t="s">
        <v>26</v>
      </c>
      <c r="D478" s="7" t="s">
        <v>27</v>
      </c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5"/>
      <c r="B479" s="16"/>
      <c r="C479" s="11"/>
      <c r="D479" s="7" t="s">
        <v>28</v>
      </c>
      <c r="E479" s="50"/>
      <c r="F479" s="51"/>
      <c r="G479" s="51"/>
      <c r="H479" s="51"/>
      <c r="I479" s="51"/>
      <c r="J479" s="51"/>
      <c r="K479" s="52"/>
      <c r="L479" s="51"/>
    </row>
    <row r="480" spans="1:12" ht="14.4" x14ac:dyDescent="0.3">
      <c r="A480" s="25"/>
      <c r="B480" s="16"/>
      <c r="C480" s="11"/>
      <c r="D480" s="7" t="s">
        <v>29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30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31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32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33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6"/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6"/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6"/>
      <c r="B487" s="18"/>
      <c r="C487" s="8"/>
      <c r="D487" s="19" t="s">
        <v>39</v>
      </c>
      <c r="E487" s="9"/>
      <c r="F487" s="21">
        <f>SUM(F478:F486)</f>
        <v>0</v>
      </c>
      <c r="G487" s="21">
        <f t="shared" ref="G487" si="336">SUM(G478:G486)</f>
        <v>0</v>
      </c>
      <c r="H487" s="21">
        <f t="shared" ref="H487" si="337">SUM(H478:H486)</f>
        <v>0</v>
      </c>
      <c r="I487" s="21">
        <f t="shared" ref="I487" si="338">SUM(I478:I486)</f>
        <v>0</v>
      </c>
      <c r="J487" s="21">
        <f t="shared" ref="J487" si="339">SUM(J478:J486)</f>
        <v>0</v>
      </c>
      <c r="K487" s="27"/>
      <c r="L487" s="21">
        <f t="shared" ref="L487" ca="1" si="340">SUM(L484:L492)</f>
        <v>0</v>
      </c>
    </row>
    <row r="488" spans="1:12" ht="14.4" x14ac:dyDescent="0.3">
      <c r="A488" s="28">
        <f>A466</f>
        <v>2</v>
      </c>
      <c r="B488" s="14">
        <f>B466</f>
        <v>5</v>
      </c>
      <c r="C488" s="10" t="s">
        <v>34</v>
      </c>
      <c r="D488" s="12" t="s">
        <v>35</v>
      </c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5"/>
      <c r="B489" s="16"/>
      <c r="C489" s="11"/>
      <c r="D489" s="12" t="s">
        <v>31</v>
      </c>
      <c r="E489" s="50"/>
      <c r="F489" s="51"/>
      <c r="G489" s="51"/>
      <c r="H489" s="51"/>
      <c r="I489" s="51"/>
      <c r="J489" s="51"/>
      <c r="K489" s="52"/>
      <c r="L489" s="51"/>
    </row>
    <row r="490" spans="1:12" ht="14.4" x14ac:dyDescent="0.3">
      <c r="A490" s="25"/>
      <c r="B490" s="16"/>
      <c r="C490" s="11"/>
      <c r="D490" s="6"/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6"/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6"/>
      <c r="B492" s="18"/>
      <c r="C492" s="8"/>
      <c r="D492" s="19" t="s">
        <v>39</v>
      </c>
      <c r="E492" s="9"/>
      <c r="F492" s="21">
        <f>SUM(F488:F491)</f>
        <v>0</v>
      </c>
      <c r="G492" s="21">
        <f t="shared" ref="G492" si="341">SUM(G488:G491)</f>
        <v>0</v>
      </c>
      <c r="H492" s="21">
        <f t="shared" ref="H492" si="342">SUM(H488:H491)</f>
        <v>0</v>
      </c>
      <c r="I492" s="21">
        <f t="shared" ref="I492" si="343">SUM(I488:I491)</f>
        <v>0</v>
      </c>
      <c r="J492" s="21">
        <f t="shared" ref="J492" si="344">SUM(J488:J491)</f>
        <v>0</v>
      </c>
      <c r="K492" s="27"/>
      <c r="L492" s="21">
        <f t="shared" ref="L492" ca="1" si="345">SUM(L485:L491)</f>
        <v>0</v>
      </c>
    </row>
    <row r="493" spans="1:12" ht="14.4" x14ac:dyDescent="0.3">
      <c r="A493" s="28">
        <f>A466</f>
        <v>2</v>
      </c>
      <c r="B493" s="14">
        <f>B466</f>
        <v>5</v>
      </c>
      <c r="C493" s="10" t="s">
        <v>36</v>
      </c>
      <c r="D493" s="7" t="s">
        <v>21</v>
      </c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5"/>
      <c r="B494" s="16"/>
      <c r="C494" s="11"/>
      <c r="D494" s="7" t="s">
        <v>30</v>
      </c>
      <c r="E494" s="50"/>
      <c r="F494" s="51"/>
      <c r="G494" s="51"/>
      <c r="H494" s="51"/>
      <c r="I494" s="51"/>
      <c r="J494" s="51"/>
      <c r="K494" s="52"/>
      <c r="L494" s="51"/>
    </row>
    <row r="495" spans="1:12" ht="14.4" x14ac:dyDescent="0.3">
      <c r="A495" s="25"/>
      <c r="B495" s="16"/>
      <c r="C495" s="11"/>
      <c r="D495" s="7" t="s">
        <v>31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23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6"/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6"/>
      <c r="B499" s="18"/>
      <c r="C499" s="8"/>
      <c r="D499" s="19" t="s">
        <v>39</v>
      </c>
      <c r="E499" s="9"/>
      <c r="F499" s="21">
        <f>SUM(F493:F498)</f>
        <v>0</v>
      </c>
      <c r="G499" s="21">
        <f t="shared" ref="G499" si="346">SUM(G493:G498)</f>
        <v>0</v>
      </c>
      <c r="H499" s="21">
        <f t="shared" ref="H499" si="347">SUM(H493:H498)</f>
        <v>0</v>
      </c>
      <c r="I499" s="21">
        <f t="shared" ref="I499" si="348">SUM(I493:I498)</f>
        <v>0</v>
      </c>
      <c r="J499" s="21">
        <f t="shared" ref="J499" si="349">SUM(J493:J498)</f>
        <v>0</v>
      </c>
      <c r="K499" s="27"/>
      <c r="L499" s="21">
        <f t="shared" ref="L499" ca="1" si="350">SUM(L493:L501)</f>
        <v>0</v>
      </c>
    </row>
    <row r="500" spans="1:12" ht="14.4" x14ac:dyDescent="0.3">
      <c r="A500" s="28">
        <f>A466</f>
        <v>2</v>
      </c>
      <c r="B500" s="14">
        <f>B466</f>
        <v>5</v>
      </c>
      <c r="C500" s="10" t="s">
        <v>37</v>
      </c>
      <c r="D500" s="12" t="s">
        <v>38</v>
      </c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5"/>
      <c r="B501" s="16"/>
      <c r="C501" s="11"/>
      <c r="D501" s="12" t="s">
        <v>35</v>
      </c>
      <c r="E501" s="50"/>
      <c r="F501" s="51"/>
      <c r="G501" s="51"/>
      <c r="H501" s="51"/>
      <c r="I501" s="51"/>
      <c r="J501" s="51"/>
      <c r="K501" s="52"/>
      <c r="L501" s="51"/>
    </row>
    <row r="502" spans="1:12" ht="14.4" x14ac:dyDescent="0.3">
      <c r="A502" s="25"/>
      <c r="B502" s="16"/>
      <c r="C502" s="11"/>
      <c r="D502" s="12" t="s">
        <v>31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24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6"/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6"/>
      <c r="B506" s="18"/>
      <c r="C506" s="8"/>
      <c r="D506" s="20" t="s">
        <v>39</v>
      </c>
      <c r="E506" s="9"/>
      <c r="F506" s="21">
        <f>SUM(F500:F505)</f>
        <v>0</v>
      </c>
      <c r="G506" s="21">
        <f t="shared" ref="G506" si="351">SUM(G500:G505)</f>
        <v>0</v>
      </c>
      <c r="H506" s="21">
        <f t="shared" ref="H506" si="352">SUM(H500:H505)</f>
        <v>0</v>
      </c>
      <c r="I506" s="21">
        <f t="shared" ref="I506" si="353">SUM(I500:I505)</f>
        <v>0</v>
      </c>
      <c r="J506" s="21">
        <f t="shared" ref="J506" si="354">SUM(J500:J505)</f>
        <v>0</v>
      </c>
      <c r="K506" s="27"/>
      <c r="L506" s="21">
        <f t="shared" ref="L506" ca="1" si="355">SUM(L500:L508)</f>
        <v>0</v>
      </c>
    </row>
    <row r="507" spans="1:12" ht="15.75" customHeight="1" x14ac:dyDescent="0.25">
      <c r="A507" s="31">
        <f>A466</f>
        <v>2</v>
      </c>
      <c r="B507" s="32">
        <f>B466</f>
        <v>5</v>
      </c>
      <c r="C507" s="72" t="s">
        <v>4</v>
      </c>
      <c r="D507" s="73"/>
      <c r="E507" s="33"/>
      <c r="F507" s="34">
        <f>F473+F477+F487+F492+F499+F506</f>
        <v>530</v>
      </c>
      <c r="G507" s="34">
        <f t="shared" ref="G507" si="356">G473+G477+G487+G492+G499+G506</f>
        <v>15.82</v>
      </c>
      <c r="H507" s="34">
        <f t="shared" ref="H507" si="357">H473+H477+H487+H492+H499+H506</f>
        <v>16.409999999999997</v>
      </c>
      <c r="I507" s="34">
        <f t="shared" ref="I507" si="358">I473+I477+I487+I492+I499+I506</f>
        <v>65.930000000000007</v>
      </c>
      <c r="J507" s="34">
        <f t="shared" ref="J507" si="359">J473+J477+J487+J492+J499+J506</f>
        <v>481.8</v>
      </c>
      <c r="K507" s="35"/>
      <c r="L507" s="34">
        <v>66.760000000000005</v>
      </c>
    </row>
    <row r="508" spans="1:12" ht="14.4" x14ac:dyDescent="0.3">
      <c r="A508" s="22">
        <v>2</v>
      </c>
      <c r="B508" s="23">
        <v>6</v>
      </c>
      <c r="C508" s="24" t="s">
        <v>20</v>
      </c>
      <c r="D508" s="5" t="s">
        <v>30</v>
      </c>
      <c r="E508" s="58" t="s">
        <v>88</v>
      </c>
      <c r="F508" s="48">
        <v>153</v>
      </c>
      <c r="G508" s="48">
        <v>3.79</v>
      </c>
      <c r="H508" s="48">
        <v>4.47</v>
      </c>
      <c r="I508" s="48">
        <v>39.76</v>
      </c>
      <c r="J508" s="48">
        <v>233.8</v>
      </c>
      <c r="K508" s="49">
        <v>171</v>
      </c>
      <c r="L508" s="48"/>
    </row>
    <row r="509" spans="1:12" ht="14.4" x14ac:dyDescent="0.3">
      <c r="A509" s="25"/>
      <c r="B509" s="16"/>
      <c r="C509" s="11"/>
      <c r="D509" s="70" t="s">
        <v>50</v>
      </c>
      <c r="E509" s="71" t="s">
        <v>74</v>
      </c>
      <c r="F509" s="51">
        <v>90</v>
      </c>
      <c r="G509" s="51">
        <v>12.9</v>
      </c>
      <c r="H509" s="51">
        <v>12.15</v>
      </c>
      <c r="I509" s="51">
        <v>13.15</v>
      </c>
      <c r="J509" s="51">
        <v>214.2</v>
      </c>
      <c r="K509" s="52"/>
      <c r="L509" s="51"/>
    </row>
    <row r="510" spans="1:12" ht="14.4" x14ac:dyDescent="0.3">
      <c r="A510" s="25"/>
      <c r="B510" s="16"/>
      <c r="C510" s="11"/>
      <c r="D510" s="7" t="s">
        <v>22</v>
      </c>
      <c r="E510" s="61" t="s">
        <v>46</v>
      </c>
      <c r="F510" s="51">
        <v>200</v>
      </c>
      <c r="G510" s="51">
        <v>0.11</v>
      </c>
      <c r="H510" s="51">
        <v>0.02</v>
      </c>
      <c r="I510" s="51">
        <v>10.15</v>
      </c>
      <c r="J510" s="51">
        <v>41.32</v>
      </c>
      <c r="K510" s="52">
        <v>377</v>
      </c>
      <c r="L510" s="51"/>
    </row>
    <row r="511" spans="1:12" ht="14.4" x14ac:dyDescent="0.3">
      <c r="A511" s="25"/>
      <c r="B511" s="16"/>
      <c r="C511" s="11"/>
      <c r="D511" s="7" t="s">
        <v>23</v>
      </c>
      <c r="E511" s="61" t="s">
        <v>49</v>
      </c>
      <c r="F511" s="51">
        <v>30</v>
      </c>
      <c r="G511" s="51">
        <v>2.2799999999999998</v>
      </c>
      <c r="H511" s="51">
        <v>0.24</v>
      </c>
      <c r="I511" s="51">
        <v>14.76</v>
      </c>
      <c r="J511" s="51">
        <v>70.5</v>
      </c>
      <c r="K511" s="52"/>
      <c r="L511" s="51"/>
    </row>
    <row r="512" spans="1:12" ht="14.4" x14ac:dyDescent="0.3">
      <c r="A512" s="25"/>
      <c r="B512" s="16"/>
      <c r="C512" s="11"/>
      <c r="D512" s="7" t="s">
        <v>24</v>
      </c>
      <c r="E512" s="69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63" t="s">
        <v>23</v>
      </c>
      <c r="E513" s="61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6" t="s">
        <v>75</v>
      </c>
      <c r="E514" s="62" t="s">
        <v>84</v>
      </c>
      <c r="F514" s="51">
        <v>80</v>
      </c>
      <c r="G514" s="51">
        <v>1.05</v>
      </c>
      <c r="H514" s="51">
        <v>2.6</v>
      </c>
      <c r="I514" s="51">
        <v>5.17</v>
      </c>
      <c r="J514" s="51">
        <v>48.32</v>
      </c>
      <c r="K514" s="52">
        <v>47</v>
      </c>
      <c r="L514" s="51"/>
    </row>
    <row r="515" spans="1:12" ht="14.4" x14ac:dyDescent="0.3">
      <c r="A515" s="26"/>
      <c r="B515" s="18"/>
      <c r="C515" s="8"/>
      <c r="D515" s="19" t="s">
        <v>39</v>
      </c>
      <c r="E515" s="9"/>
      <c r="F515" s="21">
        <f>SUM(F508:F514)</f>
        <v>553</v>
      </c>
      <c r="G515" s="21">
        <v>20.14</v>
      </c>
      <c r="H515" s="21">
        <f t="shared" ref="H515" si="360">SUM(H508:H514)</f>
        <v>19.48</v>
      </c>
      <c r="I515" s="21">
        <f t="shared" ref="I515" si="361">SUM(I508:I514)</f>
        <v>82.99</v>
      </c>
      <c r="J515" s="21">
        <f t="shared" ref="J515" si="362">SUM(J508:J514)</f>
        <v>608.14</v>
      </c>
      <c r="K515" s="27"/>
      <c r="L515" s="21">
        <v>66.760000000000005</v>
      </c>
    </row>
    <row r="516" spans="1:12" ht="14.4" x14ac:dyDescent="0.3">
      <c r="A516" s="28">
        <f>A508</f>
        <v>2</v>
      </c>
      <c r="B516" s="14">
        <f>B508</f>
        <v>6</v>
      </c>
      <c r="C516" s="10" t="s">
        <v>25</v>
      </c>
      <c r="D516" s="12" t="s">
        <v>24</v>
      </c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5"/>
      <c r="B517" s="16"/>
      <c r="C517" s="11"/>
      <c r="D517" s="6"/>
      <c r="E517" s="50"/>
      <c r="F517" s="51"/>
      <c r="G517" s="51"/>
      <c r="H517" s="51"/>
      <c r="I517" s="51"/>
      <c r="J517" s="51"/>
      <c r="K517" s="52"/>
      <c r="L517" s="51"/>
    </row>
    <row r="518" spans="1:12" ht="14.4" x14ac:dyDescent="0.3">
      <c r="A518" s="25"/>
      <c r="B518" s="16"/>
      <c r="C518" s="11"/>
      <c r="D518" s="6"/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6"/>
      <c r="B519" s="18"/>
      <c r="C519" s="8"/>
      <c r="D519" s="19" t="s">
        <v>39</v>
      </c>
      <c r="E519" s="9"/>
      <c r="F519" s="21">
        <f>SUM(F516:F518)</f>
        <v>0</v>
      </c>
      <c r="G519" s="21">
        <f t="shared" ref="G519" si="363">SUM(G516:G518)</f>
        <v>0</v>
      </c>
      <c r="H519" s="21">
        <f t="shared" ref="H519" si="364">SUM(H516:H518)</f>
        <v>0</v>
      </c>
      <c r="I519" s="21">
        <f t="shared" ref="I519" si="365">SUM(I516:I518)</f>
        <v>0</v>
      </c>
      <c r="J519" s="21">
        <f t="shared" ref="J519" si="366">SUM(J516:J518)</f>
        <v>0</v>
      </c>
      <c r="K519" s="27"/>
      <c r="L519" s="21">
        <f t="shared" ref="L519" ca="1" si="367">SUM(L516:L524)</f>
        <v>0</v>
      </c>
    </row>
    <row r="520" spans="1:12" ht="14.4" x14ac:dyDescent="0.3">
      <c r="A520" s="28">
        <f>A508</f>
        <v>2</v>
      </c>
      <c r="B520" s="14">
        <f>B508</f>
        <v>6</v>
      </c>
      <c r="C520" s="10" t="s">
        <v>26</v>
      </c>
      <c r="D520" s="7" t="s">
        <v>27</v>
      </c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5"/>
      <c r="B521" s="16"/>
      <c r="C521" s="11"/>
      <c r="D521" s="7" t="s">
        <v>28</v>
      </c>
      <c r="E521" s="50"/>
      <c r="F521" s="51"/>
      <c r="G521" s="51"/>
      <c r="H521" s="51"/>
      <c r="I521" s="51"/>
      <c r="J521" s="51"/>
      <c r="K521" s="52"/>
      <c r="L521" s="51"/>
    </row>
    <row r="522" spans="1:12" ht="14.4" x14ac:dyDescent="0.3">
      <c r="A522" s="25"/>
      <c r="B522" s="16"/>
      <c r="C522" s="11"/>
      <c r="D522" s="7" t="s">
        <v>29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30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31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32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33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6"/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6"/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6"/>
      <c r="B529" s="18"/>
      <c r="C529" s="8"/>
      <c r="D529" s="19" t="s">
        <v>39</v>
      </c>
      <c r="E529" s="9"/>
      <c r="F529" s="21">
        <f>SUM(F520:F528)</f>
        <v>0</v>
      </c>
      <c r="G529" s="21">
        <f t="shared" ref="G529" si="368">SUM(G520:G528)</f>
        <v>0</v>
      </c>
      <c r="H529" s="21">
        <f t="shared" ref="H529" si="369">SUM(H520:H528)</f>
        <v>0</v>
      </c>
      <c r="I529" s="21">
        <f t="shared" ref="I529" si="370">SUM(I520:I528)</f>
        <v>0</v>
      </c>
      <c r="J529" s="21">
        <f t="shared" ref="J529" si="371">SUM(J520:J528)</f>
        <v>0</v>
      </c>
      <c r="K529" s="27"/>
      <c r="L529" s="21">
        <f t="shared" ref="L529" ca="1" si="372">SUM(L526:L534)</f>
        <v>0</v>
      </c>
    </row>
    <row r="530" spans="1:12" ht="14.4" x14ac:dyDescent="0.3">
      <c r="A530" s="28">
        <f>A508</f>
        <v>2</v>
      </c>
      <c r="B530" s="14">
        <f>B508</f>
        <v>6</v>
      </c>
      <c r="C530" s="10" t="s">
        <v>34</v>
      </c>
      <c r="D530" s="12" t="s">
        <v>35</v>
      </c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5"/>
      <c r="B531" s="16"/>
      <c r="C531" s="11"/>
      <c r="D531" s="12" t="s">
        <v>31</v>
      </c>
      <c r="E531" s="50"/>
      <c r="F531" s="51"/>
      <c r="G531" s="51"/>
      <c r="H531" s="51"/>
      <c r="I531" s="51"/>
      <c r="J531" s="51"/>
      <c r="K531" s="52"/>
      <c r="L531" s="51"/>
    </row>
    <row r="532" spans="1:12" ht="14.4" x14ac:dyDescent="0.3">
      <c r="A532" s="25"/>
      <c r="B532" s="16"/>
      <c r="C532" s="11"/>
      <c r="D532" s="6"/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6"/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6"/>
      <c r="B534" s="18"/>
      <c r="C534" s="8"/>
      <c r="D534" s="19" t="s">
        <v>39</v>
      </c>
      <c r="E534" s="9"/>
      <c r="F534" s="21">
        <f>SUM(F530:F533)</f>
        <v>0</v>
      </c>
      <c r="G534" s="21">
        <f t="shared" ref="G534" si="373">SUM(G530:G533)</f>
        <v>0</v>
      </c>
      <c r="H534" s="21">
        <f t="shared" ref="H534" si="374">SUM(H530:H533)</f>
        <v>0</v>
      </c>
      <c r="I534" s="21">
        <f t="shared" ref="I534" si="375">SUM(I530:I533)</f>
        <v>0</v>
      </c>
      <c r="J534" s="21">
        <f t="shared" ref="J534" si="376">SUM(J530:J533)</f>
        <v>0</v>
      </c>
      <c r="K534" s="27"/>
      <c r="L534" s="21">
        <f t="shared" ref="L534" ca="1" si="377">SUM(L527:L533)</f>
        <v>0</v>
      </c>
    </row>
    <row r="535" spans="1:12" ht="14.4" x14ac:dyDescent="0.3">
      <c r="A535" s="28">
        <f>A508</f>
        <v>2</v>
      </c>
      <c r="B535" s="14">
        <f>B508</f>
        <v>6</v>
      </c>
      <c r="C535" s="10" t="s">
        <v>36</v>
      </c>
      <c r="D535" s="7" t="s">
        <v>21</v>
      </c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5"/>
      <c r="B536" s="16"/>
      <c r="C536" s="11"/>
      <c r="D536" s="7" t="s">
        <v>30</v>
      </c>
      <c r="E536" s="50"/>
      <c r="F536" s="51"/>
      <c r="G536" s="51"/>
      <c r="H536" s="51"/>
      <c r="I536" s="51"/>
      <c r="J536" s="51"/>
      <c r="K536" s="52"/>
      <c r="L536" s="51"/>
    </row>
    <row r="537" spans="1:12" ht="14.4" x14ac:dyDescent="0.3">
      <c r="A537" s="25"/>
      <c r="B537" s="16"/>
      <c r="C537" s="11"/>
      <c r="D537" s="7" t="s">
        <v>31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23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6"/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6"/>
      <c r="B541" s="18"/>
      <c r="C541" s="8"/>
      <c r="D541" s="19" t="s">
        <v>39</v>
      </c>
      <c r="E541" s="9"/>
      <c r="F541" s="21">
        <f>SUM(F535:F540)</f>
        <v>0</v>
      </c>
      <c r="G541" s="21">
        <f t="shared" ref="G541" si="378">SUM(G535:G540)</f>
        <v>0</v>
      </c>
      <c r="H541" s="21">
        <f t="shared" ref="H541" si="379">SUM(H535:H540)</f>
        <v>0</v>
      </c>
      <c r="I541" s="21">
        <f t="shared" ref="I541" si="380">SUM(I535:I540)</f>
        <v>0</v>
      </c>
      <c r="J541" s="21">
        <f t="shared" ref="J541" si="381">SUM(J535:J540)</f>
        <v>0</v>
      </c>
      <c r="K541" s="27"/>
      <c r="L541" s="21">
        <f t="shared" ref="L541" ca="1" si="382">SUM(L535:L543)</f>
        <v>0</v>
      </c>
    </row>
    <row r="542" spans="1:12" ht="14.4" x14ac:dyDescent="0.3">
      <c r="A542" s="28">
        <f>A508</f>
        <v>2</v>
      </c>
      <c r="B542" s="14">
        <f>B508</f>
        <v>6</v>
      </c>
      <c r="C542" s="10" t="s">
        <v>37</v>
      </c>
      <c r="D542" s="12" t="s">
        <v>38</v>
      </c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5"/>
      <c r="B543" s="16"/>
      <c r="C543" s="11"/>
      <c r="D543" s="12" t="s">
        <v>35</v>
      </c>
      <c r="E543" s="50"/>
      <c r="F543" s="51"/>
      <c r="G543" s="51"/>
      <c r="H543" s="51"/>
      <c r="I543" s="51"/>
      <c r="J543" s="51"/>
      <c r="K543" s="52"/>
      <c r="L543" s="51"/>
    </row>
    <row r="544" spans="1:12" ht="14.4" x14ac:dyDescent="0.3">
      <c r="A544" s="25"/>
      <c r="B544" s="16"/>
      <c r="C544" s="11"/>
      <c r="D544" s="12" t="s">
        <v>31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24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6"/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6"/>
      <c r="B548" s="18"/>
      <c r="C548" s="8"/>
      <c r="D548" s="20" t="s">
        <v>39</v>
      </c>
      <c r="E548" s="9"/>
      <c r="F548" s="21">
        <f>SUM(F542:F547)</f>
        <v>0</v>
      </c>
      <c r="G548" s="21">
        <f t="shared" ref="G548" si="383">SUM(G542:G547)</f>
        <v>0</v>
      </c>
      <c r="H548" s="21">
        <f t="shared" ref="H548" si="384">SUM(H542:H547)</f>
        <v>0</v>
      </c>
      <c r="I548" s="21">
        <f t="shared" ref="I548" si="385">SUM(I542:I547)</f>
        <v>0</v>
      </c>
      <c r="J548" s="21">
        <f t="shared" ref="J548" si="386">SUM(J542:J547)</f>
        <v>0</v>
      </c>
      <c r="K548" s="27"/>
      <c r="L548" s="21">
        <f t="shared" ref="L548" ca="1" si="387">SUM(L542:L550)</f>
        <v>0</v>
      </c>
    </row>
    <row r="549" spans="1:12" ht="15.75" customHeight="1" x14ac:dyDescent="0.25">
      <c r="A549" s="31">
        <f>A508</f>
        <v>2</v>
      </c>
      <c r="B549" s="32">
        <f>B508</f>
        <v>6</v>
      </c>
      <c r="C549" s="72" t="s">
        <v>4</v>
      </c>
      <c r="D549" s="73"/>
      <c r="E549" s="33"/>
      <c r="F549" s="34">
        <f>F515+F519+F529+F534+F541+F548</f>
        <v>553</v>
      </c>
      <c r="G549" s="34">
        <f t="shared" ref="G549" si="388">G515+G519+G529+G534+G541+G548</f>
        <v>20.14</v>
      </c>
      <c r="H549" s="34">
        <f t="shared" ref="H549" si="389">H515+H519+H529+H534+H541+H548</f>
        <v>19.48</v>
      </c>
      <c r="I549" s="34">
        <f t="shared" ref="I549" si="390">I515+I519+I529+I534+I541+I548</f>
        <v>82.99</v>
      </c>
      <c r="J549" s="34">
        <f t="shared" ref="J549" si="391">J515+J519+J529+J534+J541+J548</f>
        <v>608.14</v>
      </c>
      <c r="K549" s="35"/>
      <c r="L549" s="34">
        <v>66.760000000000005</v>
      </c>
    </row>
    <row r="550" spans="1:12" ht="14.4" x14ac:dyDescent="0.3">
      <c r="A550" s="22">
        <v>2</v>
      </c>
      <c r="B550" s="23">
        <v>7</v>
      </c>
      <c r="C550" s="24" t="s">
        <v>20</v>
      </c>
      <c r="D550" s="5" t="s">
        <v>21</v>
      </c>
      <c r="E550" s="47"/>
      <c r="F550" s="48"/>
      <c r="G550" s="48"/>
      <c r="H550" s="48"/>
      <c r="I550" s="48"/>
      <c r="J550" s="48"/>
      <c r="K550" s="49"/>
      <c r="L550" s="48"/>
    </row>
    <row r="551" spans="1:12" ht="14.4" x14ac:dyDescent="0.3">
      <c r="A551" s="25"/>
      <c r="B551" s="16"/>
      <c r="C551" s="11"/>
      <c r="D551" s="6"/>
      <c r="E551" s="50"/>
      <c r="F551" s="51"/>
      <c r="G551" s="51"/>
      <c r="H551" s="51"/>
      <c r="I551" s="51"/>
      <c r="J551" s="51"/>
      <c r="K551" s="52"/>
      <c r="L551" s="51"/>
    </row>
    <row r="552" spans="1:12" ht="14.4" x14ac:dyDescent="0.3">
      <c r="A552" s="25"/>
      <c r="B552" s="16"/>
      <c r="C552" s="11"/>
      <c r="D552" s="7" t="s">
        <v>22</v>
      </c>
      <c r="E552" s="50"/>
      <c r="F552" s="51"/>
      <c r="G552" s="51"/>
      <c r="H552" s="51"/>
      <c r="I552" s="51"/>
      <c r="J552" s="51"/>
      <c r="K552" s="52"/>
      <c r="L552" s="51"/>
    </row>
    <row r="553" spans="1:12" ht="14.4" x14ac:dyDescent="0.3">
      <c r="A553" s="25"/>
      <c r="B553" s="16"/>
      <c r="C553" s="11"/>
      <c r="D553" s="7" t="s">
        <v>23</v>
      </c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24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6"/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6"/>
      <c r="B557" s="18"/>
      <c r="C557" s="8"/>
      <c r="D557" s="19" t="s">
        <v>39</v>
      </c>
      <c r="E557" s="9"/>
      <c r="F557" s="21">
        <f>SUM(F550:F556)</f>
        <v>0</v>
      </c>
      <c r="G557" s="21">
        <f t="shared" ref="G557" si="392">SUM(G550:G556)</f>
        <v>0</v>
      </c>
      <c r="H557" s="21">
        <f t="shared" ref="H557" si="393">SUM(H550:H556)</f>
        <v>0</v>
      </c>
      <c r="I557" s="21">
        <f t="shared" ref="I557" si="394">SUM(I550:I556)</f>
        <v>0</v>
      </c>
      <c r="J557" s="21">
        <f t="shared" ref="J557" si="395">SUM(J550:J556)</f>
        <v>0</v>
      </c>
      <c r="K557" s="27"/>
      <c r="L557" s="21">
        <f t="shared" ref="L557" si="396">SUM(L550:L556)</f>
        <v>0</v>
      </c>
    </row>
    <row r="558" spans="1:12" ht="14.4" x14ac:dyDescent="0.3">
      <c r="A558" s="28">
        <f>A550</f>
        <v>2</v>
      </c>
      <c r="B558" s="14">
        <f>B550</f>
        <v>7</v>
      </c>
      <c r="C558" s="10" t="s">
        <v>25</v>
      </c>
      <c r="D558" s="12" t="s">
        <v>24</v>
      </c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4.4" x14ac:dyDescent="0.3">
      <c r="A560" s="25"/>
      <c r="B560" s="16"/>
      <c r="C560" s="11"/>
      <c r="D560" s="6"/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6"/>
      <c r="B561" s="18"/>
      <c r="C561" s="8"/>
      <c r="D561" s="19" t="s">
        <v>39</v>
      </c>
      <c r="E561" s="9"/>
      <c r="F561" s="21">
        <f>SUM(F558:F560)</f>
        <v>0</v>
      </c>
      <c r="G561" s="21">
        <f t="shared" ref="G561" si="397">SUM(G558:G560)</f>
        <v>0</v>
      </c>
      <c r="H561" s="21">
        <f t="shared" ref="H561" si="398">SUM(H558:H560)</f>
        <v>0</v>
      </c>
      <c r="I561" s="21">
        <f t="shared" ref="I561" si="399">SUM(I558:I560)</f>
        <v>0</v>
      </c>
      <c r="J561" s="21">
        <f t="shared" ref="J561" si="400">SUM(J558:J560)</f>
        <v>0</v>
      </c>
      <c r="K561" s="27"/>
      <c r="L561" s="21">
        <f t="shared" ref="L561" ca="1" si="401">SUM(L558:L566)</f>
        <v>0</v>
      </c>
    </row>
    <row r="562" spans="1:12" ht="14.4" x14ac:dyDescent="0.3">
      <c r="A562" s="28">
        <f>A550</f>
        <v>2</v>
      </c>
      <c r="B562" s="14">
        <f>B550</f>
        <v>7</v>
      </c>
      <c r="C562" s="10" t="s">
        <v>26</v>
      </c>
      <c r="D562" s="7" t="s">
        <v>27</v>
      </c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5"/>
      <c r="B563" s="16"/>
      <c r="C563" s="11"/>
      <c r="D563" s="7" t="s">
        <v>28</v>
      </c>
      <c r="E563" s="50"/>
      <c r="F563" s="51"/>
      <c r="G563" s="51"/>
      <c r="H563" s="51"/>
      <c r="I563" s="51"/>
      <c r="J563" s="51"/>
      <c r="K563" s="52"/>
      <c r="L563" s="51"/>
    </row>
    <row r="564" spans="1:12" ht="14.4" x14ac:dyDescent="0.3">
      <c r="A564" s="25"/>
      <c r="B564" s="16"/>
      <c r="C564" s="11"/>
      <c r="D564" s="7" t="s">
        <v>29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30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31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32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33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6"/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6"/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6"/>
      <c r="B571" s="18"/>
      <c r="C571" s="8"/>
      <c r="D571" s="19" t="s">
        <v>39</v>
      </c>
      <c r="E571" s="9"/>
      <c r="F571" s="21">
        <f>SUM(F562:F570)</f>
        <v>0</v>
      </c>
      <c r="G571" s="21">
        <f t="shared" ref="G571" si="402">SUM(G562:G570)</f>
        <v>0</v>
      </c>
      <c r="H571" s="21">
        <f t="shared" ref="H571" si="403">SUM(H562:H570)</f>
        <v>0</v>
      </c>
      <c r="I571" s="21">
        <f t="shared" ref="I571" si="404">SUM(I562:I570)</f>
        <v>0</v>
      </c>
      <c r="J571" s="21">
        <f t="shared" ref="J571" si="405">SUM(J562:J570)</f>
        <v>0</v>
      </c>
      <c r="K571" s="27"/>
      <c r="L571" s="21">
        <f t="shared" ref="L571" ca="1" si="406">SUM(L568:L576)</f>
        <v>0</v>
      </c>
    </row>
    <row r="572" spans="1:12" ht="14.4" x14ac:dyDescent="0.3">
      <c r="A572" s="28">
        <f>A550</f>
        <v>2</v>
      </c>
      <c r="B572" s="14">
        <f>B550</f>
        <v>7</v>
      </c>
      <c r="C572" s="10" t="s">
        <v>34</v>
      </c>
      <c r="D572" s="12" t="s">
        <v>35</v>
      </c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5"/>
      <c r="B573" s="16"/>
      <c r="C573" s="11"/>
      <c r="D573" s="12" t="s">
        <v>31</v>
      </c>
      <c r="E573" s="50"/>
      <c r="F573" s="51"/>
      <c r="G573" s="51"/>
      <c r="H573" s="51"/>
      <c r="I573" s="51"/>
      <c r="J573" s="51"/>
      <c r="K573" s="52"/>
      <c r="L573" s="51"/>
    </row>
    <row r="574" spans="1:12" ht="14.4" x14ac:dyDescent="0.3">
      <c r="A574" s="25"/>
      <c r="B574" s="16"/>
      <c r="C574" s="11"/>
      <c r="D574" s="6"/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6"/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6"/>
      <c r="B576" s="18"/>
      <c r="C576" s="8"/>
      <c r="D576" s="19" t="s">
        <v>39</v>
      </c>
      <c r="E576" s="9"/>
      <c r="F576" s="21">
        <f>SUM(F572:F575)</f>
        <v>0</v>
      </c>
      <c r="G576" s="21">
        <f t="shared" ref="G576" si="407">SUM(G572:G575)</f>
        <v>0</v>
      </c>
      <c r="H576" s="21">
        <f t="shared" ref="H576" si="408">SUM(H572:H575)</f>
        <v>0</v>
      </c>
      <c r="I576" s="21">
        <f t="shared" ref="I576" si="409">SUM(I572:I575)</f>
        <v>0</v>
      </c>
      <c r="J576" s="21">
        <f t="shared" ref="J576" si="410">SUM(J572:J575)</f>
        <v>0</v>
      </c>
      <c r="K576" s="27"/>
      <c r="L576" s="21">
        <f t="shared" ref="L576" ca="1" si="411">SUM(L569:L575)</f>
        <v>0</v>
      </c>
    </row>
    <row r="577" spans="1:12" ht="14.4" x14ac:dyDescent="0.3">
      <c r="A577" s="28">
        <f>A550</f>
        <v>2</v>
      </c>
      <c r="B577" s="14">
        <f>B550</f>
        <v>7</v>
      </c>
      <c r="C577" s="10" t="s">
        <v>36</v>
      </c>
      <c r="D577" s="7" t="s">
        <v>21</v>
      </c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5"/>
      <c r="B578" s="16"/>
      <c r="C578" s="11"/>
      <c r="D578" s="7" t="s">
        <v>30</v>
      </c>
      <c r="E578" s="50"/>
      <c r="F578" s="51"/>
      <c r="G578" s="51"/>
      <c r="H578" s="51"/>
      <c r="I578" s="51"/>
      <c r="J578" s="51"/>
      <c r="K578" s="52"/>
      <c r="L578" s="51"/>
    </row>
    <row r="579" spans="1:12" ht="14.4" x14ac:dyDescent="0.3">
      <c r="A579" s="25"/>
      <c r="B579" s="16"/>
      <c r="C579" s="11"/>
      <c r="D579" s="7" t="s">
        <v>31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23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6"/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6"/>
      <c r="B583" s="18"/>
      <c r="C583" s="8"/>
      <c r="D583" s="19" t="s">
        <v>39</v>
      </c>
      <c r="E583" s="9"/>
      <c r="F583" s="21">
        <f>SUM(F577:F582)</f>
        <v>0</v>
      </c>
      <c r="G583" s="21">
        <f t="shared" ref="G583" si="412">SUM(G577:G582)</f>
        <v>0</v>
      </c>
      <c r="H583" s="21">
        <f t="shared" ref="H583" si="413">SUM(H577:H582)</f>
        <v>0</v>
      </c>
      <c r="I583" s="21">
        <f t="shared" ref="I583" si="414">SUM(I577:I582)</f>
        <v>0</v>
      </c>
      <c r="J583" s="21">
        <f t="shared" ref="J583" si="415">SUM(J577:J582)</f>
        <v>0</v>
      </c>
      <c r="K583" s="27"/>
      <c r="L583" s="21">
        <f t="shared" ref="L583" ca="1" si="416">SUM(L577:L585)</f>
        <v>0</v>
      </c>
    </row>
    <row r="584" spans="1:12" ht="14.4" x14ac:dyDescent="0.3">
      <c r="A584" s="28">
        <f>A550</f>
        <v>2</v>
      </c>
      <c r="B584" s="14">
        <f>B550</f>
        <v>7</v>
      </c>
      <c r="C584" s="10" t="s">
        <v>37</v>
      </c>
      <c r="D584" s="12" t="s">
        <v>38</v>
      </c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5"/>
      <c r="B585" s="16"/>
      <c r="C585" s="11"/>
      <c r="D585" s="12" t="s">
        <v>35</v>
      </c>
      <c r="E585" s="50"/>
      <c r="F585" s="51"/>
      <c r="G585" s="51"/>
      <c r="H585" s="51"/>
      <c r="I585" s="51"/>
      <c r="J585" s="51"/>
      <c r="K585" s="52"/>
      <c r="L585" s="51"/>
    </row>
    <row r="586" spans="1:12" ht="14.4" x14ac:dyDescent="0.3">
      <c r="A586" s="25"/>
      <c r="B586" s="16"/>
      <c r="C586" s="11"/>
      <c r="D586" s="12" t="s">
        <v>31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24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6"/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6"/>
      <c r="B590" s="18"/>
      <c r="C590" s="8"/>
      <c r="D590" s="20" t="s">
        <v>39</v>
      </c>
      <c r="E590" s="9"/>
      <c r="F590" s="21">
        <f>SUM(F584:F589)</f>
        <v>0</v>
      </c>
      <c r="G590" s="21">
        <f t="shared" ref="G590" si="417">SUM(G584:G589)</f>
        <v>0</v>
      </c>
      <c r="H590" s="21">
        <f t="shared" ref="H590" si="418">SUM(H584:H589)</f>
        <v>0</v>
      </c>
      <c r="I590" s="21">
        <f t="shared" ref="I590" si="419">SUM(I584:I589)</f>
        <v>0</v>
      </c>
      <c r="J590" s="21">
        <f t="shared" ref="J590" si="420">SUM(J584:J589)</f>
        <v>0</v>
      </c>
      <c r="K590" s="27"/>
      <c r="L590" s="21">
        <f t="shared" ref="L590" ca="1" si="421">SUM(L584:L592)</f>
        <v>0</v>
      </c>
    </row>
    <row r="591" spans="1:12" ht="14.4" x14ac:dyDescent="0.25">
      <c r="A591" s="37">
        <f>A550</f>
        <v>2</v>
      </c>
      <c r="B591" s="38">
        <f>B550</f>
        <v>7</v>
      </c>
      <c r="C591" s="78" t="s">
        <v>4</v>
      </c>
      <c r="D591" s="79"/>
      <c r="E591" s="39"/>
      <c r="F591" s="40">
        <f>F557+F561+F571+F576+F583+F590</f>
        <v>0</v>
      </c>
      <c r="G591" s="40">
        <f t="shared" ref="G591" si="422">G557+G561+G571+G576+G583+G590</f>
        <v>0</v>
      </c>
      <c r="H591" s="40">
        <f t="shared" ref="H591" si="423">H557+H561+H571+H576+H583+H590</f>
        <v>0</v>
      </c>
      <c r="I591" s="40">
        <f t="shared" ref="I591" si="424">I557+I561+I571+I576+I583+I590</f>
        <v>0</v>
      </c>
      <c r="J591" s="40">
        <f t="shared" ref="J591" si="425">J557+J561+J571+J576+J583+J590</f>
        <v>0</v>
      </c>
      <c r="K591" s="41"/>
      <c r="L591" s="34">
        <f ca="1">L557+L561+L571+L576+L583+L590</f>
        <v>0</v>
      </c>
    </row>
    <row r="592" spans="1:12" x14ac:dyDescent="0.25">
      <c r="A592" s="29"/>
      <c r="B592" s="30"/>
      <c r="C592" s="80" t="s">
        <v>5</v>
      </c>
      <c r="D592" s="80"/>
      <c r="E592" s="80"/>
      <c r="F592" s="42">
        <v>538</v>
      </c>
      <c r="G592" s="42">
        <f>(G47+G89+G131+G173+G215+G257+G299+G340+G382+G423+G465+G507+G549+G591)/(IF(G47=0,0,1)+IF(G89=0,0,1)+IF(G131=0,0,1)+IF(G173=0,0,1)+IF(G215=0,0,1)+IF(G257=0,0,1)+IF(G299=0,0,1)+IF(G340=0,0,1)+IF(G382=0,0,1)+IF(G423=0,0,1)+IF(G465=0,0,1)+IF(G507=0,0,1)+IF(G549=0,0,1)+IF(G591=0,0,1))</f>
        <v>18.549999999999997</v>
      </c>
      <c r="H592" s="42">
        <v>18.79</v>
      </c>
      <c r="I592" s="42">
        <v>75.97</v>
      </c>
      <c r="J592" s="42">
        <v>547.91999999999996</v>
      </c>
      <c r="K592" s="42"/>
      <c r="L592" s="42" t="e">
        <f ca="1">(L47+L89+L131+L173+L215+L257+L299+L340+L382+L423+L465+L507+L549+L591)/(IF(L47=0,0,1)+IF(L89=0,0,1)+IF(L131=0,0,1)+IF(L173=0,0,1)+IF(L215=0,0,1)+IF(L257=0,0,1)+IF(L299=0,0,1)+IF(L340=0,0,1)+IF(L382=0,0,1)+IF(L423=0,0,1)+IF(L465=0,0,1)+IF(L507=0,0,1)+IF(L549=0,0,1)+IF(L591=0,0,1))</f>
        <v>#DIV/0!</v>
      </c>
    </row>
  </sheetData>
  <mergeCells count="18">
    <mergeCell ref="C591:D591"/>
    <mergeCell ref="C592:E592"/>
    <mergeCell ref="C340:D340"/>
    <mergeCell ref="C382:D382"/>
    <mergeCell ref="C423:D423"/>
    <mergeCell ref="C465:D465"/>
    <mergeCell ref="C507:D507"/>
    <mergeCell ref="C549:D549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2024-09-06T07:25:45Z</dcterms:modified>
</cp:coreProperties>
</file>