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XP\Downloads\"/>
    </mc:Choice>
  </mc:AlternateContent>
  <workbookProtection lockRevision="1"/>
  <bookViews>
    <workbookView xWindow="-120" yWindow="-120" windowWidth="16605" windowHeight="9435" firstSheet="77" activeTab="83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01 июля" sheetId="72" state="hidden" r:id="rId45"/>
    <sheet name="02 июля" sheetId="49" state="hidden" r:id="rId46"/>
    <sheet name="03 июля" sheetId="60" state="hidden" r:id="rId47"/>
    <sheet name="01 августа" sheetId="47" state="hidden" r:id="rId48"/>
    <sheet name="1 сентября" sheetId="61" state="hidden" r:id="rId49"/>
    <sheet name="02 сентября" sheetId="52" state="hidden" r:id="rId50"/>
    <sheet name="1 октября" sheetId="54" state="hidden" r:id="rId51"/>
    <sheet name="2 октября" sheetId="55" state="hidden" r:id="rId52"/>
    <sheet name="3 октября" sheetId="66" state="hidden" r:id="rId53"/>
    <sheet name="Лист26" sheetId="92" state="hidden" r:id="rId54"/>
    <sheet name="01 апреля" sheetId="70" state="hidden" r:id="rId55"/>
    <sheet name="02 апреля" sheetId="71" state="hidden" r:id="rId56"/>
    <sheet name="03 апреля" sheetId="65" state="hidden" r:id="rId57"/>
    <sheet name="04 апреля" sheetId="56" state="hidden" r:id="rId58"/>
    <sheet name="10 апреля" sheetId="50" state="hidden" r:id="rId59"/>
    <sheet name="11 апреля" sheetId="51" state="hidden" r:id="rId60"/>
    <sheet name="Лист25" sheetId="68" state="hidden" r:id="rId61"/>
    <sheet name="4 марта" sheetId="53" state="hidden" r:id="rId62"/>
    <sheet name="1 декабря" sheetId="75" state="hidden" r:id="rId63"/>
    <sheet name="2 декабря" sheetId="81" state="hidden" r:id="rId64"/>
    <sheet name="1 апреляя" sheetId="89" r:id="rId65"/>
    <sheet name="2 апреляя" sheetId="90" r:id="rId66"/>
    <sheet name="3 апреляя" sheetId="91" r:id="rId67"/>
    <sheet name="6 апреляя" sheetId="93" r:id="rId68"/>
    <sheet name="7 апреляя" sheetId="94" r:id="rId69"/>
    <sheet name="17 декабря" sheetId="95" state="hidden" r:id="rId70"/>
    <sheet name="8 апреляя" sheetId="96" r:id="rId71"/>
    <sheet name="9 апреляя" sheetId="97" r:id="rId72"/>
    <sheet name="10 апреляя" sheetId="98" r:id="rId73"/>
    <sheet name="13 апреляя" sheetId="99" r:id="rId74"/>
    <sheet name="14 апреляя" sheetId="100" r:id="rId75"/>
    <sheet name="15 апреляя" sheetId="101" r:id="rId76"/>
    <sheet name="16 апреляя" sheetId="102" r:id="rId77"/>
    <sheet name="17 апреляя" sheetId="103" r:id="rId78"/>
    <sheet name="20 апреляя" sheetId="104" r:id="rId79"/>
    <sheet name="21 апреляя" sheetId="105" r:id="rId80"/>
    <sheet name="22 апреляя" sheetId="82" r:id="rId81"/>
    <sheet name="23 апреляя" sheetId="83" r:id="rId82"/>
    <sheet name="31 марта" sheetId="107" state="hidden" r:id="rId83"/>
    <sheet name="24 апреляя" sheetId="85" r:id="rId84"/>
    <sheet name="Лист29" sheetId="108" state="hidden" r:id="rId85"/>
    <sheet name="27 апреля" sheetId="87" r:id="rId86"/>
    <sheet name="28 апреля" sheetId="88" r:id="rId87"/>
    <sheet name="29 апреля" sheetId="109" r:id="rId88"/>
    <sheet name="30 апреля" sheetId="110" r:id="rId89"/>
    <sheet name="Лист33" sheetId="111" state="hidden" r:id="rId90"/>
    <sheet name="Лист28" sheetId="106" state="hidden" r:id="rId91"/>
    <sheet name="14 ноября" sheetId="80" state="hidden" r:id="rId92"/>
    <sheet name="13 ноября" sheetId="79" state="hidden" r:id="rId93"/>
    <sheet name="12 ноября" sheetId="74" state="hidden" r:id="rId94"/>
    <sheet name="11 ноября" sheetId="73" state="hidden" r:id="rId95"/>
    <sheet name="10 ноября" sheetId="69" state="hidden" r:id="rId96"/>
    <sheet name="7 ноября" sheetId="78" state="hidden" r:id="rId97"/>
    <sheet name="5 ноября" sheetId="59" state="hidden" r:id="rId98"/>
    <sheet name="1 ноября" sheetId="67" state="hidden" r:id="rId99"/>
    <sheet name="ноябрь" sheetId="58" state="hidden" r:id="rId100"/>
    <sheet name="9 октября" sheetId="77" state="hidden" r:id="rId101"/>
    <sheet name="Лист27" sheetId="86" state="hidden" r:id="rId102"/>
    <sheet name="Лист31" sheetId="84" state="hidden" r:id="rId103"/>
    <sheet name="2 июня" sheetId="57" state="hidden" r:id="rId104"/>
    <sheet name="30 май" sheetId="76" state="hidden" r:id="rId105"/>
    <sheet name="23 сентября" sheetId="62" state="hidden" r:id="rId106"/>
    <sheet name="24 сентября" sheetId="63" state="hidden" r:id="rId107"/>
    <sheet name="25 сентября" sheetId="64" state="hidden" r:id="rId108"/>
    <sheet name="2 сентября" sheetId="46" state="hidden" r:id="rId109"/>
    <sheet name="1 апреля " sheetId="23" state="hidden" r:id="rId110"/>
    <sheet name="2 апреля" sheetId="24" state="hidden" r:id="rId111"/>
  </sheets>
  <calcPr calcId="162913"/>
  <customWorkbookViews>
    <customWorkbookView name="DEXP - Личное представление" guid="{31175B0D-B480-4684-9C79-0BA00F24BC5C}" mergeInterval="0" personalView="1" maximized="1" xWindow="-8" yWindow="-8" windowWidth="1936" windowHeight="1056" activeSheetId="85"/>
    <customWorkbookView name="Admin - Личное представление" guid="{06E0BFEC-26B1-439F-9F91-D4251EABDD05}" mergeInterval="0" personalView="1" maximized="1" xWindow="-8" yWindow="-8" windowWidth="1936" windowHeight="1048" activeSheetId="50"/>
    <customWorkbookView name="Наталья - Личное представление" guid="{CF323A0F-1DFE-4557-8BFE-A46AAA93D43C}" mergeInterval="0" personalView="1" maximized="1" windowWidth="1362" windowHeight="495" activeSheetId="3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Эльвир - Личное представление" guid="{C9C26154-0979-4920-B652-51709B043797}" mergeInterval="0" personalView="1" maximized="1" xWindow="1" yWindow="1" windowWidth="1276" windowHeight="794" activeSheetId="56"/>
    <customWorkbookView name="Пользователь - Личное представление" guid="{7D113E4B-2489-4A93-A066-E9128A217E1E}" mergeInterval="0" personalView="1" maximized="1" xWindow="-8" yWindow="-8" windowWidth="1382" windowHeight="744" activeSheetId="11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10" l="1"/>
  <c r="E25" i="109"/>
  <c r="E26" i="105" l="1"/>
  <c r="E28" i="104"/>
  <c r="F26" i="103"/>
  <c r="F27" i="102"/>
  <c r="F25" i="101" l="1"/>
  <c r="D23" i="100"/>
  <c r="D21" i="99"/>
  <c r="D28" i="98"/>
  <c r="D26" i="97"/>
  <c r="E27" i="96"/>
  <c r="D27" i="95"/>
  <c r="E26" i="94"/>
  <c r="D28" i="93"/>
  <c r="E26" i="69" l="1"/>
  <c r="E27" i="91"/>
  <c r="E27" i="90"/>
  <c r="E26" i="89"/>
  <c r="E24" i="88"/>
  <c r="E26" i="87"/>
  <c r="E28" i="85"/>
  <c r="E26" i="83"/>
  <c r="E27" i="82"/>
  <c r="F26" i="80"/>
  <c r="E27" i="79"/>
  <c r="E25" i="74"/>
  <c r="E27" i="73"/>
  <c r="E27" i="81" l="1"/>
  <c r="E27" i="78" l="1"/>
  <c r="E26" i="77"/>
  <c r="E25" i="76" l="1"/>
  <c r="E28" i="75"/>
  <c r="E27" i="55" l="1"/>
  <c r="E30" i="54"/>
  <c r="E28" i="56" l="1"/>
  <c r="E28" i="50"/>
  <c r="E28" i="61" l="1"/>
  <c r="E26" i="71"/>
  <c r="E29" i="70"/>
  <c r="E28" i="51"/>
  <c r="E27" i="72"/>
  <c r="E29" i="57"/>
  <c r="E27" i="65"/>
  <c r="E28" i="47"/>
  <c r="E27" i="60"/>
  <c r="E28" i="58"/>
  <c r="E29" i="67"/>
  <c r="E31" i="53"/>
  <c r="E29" i="66" l="1"/>
  <c r="E31" i="63" l="1"/>
  <c r="E29" i="64"/>
  <c r="E28" i="62"/>
  <c r="E29" i="59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<sst xmlns="http://schemas.openxmlformats.org/spreadsheetml/2006/main" count="3686" uniqueCount="320">
  <si>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</si>
  <si>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</si>
  <si>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</si>
  <si>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</si>
  <si>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</si>
  <si>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</si>
  <si>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</si>
  <si>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</si>
  <si>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</si>
  <si>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</si>
  <si>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</si>
  <si>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</si>
  <si>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</si>
  <si>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</si>
  <si>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</si>
  <si>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</si>
  <si>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</si>
  <si>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</si>
  <si>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</si>
  <si>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</si>
  <si>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</si>
  <si>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</si>
  <si>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</si>
  <si>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</si>
  <si>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</si>
  <si>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</si>
  <si>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</si>
  <si>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</si>
  <si>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</si>
  <si>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</si>
  <si>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</si>
  <si>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</si>
  <si>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</si>
  <si>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</si>
  <si>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</si>
  <si>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</si>
  <si>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</si>
  <si>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</si>
  <si>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</si>
  <si>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</si>
  <si>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</si>
  <si>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</si>
  <si>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</si>
  <si>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</si>
  <si>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</si>
  <si>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</si>
  <si>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</si>
  <si>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</si>
  <si>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</si>
  <si>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</si>
  <si>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</si>
  <si>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</si>
  <si>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</si>
  <si>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</si>
  <si>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</si>
  <si>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</si>
  <si>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</si>
  <si>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</si>
  <si>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</si>
  <si>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</si>
  <si>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</si>
  <si>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</si>
  <si>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</si>
  <si>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</si>
  <si>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</si>
  <si>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</si>
  <si>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</si>
  <si>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</si>
  <si>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</si>
  <si>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</si>
  <si>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</si>
  <si>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</si>
  <si>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</si>
  <si>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</si>
  <si>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</si>
  <si>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</si>
  <si>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</si>
  <si>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</si>
  <si>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</si>
  <si>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</si>
  <si>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</si>
  <si>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</si>
  <si>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</si>
  <si>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</si>
  <si>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</si>
  <si>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</si>
  <si>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</si>
  <si>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</si>
  <si>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</si>
  <si>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</si>
  <si>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</si>
  <si>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</si>
  <si>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</si>
  <si>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</si>
  <si>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</si>
  <si>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</si>
  <si>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</si>
  <si>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</si>
  <si>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</si>
  <si>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</si>
  <si>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</si>
  <si>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</si>
  <si>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</si>
  <si>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</si>
  <si>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</si>
  <si>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</si>
  <si>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</si>
  <si>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</si>
  <si>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</si>
  <si>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</si>
  <si>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</si>
  <si>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</si>
  <si>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</si>
  <si>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</si>
  <si>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</si>
  <si>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</si>
  <si>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</si>
  <si>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</si>
  <si>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</si>
  <si>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</si>
  <si>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</si>
  <si>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</si>
  <si>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</si>
  <si>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</si>
  <si>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</si>
  <si>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</si>
  <si>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</si>
  <si>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</si>
  <si>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</si>
  <si>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</si>
  <si>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</si>
  <si>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</si>
  <si>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</si>
  <si>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</si>
  <si>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</si>
  <si>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</si>
  <si>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</si>
  <si>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</si>
  <si>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</si>
  <si>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</si>
  <si>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</si>
  <si>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</si>
  <si>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</si>
  <si>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</si>
  <si>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</si>
  <si>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</si>
  <si>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</si>
  <si>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</si>
  <si>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</si>
  <si>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</si>
  <si>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</si>
  <si>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</si>
  <si>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</si>
  <si>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</si>
  <si>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</si>
  <si>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</si>
  <si>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</si>
  <si>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</si>
  <si>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</si>
  <si>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</si>
  <si>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</si>
  <si>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</si>
  <si>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</si>
  <si>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</si>
  <si>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</si>
  <si>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</si>
  <si>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</si>
  <si>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</si>
  <si>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</si>
  <si>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</si>
  <si>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</si>
  <si>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</si>
  <si>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</si>
  <si>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</si>
  <si>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</si>
  <si>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</si>
  <si>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</si>
  <si>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</si>
  <si>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</si>
  <si>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</si>
  <si>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Щи со свежей капустой с картофелем,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</si>
  <si>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</si>
  <si>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</si>
  <si>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</si>
  <si>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</si>
  <si>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</si>
  <si>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</si>
  <si>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</si>
  <si>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</si>
  <si>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</si>
  <si>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</si>
  <si>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</si>
  <si>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</si>
  <si>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</si>
  <si>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</si>
  <si>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</si>
  <si>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</si>
  <si>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</si>
  <si>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</si>
  <si>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</si>
  <si>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</si>
  <si>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</si>
  <si>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</si>
  <si>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</si>
  <si>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</si>
  <si>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</si>
  <si>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</si>
  <si>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</si>
  <si>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</si>
  <si>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</si>
  <si>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</si>
  <si>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</si>
  <si>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</si>
  <si>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</si>
  <si>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</si>
  <si>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</si>
  <si>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</si>
  <si>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</si>
  <si>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</si>
  <si>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</si>
  <si>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</si>
  <si>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</si>
  <si>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</si>
  <si>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</si>
  <si>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</si>
  <si>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</si>
  <si>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</si>
  <si>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</si>
  <si>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Огурцы порционно</t>
  </si>
  <si>
    <t>42.48</t>
  </si>
  <si>
    <t>170,64 руб</t>
  </si>
  <si>
    <t>170,64</t>
  </si>
  <si>
    <t>Бутерброд с маслом сливочным с сыром</t>
  </si>
  <si>
    <t>170,64руб</t>
  </si>
  <si>
    <t>Бутерброд с сыром, с маслом слив</t>
  </si>
  <si>
    <t>Яблоки</t>
  </si>
  <si>
    <t>Каша перловая рассып с овощами и маслом</t>
  </si>
  <si>
    <t>Напиток из яблок</t>
  </si>
  <si>
    <t>55.26</t>
  </si>
  <si>
    <t>Пряник</t>
  </si>
  <si>
    <t>Пюре гороховое</t>
  </si>
  <si>
    <t>Рис отварной рассып-ый с масл слив</t>
  </si>
  <si>
    <t>Бутерброд с  маслом сливочным</t>
  </si>
  <si>
    <t>Суп картофельный с рисовой крупой с мясными фрик,со сметаной</t>
  </si>
  <si>
    <t>Булочка Российская</t>
  </si>
  <si>
    <t>170,64  руб</t>
  </si>
  <si>
    <t>Свежие томаты порционно</t>
  </si>
  <si>
    <t>Огурцы свежие порционно</t>
  </si>
  <si>
    <t>Салат из свежий капусты с яблоками</t>
  </si>
  <si>
    <t>Салат из капусты с яблоками</t>
  </si>
  <si>
    <t>Ацид.напиток</t>
  </si>
  <si>
    <t>Омлет</t>
  </si>
  <si>
    <t>Кабачковая икра</t>
  </si>
  <si>
    <t>Салат из кукурузы к/с</t>
  </si>
  <si>
    <t>Суп вермишелевый с картофелем с куриными фрикадельками</t>
  </si>
  <si>
    <t>40</t>
  </si>
  <si>
    <t>Чай с сахаром,с яблоками</t>
  </si>
  <si>
    <t>Борщ со свежей капустой с картофелем на курином бульоне со сметаной</t>
  </si>
  <si>
    <t>Гуляш из отварной птицы</t>
  </si>
  <si>
    <t>Макаронные изделия отварные с маслом сливочным</t>
  </si>
  <si>
    <t>Напиток ацидоф</t>
  </si>
  <si>
    <t>Винегрет</t>
  </si>
  <si>
    <t>Тефтели мясные</t>
  </si>
  <si>
    <t>60/20</t>
  </si>
  <si>
    <t>Каша гречневая рассыпчатая с маслом сливочным</t>
  </si>
  <si>
    <t>Сушки</t>
  </si>
  <si>
    <t>Пудинг творожный запеченный с повидлом</t>
  </si>
  <si>
    <t>Бутерброд с  маслом сливочным,с сыром</t>
  </si>
  <si>
    <t>салат из моркови с сахаром</t>
  </si>
  <si>
    <t>Рыба тушеная с овощами</t>
  </si>
  <si>
    <t>Вак балиш с рисом и мясом</t>
  </si>
  <si>
    <t>Каша рисовая молочная с маслом сливочным</t>
  </si>
  <si>
    <t>Чай с сахаром, с яблоком</t>
  </si>
  <si>
    <t>180/6/10</t>
  </si>
  <si>
    <t>Суп картофельный с пшенной крупой на курином бульоне</t>
  </si>
  <si>
    <t>Жаркое по - домашнему из отварной птицы</t>
  </si>
  <si>
    <t>Компот из фруктов</t>
  </si>
  <si>
    <t>185</t>
  </si>
  <si>
    <t>Пряники</t>
  </si>
  <si>
    <t>Сырники из творога с повидлом</t>
  </si>
  <si>
    <t>Каша Геркулесовая молочная с маслом сливочным</t>
  </si>
  <si>
    <t>Бутерброд с маслом сливочным,с сыром</t>
  </si>
  <si>
    <t>Икра Кабачковая</t>
  </si>
  <si>
    <t>Суп картофельный с клецками на курином бульоне</t>
  </si>
  <si>
    <t>Плов из птицы</t>
  </si>
  <si>
    <t>Компот из яблок</t>
  </si>
  <si>
    <t>Напиток ацид</t>
  </si>
  <si>
    <t>140/3</t>
  </si>
  <si>
    <t>Пюре картофельное с маслом</t>
  </si>
  <si>
    <t>Салат из моркови,с сахаром</t>
  </si>
  <si>
    <t>Королевская ватрушка</t>
  </si>
  <si>
    <t>Фрукт</t>
  </si>
  <si>
    <t>Салат из капусты с морковью</t>
  </si>
  <si>
    <t>Расоольник ленинградский на курином бульоне со сметаной</t>
  </si>
  <si>
    <t xml:space="preserve">Котлеты из мяса птицы с маслом сливочным </t>
  </si>
  <si>
    <t>Гороховое пюре</t>
  </si>
  <si>
    <t>70/2</t>
  </si>
  <si>
    <t>Сдоба обыкновенная</t>
  </si>
  <si>
    <t>Омлет натур</t>
  </si>
  <si>
    <t>Бутер с маслом слив</t>
  </si>
  <si>
    <t>Салат из свеклы с яблоками</t>
  </si>
  <si>
    <t>Щи со свежей капустой, с картофелем на бульоне из индейки,  со сметаной</t>
  </si>
  <si>
    <t>Макаронные изделия отварные, с маслом сливочным</t>
  </si>
  <si>
    <t>индейка тушенная с соусе с овощами по татарски</t>
  </si>
  <si>
    <t>40/30</t>
  </si>
  <si>
    <t>Запеканка творожная с молоком сгущенным</t>
  </si>
  <si>
    <t>Каша жидкая молочная гречневая,  с маслом сливочным</t>
  </si>
  <si>
    <t>180,3</t>
  </si>
  <si>
    <t>Чай без сахара, с мармеладом</t>
  </si>
  <si>
    <t>180/20</t>
  </si>
  <si>
    <t xml:space="preserve">Салат из моркови с сахаром </t>
  </si>
  <si>
    <t>Суп гороховый с картофелем, с мясными фрикадельками</t>
  </si>
  <si>
    <t>Рагу из овощей</t>
  </si>
  <si>
    <t>Сушка</t>
  </si>
  <si>
    <t xml:space="preserve">Рыба, тушеная с овощами </t>
  </si>
  <si>
    <t>177,47 руб</t>
  </si>
  <si>
    <t>177,47</t>
  </si>
  <si>
    <t>177,47  руб</t>
  </si>
  <si>
    <t>177,4 руб</t>
  </si>
  <si>
    <t>МБДОУ "Д/ с "Солнышко" с. Ямаши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</si>
</sst>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usernames" Target="revisions/userName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styles" Target="styl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revisionHeaders" Target="revisions/revisionHeader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4.xml"/><Relationship Id="rId121" Type="http://schemas.openxmlformats.org/officeDocument/2006/relationships/revisionLog" Target="revisionLog3.xml"/><Relationship Id="rId120" Type="http://schemas.openxmlformats.org/officeDocument/2006/relationships/revisionLog" Target="revisionLog2.xml"/><Relationship Id="rId125" Type="http://schemas.openxmlformats.org/officeDocument/2006/relationships/revisionLog" Target="revisionLog9.xml"/><Relationship Id="rId124" Type="http://schemas.openxmlformats.org/officeDocument/2006/relationships/revisionLog" Target="revisionLog8.xml"/><Relationship Id="rId129" Type="http://schemas.openxmlformats.org/officeDocument/2006/relationships/revisionLog" Target="revisionLog13.xml"/><Relationship Id="rId123" Type="http://schemas.openxmlformats.org/officeDocument/2006/relationships/revisionLog" Target="revisionLog7.xml"/><Relationship Id="rId128" Type="http://schemas.openxmlformats.org/officeDocument/2006/relationships/revisionLog" Target="revisionLog12.xml"/><Relationship Id="rId131" Type="http://schemas.openxmlformats.org/officeDocument/2006/relationships/revisionLog" Target="revisionLog15.xml"/><Relationship Id="rId119" Type="http://schemas.openxmlformats.org/officeDocument/2006/relationships/revisionLog" Target="revisionLog5.xml"/><Relationship Id="rId127" Type="http://schemas.openxmlformats.org/officeDocument/2006/relationships/revisionLog" Target="revisionLog11.xml"/><Relationship Id="rId122" Type="http://schemas.openxmlformats.org/officeDocument/2006/relationships/revisionLog" Target="revisionLog6.xml"/><Relationship Id="rId130" Type="http://schemas.openxmlformats.org/officeDocument/2006/relationships/revisionLog" Target="revisionLog14.xml"/><Relationship Id="rId118" Type="http://schemas.openxmlformats.org/officeDocument/2006/relationships/revisionLog" Target="revisionLog1.xml"/><Relationship Id="rId126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48DE792-5F22-4B59-BF73-53DE4A8228DE}" diskRevisions="1" revisionId="8468" version="104" protected="1">
  <header guid="{90737130-2426-4393-A7CC-EE4F1727E43A}" dateTime="2025-09-04T10:25:40" maxSheetId="89" userName="Пользователь" r:id="rId117" minRId="6520" maxRId="6583">
    <sheetIdMap count="8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A9DA9CA-A1C1-4878-B9B5-394C3820B67C}" dateTime="2025-09-26T10:42:10" maxSheetId="92" userName="Пользователь" r:id="rId118" minRId="6584" maxRId="6781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C6FA3E7-4A3E-434D-B060-63C8202B5A71}" dateTime="2025-09-26T10:42:43" maxSheetId="92" userName="Пользователь" r:id="rId119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3DCC998-494A-47E0-8FEF-62D49D3BFD61}" dateTime="2025-11-05T12:32:51" maxSheetId="92" userName="Пользователь" r:id="rId120" minRId="6782" maxRId="6840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0576F1A2-B4D4-4B06-8E53-8A4648ED23CE}" dateTime="2025-11-05T12:53:03" maxSheetId="92" userName="Пользователь" r:id="rId121" minRId="6841" maxRId="6898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AC7647C-ADB8-48E9-BC05-9BC675FF8956}" dateTime="2025-11-05T13:17:11" maxSheetId="92" userName="Пользователь" r:id="rId122" minRId="6899" maxRId="6994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C919BC67-5FD0-4CF7-9308-46D1CEA697E4}" dateTime="2025-11-05T13:50:41" maxSheetId="92" userName="Пользователь" r:id="rId123" minRId="6995" maxRId="7101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8BC2378A-31E3-4A2B-8898-0D9228F3AC5B}" dateTime="2025-11-05T13:56:28" maxSheetId="92" userName="Пользователь" r:id="rId124" minRId="7102" maxRId="7173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F5FBD9D-40AF-440A-96B4-78B16BFCAD18}" dateTime="2025-11-05T14:04:07" maxSheetId="92" userName="Пользователь" r:id="rId125" minRId="7174" maxRId="7447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6A608B2D-A2B9-4099-9CA6-9FB8320D7097}" dateTime="2025-12-01T12:25:50" maxSheetId="104" userName="Пользователь" r:id="rId126" minRId="7448" maxRId="8085">
    <sheetIdMap count="103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7CD6F32B-1BB2-4473-BDAA-99E61574D2DE}" dateTime="2025-12-01T12:30:32" maxSheetId="106" userName="Пользователь" r:id="rId127" minRId="8086" maxRId="8278">
    <sheetIdMap count="105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010A69AC-F53D-4A0C-93BD-548EAB96010F}" dateTime="2026-02-05T14:13:36" maxSheetId="107" userName="Пользователь" r:id="rId128" minRId="8279" maxRId="8298">
    <sheetIdMap count="106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5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2"/>
      <sheetId val="83"/>
      <sheetId val="106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A2DDC8D0-F40E-4BC2-997E-E8CA248D196E}" dateTime="2026-03-10T10:22:50" maxSheetId="108" userName="Пользователь" r:id="rId129" minRId="8299" maxRId="8319">
    <sheetIdMap count="107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7"/>
      <sheetId val="88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2"/>
      <sheetId val="83"/>
      <sheetId val="107"/>
      <sheetId val="85"/>
      <sheetId val="106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C5048D4-50DF-4E23-BF93-D6DA761C1874}" dateTime="2026-04-06T14:06:37" maxSheetId="112" userName="Пользователь" r:id="rId130" minRId="8320" maxRId="8446">
    <sheetIdMap count="11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2"/>
      <sheetId val="83"/>
      <sheetId val="107"/>
      <sheetId val="85"/>
      <sheetId val="108"/>
      <sheetId val="87"/>
      <sheetId val="88"/>
      <sheetId val="109"/>
      <sheetId val="110"/>
      <sheetId val="111"/>
      <sheetId val="106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F48DE792-5F22-4B59-BF73-53DE4A8228DE}" dateTime="2026-04-06T15:33:46" maxSheetId="112" userName="DEXP" r:id="rId131" minRId="8447" maxRId="8468">
    <sheetIdMap count="11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92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9"/>
      <sheetId val="90"/>
      <sheetId val="91"/>
      <sheetId val="93"/>
      <sheetId val="94"/>
      <sheetId val="95"/>
      <sheetId val="96"/>
      <sheetId val="97"/>
      <sheetId val="98"/>
      <sheetId val="99"/>
      <sheetId val="100"/>
      <sheetId val="101"/>
      <sheetId val="102"/>
      <sheetId val="103"/>
      <sheetId val="104"/>
      <sheetId val="105"/>
      <sheetId val="82"/>
      <sheetId val="83"/>
      <sheetId val="107"/>
      <sheetId val="85"/>
      <sheetId val="108"/>
      <sheetId val="87"/>
      <sheetId val="88"/>
      <sheetId val="109"/>
      <sheetId val="110"/>
      <sheetId val="111"/>
      <sheetId val="106"/>
      <sheetId val="80"/>
      <sheetId val="79"/>
      <sheetId val="74"/>
      <sheetId val="73"/>
      <sheetId val="69"/>
      <sheetId val="78"/>
      <sheetId val="59"/>
      <sheetId val="67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6584" sheetId="89" name="[меню октябрь  2025.xlsx]Лист26" sheetPosition="78"/>
  <ris rId="6585" sheetId="90" name="[меню октябрь  2025.xlsx]Лист28" sheetPosition="79"/>
  <ris rId="6586" sheetId="91" name="[меню октябрь  2025.xlsx]Лист29" sheetPosition="80"/>
  <rcc rId="6587" sId="89">
    <nc r="B2" t="inlineStr">
      <is>
        <t>Согласно контракту</t>
      </is>
    </nc>
  </rcc>
  <rcc rId="6588" sId="89">
    <nc r="B3" t="inlineStr">
      <is>
        <t>№2024.617</t>
      </is>
    </nc>
  </rcc>
  <rcc rId="6589" sId="89">
    <nc r="B4" t="inlineStr">
      <is>
        <t>от 23.12.2023 г.</t>
      </is>
    </nc>
  </rcc>
  <rcc rId="6590" sId="89">
    <nc r="C7" t="inlineStr">
      <is>
        <t>8 день</t>
      </is>
    </nc>
  </rcc>
  <rcc rId="6591" sId="89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92" sId="89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D9" start="0" length="0">
    <dxf>
      <font>
        <b/>
        <sz val="11"/>
        <color theme="1"/>
        <name val="Calibri"/>
        <scheme val="minor"/>
      </font>
    </dxf>
  </rfmt>
  <rfmt sheetId="89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93" sId="89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94" sId="89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95" sId="89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96" sId="89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9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97" sId="89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8" sId="89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9" sId="89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00" sId="89" odxf="1" s="1" dxf="1">
    <nc r="C13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1" sId="89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2" sId="89" odxf="1" s="1" dxf="1" numFmtId="4">
    <nc r="E13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3" sId="89" odxf="1" s="1" dxf="1">
    <nc r="C14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4" sId="89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5" sId="89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6" sId="89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7" sId="89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8" sId="89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09" sId="89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10" sId="89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1" sId="89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2" sId="89" odxf="1" dxf="1" numFmtId="4">
    <nc r="E16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3" sId="89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14" sId="89" odxf="1" dxf="1">
    <nc r="C17" t="inlineStr">
      <is>
        <t>Свежие томаты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5" sId="89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6" sId="89" odxf="1" dxf="1" numFmtId="4">
    <nc r="E17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17" sId="89" odxf="1" dxf="1">
    <nc r="C18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8" sId="89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9" sId="89" odxf="1" dxf="1" numFmtId="4">
    <nc r="E18">
      <v>75.959999999999994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0" sId="89" odxf="1" dxf="1">
    <nc r="C19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1" sId="89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2" sId="89" odxf="1" dxf="1" numFmtId="4">
    <nc r="E19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3" sId="89" odxf="1" dxf="1">
    <nc r="C20" t="inlineStr">
      <is>
        <t>Пюре гороховое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4" sId="89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5" sId="89" odxf="1" dxf="1" numFmtId="4">
    <nc r="E20">
      <v>196.94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6" sId="89" odxf="1" dxf="1">
    <nc r="C21" t="inlineStr">
      <is>
        <t>Компот из изюма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7" sId="89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8" sId="89" odxf="1" dxf="1" numFmtId="4">
    <nc r="E21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9" sId="89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0" sId="89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1" sId="89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32" sId="89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3" sId="89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4" sId="89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5" sId="89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636" sId="89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7" sId="89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8" sId="89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639" sId="89" odxf="1" dxf="1">
    <nc r="C25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0" sId="89" odxf="1" dxf="1">
    <nc r="D25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1" sId="89" odxf="1" dxf="1" numFmtId="4">
    <nc r="E25">
      <v>95.67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42" sId="89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43" sId="89" odxf="1" dxf="1">
    <nc r="C26" t="inlineStr">
      <is>
        <t>Рыба тушенная с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4" sId="89" odxf="1" dxf="1">
    <nc r="D26" t="inlineStr">
      <is>
        <t>50/25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5" sId="89" odxf="1" dxf="1" numFmtId="4">
    <nc r="E26">
      <v>245.23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46" sId="89" odxf="1" dxf="1">
    <nc r="C27" t="inlineStr">
      <is>
        <t>Рис отварной рассып-ый с масл слив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6647" sId="89" odxf="1" dxf="1">
    <nc r="D27" t="inlineStr">
      <is>
        <t>130/2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6648" sId="89" odxf="1" dxf="1" numFmtId="4">
    <nc r="E27">
      <v>192.01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89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49" sId="89" odxf="1" dxf="1">
    <nc r="C28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0" sId="89" odxf="1" dxf="1">
    <nc r="D28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1" sId="89" odxf="1" dxf="1" numFmtId="4">
    <nc r="E28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52" sId="89" odxf="1" dxf="1">
    <nc r="C2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3" sId="89" odxf="1" dxf="1">
    <nc r="D29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4" sId="89" odxf="1" dxf="1" numFmtId="4">
    <nc r="E29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9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655" sId="89" odxf="1" dxf="1">
    <nc r="D30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6" sId="89" odxf="1" dxf="1">
    <nc r="E30">
      <f>E29+E28+E26+E25+E24+E23+E22+E20+E19+E18+E17+E16+E15+E14+E13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7" sId="90">
    <nc r="B2" t="inlineStr">
      <is>
        <t>Согласно контракту</t>
      </is>
    </nc>
  </rcc>
  <rcc rId="6658" sId="90">
    <nc r="B3" t="inlineStr">
      <is>
        <t>№2024.617</t>
      </is>
    </nc>
  </rcc>
  <rcc rId="6659" sId="90">
    <nc r="B4" t="inlineStr">
      <is>
        <t>от 23.12.2023 г.</t>
      </is>
    </nc>
  </rcc>
  <rcc rId="6660" sId="90">
    <nc r="C7" t="inlineStr">
      <is>
        <t>9 день</t>
      </is>
    </nc>
  </rcc>
  <rcc rId="6661" sId="90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662" sId="90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D9" start="0" length="0">
    <dxf>
      <font>
        <b/>
        <sz val="11"/>
        <color theme="1"/>
        <name val="Calibri"/>
        <scheme val="minor"/>
      </font>
    </dxf>
  </rfmt>
  <rfmt sheetId="90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663" sId="90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664" sId="90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665" sId="90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66" sId="90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0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667" sId="90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8" sId="90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9" sId="90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70" sId="90" odxf="1" s="1" dxf="1">
    <nc r="C13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1" sId="90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2" sId="90" odxf="1" s="1" dxf="1" numFmtId="4">
    <nc r="E13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3" sId="90" odxf="1" s="1" dxf="1">
    <nc r="C14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4" sId="90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5" sId="90" odxf="1" s="1" dxf="1">
    <nc r="E14">
      <v>72.7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6" sId="90" odxf="1" s="1" dxf="1">
    <nc r="C15" t="inlineStr">
      <is>
        <t>Бутерброд с 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7" sId="90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8" sId="90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79" sId="9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80" sId="90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1" sId="90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2" sId="90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3" sId="90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84" sId="90" odxf="1" dxf="1">
    <nc r="C17" t="inlineStr">
      <is>
        <t>Салат из свежий капусты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5" sId="90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6" sId="90" odxf="1" dxf="1" numFmtId="4">
    <nc r="E17">
      <v>54.06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87" sId="90" odxf="1" dxf="1">
    <nc r="C18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8" sId="90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9" sId="90" odxf="1" dxf="1" numFmtId="4">
    <nc r="E18">
      <v>114.78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0" sId="90" odxf="1" dxf="1">
    <nc r="C19" t="inlineStr">
      <is>
        <t>Жаркое из птицы по домашнему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1" sId="90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2" sId="90" odxf="1" dxf="1" numFmtId="4">
    <nc r="E19">
      <v>303.43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3" sId="9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4" sId="9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5" sId="90" odxf="1" dxf="1" numFmtId="4">
    <nc r="E20">
      <v>68.180000000000007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6" sId="9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7" sId="90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8" sId="90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99" sId="9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0" sId="9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1" sId="90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2" sId="9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03" sId="9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4" sId="9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5" sId="90" odxf="1" dxf="1" numFmtId="4">
    <nc r="E23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6706" sId="9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07" sId="90" odxf="1" dxf="1">
    <nc r="C24" t="inlineStr">
      <is>
        <t>Ватрушка королевская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8" sId="9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9" sId="90" odxf="1" dxf="1" numFmtId="4">
    <nc r="E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10" sId="9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1" sId="9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2" sId="9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9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9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13" sId="90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4" sId="90" odxf="1" dxf="1">
    <nc r="E27">
      <f>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5" sId="91">
    <nc r="B1" t="inlineStr">
      <is>
        <t>Согласно контракту</t>
      </is>
    </nc>
  </rcc>
  <rcc rId="6716" sId="91">
    <nc r="B2" t="inlineStr">
      <is>
        <t>№2024.617</t>
      </is>
    </nc>
  </rcc>
  <rcc rId="6717" sId="91">
    <nc r="B3" t="inlineStr">
      <is>
        <t>от 23.12.2023 г.</t>
      </is>
    </nc>
  </rcc>
  <rcc rId="6718" sId="91">
    <nc r="C5" t="inlineStr">
      <is>
        <t>10 день</t>
      </is>
    </nc>
  </rcc>
  <rcc rId="6719" sId="91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720" sId="91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D8" start="0" length="0">
    <dxf>
      <font>
        <b/>
        <sz val="11"/>
        <color theme="1"/>
        <name val="Calibri"/>
        <scheme val="minor"/>
      </font>
    </dxf>
  </rfmt>
  <rfmt sheetId="91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721" sId="91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722" sId="91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723" sId="91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4" sId="91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1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725" sId="91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6" sId="91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7" sId="91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728" sId="91" odxf="1" s="1" dxf="1">
    <nc r="C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9" sId="91" odxf="1" s="1" dxf="1">
    <nc r="D12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30" sId="91" odxf="1" s="1" dxf="1" numFmtId="4">
    <nc r="E12">
      <v>233.1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1" sId="91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2" sId="91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3" sId="91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4" sId="91" odxf="1" s="1" dxf="1">
    <nc r="C14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5" sId="91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6" sId="91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37" sId="91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738" sId="91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39" sId="91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0" sId="91" odxf="1" dxf="1" numFmtId="4">
    <nc r="E15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1" sId="91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42" sId="91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3" sId="91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4" sId="91" odxf="1" dxf="1" numFmtId="4">
    <nc r="E16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1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5" sId="91" odxf="1" dxf="1">
    <nc r="C17" t="inlineStr">
      <is>
        <t>Суп картофельный с рисовой крупой с мясными фрик,со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6" sId="91" odxf="1" dxf="1">
    <nc r="D17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7" sId="91" odxf="1" dxf="1" numFmtId="4">
    <nc r="E17">
      <v>79.599999999999994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8" sId="91" odxf="1" dxf="1">
    <nc r="C18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9" sId="91" odxf="1" dxf="1">
    <nc r="D18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0" sId="91" odxf="1" dxf="1" numFmtId="4">
    <nc r="E18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1" sId="91" odxf="1" dxf="1">
    <nc r="C19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2" sId="91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3" sId="91" odxf="1" dxf="1" numFmtId="4">
    <nc r="E19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4" sId="91" odxf="1" dxf="1">
    <nc r="C20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5" sId="9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6" sId="91" odxf="1" dxf="1" numFmtId="4">
    <nc r="E20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7" sId="9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8" sId="91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9" sId="91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760" sId="9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1" sId="9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2" sId="91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3" sId="9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64" sId="91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5" sId="91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6" sId="91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767" sId="91" odxf="1" dxf="1">
    <nc r="C24" t="inlineStr">
      <is>
        <t>Булочка Российская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8" sId="91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9" sId="91" odxf="1" dxf="1" numFmtId="4">
    <nc r="E24">
      <v>88.5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70" sId="9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71" sId="91" odxf="1" dxf="1">
    <nc r="C25" t="inlineStr">
      <is>
        <t>Каша гречневая вязкая с мясом и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2" sId="91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3" sId="91" odxf="1" dxf="1" numFmtId="4">
    <nc r="E25">
      <v>268.5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4" sId="9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5" sId="9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6" sId="91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7" sId="91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8" sId="91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9" sId="91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1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80" sId="91" odxf="1" dxf="1">
    <nc r="D28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81" sId="91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7448" sheetId="92" name="[меню НОЯБРЬ  2025.xlsx]Лист26" sheetPosition="57"/>
  <ris rId="7449" sheetId="93" name="[меню НОЯБРЬ  2025.xlsx]Лист28" sheetPosition="72"/>
  <rcc rId="7450" sId="93">
    <nc r="A1" t="inlineStr">
      <is>
        <t>Согласно контракту</t>
      </is>
    </nc>
  </rcc>
  <rcc rId="7451" sId="93">
    <nc r="A2" t="inlineStr">
      <is>
        <t>№2024.617</t>
      </is>
    </nc>
  </rcc>
  <rcc rId="7452" sId="93">
    <nc r="A3" t="inlineStr">
      <is>
        <t>от 23.12.2023 г.</t>
      </is>
    </nc>
  </rcc>
  <rcc rId="7453" sId="93">
    <nc r="B6" t="inlineStr">
      <is>
        <t>1 день</t>
      </is>
    </nc>
  </rcc>
  <rcc rId="7454" sId="93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455" sId="93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3" sqref="C8" start="0" length="0">
    <dxf>
      <font>
        <b/>
        <sz val="11"/>
        <color theme="1"/>
        <name val="Calibri"/>
        <scheme val="minor"/>
      </font>
    </dxf>
  </rfmt>
  <rfmt sheetId="93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456" sId="93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457" sId="93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458" sId="93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59" sId="93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3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460" sId="93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461" sId="93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462" sId="93" odxf="1" dxf="1">
    <nc r="A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463" sId="93" odxf="1" s="1" dxf="1">
    <nc r="B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64" sId="93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65" sId="93" odxf="1" s="1" dxf="1" numFmtId="4">
    <nc r="D12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66" sId="93" odxf="1" s="1" dxf="1">
    <nc r="B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67" sId="93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68" sId="93" odxf="1" s="1" dxf="1">
    <nc r="D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69" sId="93" odxf="1" s="1" dxf="1">
    <nc r="B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70" sId="93" odxf="1" s="1" dxf="1">
    <nc r="C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71" sId="93" odxf="1" s="1" dxf="1" numFmtId="4">
    <nc r="D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472" sId="93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473" sId="93" odxf="1" dxf="1">
    <nc r="B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4" sId="93" odxf="1" dxf="1">
    <nc r="C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5" sId="93" odxf="1" dxf="1" numFmtId="4">
    <nc r="D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76" sId="93" odxf="1" dxf="1">
    <nc r="A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77" sId="93" odxf="1" dxf="1">
    <nc r="B16" t="inlineStr">
      <is>
        <t>Икра Кабачковая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78" sId="93" odxf="1" dxf="1">
    <nc r="C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79" sId="93" odxf="1" dxf="1" numFmtId="4">
    <nc r="D16">
      <v>34.799999999999997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3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0" sId="93" odxf="1" dxf="1">
    <nc r="B17" t="inlineStr">
      <is>
        <t>Суп картофельный с клецками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1" sId="93" odxf="1" dxf="1">
    <nc r="C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2" sId="93" odxf="1" dxf="1" numFmtId="4">
    <nc r="D17">
      <v>107.24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3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3" sId="93" odxf="1" dxf="1">
    <nc r="B18" t="inlineStr">
      <is>
        <t>Плов из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4" sId="93" odxf="1" dxf="1">
    <nc r="C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85" sId="93" odxf="1" dxf="1" numFmtId="4">
    <nc r="D18">
      <v>282.55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3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86" sId="93" odxf="1" dxf="1">
    <nc r="B19" t="inlineStr">
      <is>
        <t>Компот из яблок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87" sId="93" odxf="1" dxf="1">
    <nc r="C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88" sId="93" odxf="1" dxf="1" numFmtId="4">
    <nc r="D19">
      <v>103.14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3" sqref="A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489" sId="93" odxf="1" dxf="1">
    <nc r="B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90" sId="93" odxf="1" dxf="1">
    <nc r="C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91" sId="93" odxf="1" dxf="1" numFmtId="4">
    <nc r="D20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93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92" sId="93" odxf="1" dxf="1">
    <nc r="B21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7493" sId="93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7494" sId="93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7495" sId="93" odxf="1" dxf="1">
    <nc r="A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496" sId="93" odxf="1" dxf="1">
    <nc r="B22" t="inlineStr">
      <is>
        <t>Напиток ацид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97" sId="93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98" sId="93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499" sId="93" odxf="1" dxf="1">
    <nc r="B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0" sId="93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1" sId="93" odxf="1" dxf="1" numFmtId="4">
    <nc r="D23">
      <v>83.4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02" sId="93" odxf="1" dxf="1">
    <nc r="A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03" sId="93" odxf="1" dxf="1">
    <nc r="B24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04" sId="93" odxf="1" dxf="1">
    <nc r="C24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05" sId="93" odxf="1" dxf="1" numFmtId="4">
    <nc r="D24">
      <v>101.72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3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06" sId="93" odxf="1" dxf="1">
    <nc r="B25" t="inlineStr">
      <is>
        <t>Пюре картофельное с маслом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7" sId="93" odxf="1" dxf="1">
    <nc r="C25" t="inlineStr">
      <is>
        <t>140/3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08" sId="93" odxf="1" dxf="1" numFmtId="4">
    <nc r="D25">
      <v>147.9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09" sId="93" odxf="1" dxf="1">
    <nc r="B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0" sId="93" odxf="1" dxf="1">
    <nc r="C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1" sId="93" odxf="1" dxf="1" numFmtId="4">
    <nc r="D26">
      <v>23.94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12" sId="93" odxf="1" dxf="1">
    <nc r="B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3" sId="93" odxf="1" dxf="1">
    <nc r="C27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14" sId="93" odxf="1" dxf="1" numFmtId="4">
    <nc r="D27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3" sqref="A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3" sqref="B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515" sId="93" odxf="1" dxf="1">
    <nc r="C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16" sId="93" odxf="1" dxf="1">
    <nc r="D28">
      <f>D27+D26+D25+D24+D23+D22+D21+D20+D19+D18+D17+D16+D15+D14+D13+D12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517" sheetId="94" name="[меню НОЯБРЬ  2025.xlsx]Лист29" sheetPosition="73"/>
  <rcc rId="7518" sId="94">
    <nc r="A1" t="inlineStr">
      <is>
        <t>№2024.617</t>
      </is>
    </nc>
  </rcc>
  <rcc rId="7519" sId="94">
    <nc r="A2" t="inlineStr">
      <is>
        <t>от 23.12.2023 г.</t>
      </is>
    </nc>
  </rcc>
  <rcc rId="7520" sId="94">
    <nc r="B4" t="inlineStr">
      <is>
        <t>2 день</t>
      </is>
    </nc>
  </rcc>
  <rcc rId="7521" sId="94" odxf="1" dxf="1">
    <nc r="A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522" sId="94" odxf="1" dxf="1">
    <nc r="B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4" sqref="C7" start="0" length="0">
    <dxf>
      <font>
        <b/>
        <sz val="11"/>
        <color theme="1"/>
        <name val="Calibri"/>
        <scheme val="minor"/>
      </font>
    </dxf>
  </rfmt>
  <rfmt sheetId="94" sqref="D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523" sId="94" odxf="1" dxf="1">
    <nc r="A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524" sId="94" odxf="1" dxf="1">
    <nc r="B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525" sId="94" odxf="1" dxf="1">
    <nc r="C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26" sId="94" odxf="1" dxf="1">
    <nc r="D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4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527" sId="94" odxf="1" dxf="1">
    <nc r="C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28" sId="94" odxf="1" dxf="1">
    <nc r="D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29" sId="94" odxf="1" dxf="1">
    <nc r="A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530" sId="94" odxf="1" s="1" dxf="1">
    <nc r="B11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31" sId="94" odxf="1" s="1" dxf="1">
    <nc r="C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32" sId="94" odxf="1" s="1" dxf="1" numFmtId="4">
    <nc r="D11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33" sId="94" odxf="1" s="1" dxf="1">
    <nc r="B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4" sId="94" odxf="1" s="1" dxf="1">
    <nc r="C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5" sId="94" odxf="1" s="1" dxf="1">
    <nc r="D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4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36" sId="94" odxf="1" s="1" dxf="1">
    <nc r="B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7" sId="94" odxf="1" s="1" dxf="1">
    <nc r="C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38" sId="94" odxf="1" s="1" dxf="1" numFmtId="4">
    <nc r="D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39" sId="94" odxf="1" dxf="1">
    <nc r="A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540" sId="94" odxf="1" dxf="1">
    <nc r="B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1" sId="94" odxf="1" dxf="1">
    <nc r="C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2" sId="94" odxf="1" dxf="1" numFmtId="4">
    <nc r="D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543" sId="94" odxf="1" dxf="1">
    <nc r="A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44" sId="94" odxf="1" dxf="1">
    <nc r="B15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545" sId="94" odxf="1" dxf="1">
    <nc r="C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546" sId="94" odxf="1" dxf="1" numFmtId="4">
    <nc r="D15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4" sqref="A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47" sId="94" odxf="1" dxf="1">
    <nc r="B16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48" sId="94" odxf="1" dxf="1">
    <nc r="C16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49" sId="94" odxf="1" dxf="1" numFmtId="4">
    <nc r="D16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0" sId="94" odxf="1" dxf="1">
    <nc r="B17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1" sId="94" odxf="1" dxf="1">
    <nc r="C17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2" sId="94" odxf="1" dxf="1" numFmtId="4">
    <nc r="D17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3" sId="94" odxf="1" dxf="1">
    <nc r="B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4" sId="94" odxf="1" dxf="1">
    <nc r="C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5" sId="94" odxf="1" dxf="1" numFmtId="4">
    <nc r="D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6" sId="94" odxf="1" dxf="1">
    <nc r="B19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7" sId="94" odxf="1" dxf="1">
    <nc r="C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558" sId="94" odxf="1" dxf="1" numFmtId="4">
    <nc r="D19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4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559" sId="94" odxf="1" dxf="1">
    <nc r="B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560" sId="94" odxf="1" dxf="1">
    <nc r="C20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561" sId="94" odxf="1" dxf="1" numFmtId="4">
    <nc r="D20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4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562" sId="94" odxf="1" dxf="1">
    <nc r="B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3" sId="94" odxf="1" dxf="1">
    <nc r="C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4" sId="94" odxf="1" dxf="1" numFmtId="4">
    <nc r="D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65" sId="94" odxf="1" dxf="1">
    <nc r="A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566" sId="94" odxf="1" dxf="1">
    <nc r="B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67" sId="94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68" sId="94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569" sId="94" odxf="1" dxf="1">
    <nc r="B23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0" sId="94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1" sId="94" odxf="1" dxf="1" numFmtId="4">
    <nc r="D23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572" sId="94" odxf="1" dxf="1">
    <nc r="A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573" sId="94" odxf="1" dxf="1">
    <nc r="B24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74" sId="94" odxf="1" dxf="1">
    <nc r="C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75" sId="94" odxf="1" dxf="1" numFmtId="4">
    <nc r="D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4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76" sId="94" odxf="1" dxf="1">
    <nc r="B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7" sId="94" odxf="1" dxf="1">
    <nc r="C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578" sId="94" odxf="1" dxf="1" numFmtId="4">
    <nc r="D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4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4" sqref="B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579" sId="94" odxf="1" dxf="1">
    <nc r="C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580" sId="94" odxf="1" dxf="1">
    <nc r="D26">
      <f>D25+D24+D23+D22+D21+D20+D19+D18+D16+D17+D15+D14+D13+D11+12:12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m rId="7581" sheetId="94" source="A1:D26" destination="B1:E26" sourceSheetId="94">
    <undo index="27" exp="area" v="1" dr="$A12:$XFD12" r="D26" sId="94"/>
  </rm>
  <ris rId="7582" sheetId="95" name="[меню НОЯБРЬ  2025.xlsx]Лист30" sheetPosition="74"/>
  <rcc rId="7583" sId="95">
    <nc r="A1" t="inlineStr">
      <is>
        <t>Согласно контракту</t>
      </is>
    </nc>
  </rcc>
  <rcc rId="7584" sId="95">
    <nc r="A2" t="inlineStr">
      <is>
        <t>№2024.617</t>
      </is>
    </nc>
  </rcc>
  <rcc rId="7585" sId="95">
    <nc r="A3" t="inlineStr">
      <is>
        <t>от 23.12.2023 г.</t>
      </is>
    </nc>
  </rcc>
  <rcc rId="7586" sId="95">
    <nc r="B5" t="inlineStr">
      <is>
        <t>2 день</t>
      </is>
    </nc>
  </rcc>
  <rcc rId="7587" sId="95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588" sId="95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5" sqref="C8" start="0" length="0">
    <dxf>
      <font>
        <b/>
        <sz val="11"/>
        <color theme="1"/>
        <name val="Calibri"/>
        <scheme val="minor"/>
      </font>
    </dxf>
  </rfmt>
  <rfmt sheetId="95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589" sId="95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590" sId="95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591" sId="95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2" sId="95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5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593" sId="95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94" sId="95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595" sId="95" odxf="1" dxf="1">
    <nc r="A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596" sId="95" odxf="1" s="1" dxf="1">
    <nc r="B12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7" sId="95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598" sId="95" odxf="1" s="1" dxf="1" numFmtId="4">
    <nc r="D12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599" sId="95" odxf="1" s="1" dxf="1">
    <nc r="B13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0" sId="95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1" sId="95" odxf="1" s="1" dxf="1">
    <nc r="D13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5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02" sId="95" odxf="1" s="1" dxf="1">
    <nc r="B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3" sId="95" odxf="1" s="1" dxf="1">
    <nc r="C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04" sId="95" odxf="1" s="1" dxf="1" numFmtId="4">
    <nc r="D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05" sId="95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06" sId="95" odxf="1" dxf="1">
    <nc r="B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7" sId="95" odxf="1" dxf="1">
    <nc r="C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8" sId="95" odxf="1" dxf="1" numFmtId="4">
    <nc r="D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09" sId="95" odxf="1" dxf="1">
    <nc r="A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10" sId="95" odxf="1" dxf="1">
    <nc r="B16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11" sId="95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12" sId="95" odxf="1" dxf="1" numFmtId="4">
    <nc r="D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5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3" sId="95" odxf="1" dxf="1">
    <nc r="B17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4" sId="95" odxf="1" dxf="1">
    <nc r="C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5" sId="95" odxf="1" dxf="1" numFmtId="4">
    <nc r="D17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6" sId="95" odxf="1" dxf="1">
    <nc r="B18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7" sId="95" odxf="1" dxf="1">
    <nc r="C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18" sId="95" odxf="1" dxf="1" numFmtId="4">
    <nc r="D18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19" sId="95" odxf="1" dxf="1">
    <nc r="B19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0" sId="95" odxf="1" dxf="1">
    <nc r="C19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1" sId="95" odxf="1" dxf="1" numFmtId="4">
    <nc r="D19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22" sId="95" odxf="1" dxf="1">
    <nc r="B20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3" sId="95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24" sId="95" odxf="1" dxf="1" numFmtId="4">
    <nc r="D20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5" sqref="A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25" sId="95" odxf="1" dxf="1">
    <nc r="B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626" sId="95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627" sId="95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5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628" sId="95" odxf="1" dxf="1">
    <nc r="B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29" sId="95" odxf="1" dxf="1">
    <nc r="C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30" sId="95" odxf="1" dxf="1" numFmtId="4">
    <nc r="D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31" sId="95" odxf="1" dxf="1">
    <nc r="A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632" sId="95" odxf="1" dxf="1">
    <nc r="B23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33" sId="95" odxf="1" dxf="1">
    <nc r="C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34" sId="95" odxf="1" dxf="1" numFmtId="4">
    <nc r="D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635" sId="95" odxf="1" dxf="1">
    <nc r="B24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36" sId="95" odxf="1" dxf="1">
    <nc r="C24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37" sId="95" odxf="1" dxf="1" numFmtId="4">
    <nc r="D24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38" sId="95" odxf="1" dxf="1">
    <nc r="A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39" sId="95" odxf="1" dxf="1">
    <nc r="B25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40" sId="95" odxf="1" dxf="1">
    <nc r="C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41" sId="95" odxf="1" dxf="1" numFmtId="4">
    <nc r="D25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5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42" sId="95" odxf="1" dxf="1">
    <nc r="B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43" sId="95" odxf="1" dxf="1">
    <nc r="C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44" sId="95" odxf="1" dxf="1" numFmtId="4">
    <nc r="D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5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5" sqref="B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645" sId="95" odxf="1" dxf="1">
    <nc r="C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46" sId="95" odxf="1" dxf="1">
    <nc r="D27">
      <f>D26+D25+D24+D23+D22+D21+D20+D19+D17+D18+D16+D15+D14+D12+13:13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647" sheetId="96" name="[меню НОЯБРЬ  2025.xlsx]Лист32" sheetPosition="75"/>
  <rcc rId="7648" sId="96">
    <nc r="B1" t="inlineStr">
      <is>
        <t>Согласно контракту</t>
      </is>
    </nc>
  </rcc>
  <rcc rId="7649" sId="96">
    <nc r="B2" t="inlineStr">
      <is>
        <t>№2024.617</t>
      </is>
    </nc>
  </rcc>
  <rcc rId="7650" sId="96">
    <nc r="B3" t="inlineStr">
      <is>
        <t>от 23.12.2023 г.</t>
      </is>
    </nc>
  </rcc>
  <rcc rId="7651" sId="96">
    <nc r="C5" t="inlineStr">
      <is>
        <t>3 день</t>
      </is>
    </nc>
  </rcc>
  <rcc rId="7652" sId="96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653" sId="96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6" sqref="D8" start="0" length="0">
    <dxf>
      <font>
        <b/>
        <sz val="11"/>
        <color theme="1"/>
        <name val="Calibri"/>
        <scheme val="minor"/>
      </font>
    </dxf>
  </rfmt>
  <rfmt sheetId="96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654" sId="96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655" sId="96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656" sId="96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57" sId="96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6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658" sId="96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659" sId="96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660" sId="96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661" sId="96" odxf="1" s="1" dxf="1">
    <nc r="C12" t="inlineStr">
      <is>
        <t>Каша Дружба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62" sId="96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63" sId="96" odxf="1" s="1" dxf="1" numFmtId="4">
    <nc r="E12">
      <v>215.85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64" sId="96" odxf="1" s="1" dxf="1">
    <nc r="C13" t="inlineStr">
      <is>
        <t>Чай с сахаром и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5" sId="96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6" sId="96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6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667" sId="96" odxf="1" s="1" dxf="1">
    <nc r="C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8" sId="96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69" sId="96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670" sId="96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71" sId="96" odxf="1" dxf="1">
    <nc r="C15" t="inlineStr">
      <is>
        <t>Фрукт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2" sId="96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3" sId="96" odxf="1" dxf="1" numFmtId="4">
    <nc r="E15">
      <v>96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674" sId="96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675" sId="96" odxf="1" dxf="1">
    <nc r="C16" t="inlineStr">
      <is>
        <t>Салат из капусты с морковью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76" sId="96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677" sId="96" odxf="1" dxf="1" numFmtId="4">
    <nc r="E16">
      <v>52.44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6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78" sId="96" odxf="1" dxf="1">
    <nc r="C17" t="inlineStr">
      <is>
        <t>Расоольник ленинградский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79" sId="96" odxf="1" dxf="1">
    <nc r="D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0" sId="96" odxf="1" dxf="1" numFmtId="4">
    <nc r="E17">
      <v>198.54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1" sId="96" odxf="1" dxf="1">
    <nc r="C18" t="inlineStr">
      <is>
        <t>Гороховое пюре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2" sId="96" odxf="1" dxf="1">
    <nc r="D18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3" sId="96" odxf="1" dxf="1" numFmtId="4">
    <nc r="E18">
      <v>196.94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4" sId="96" odxf="1" dxf="1">
    <nc r="C19" t="inlineStr">
      <is>
        <t xml:space="preserve">Котлеты из мяса птицы с маслом сливочным 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5" sId="96" odxf="1" dxf="1">
    <nc r="D19" t="inlineStr">
      <is>
        <t>70/2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6" sId="96" odxf="1" dxf="1" numFmtId="4">
    <nc r="E19">
      <v>167.2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687" sId="96" odxf="1" dxf="1">
    <nc r="C20" t="inlineStr">
      <is>
        <t>Компот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8" sId="96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689" sId="96" odxf="1" dxf="1" numFmtId="4">
    <nc r="E20">
      <v>72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6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690" sId="96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1" sId="96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2" sId="96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693" sId="96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694" sId="96" odxf="1" dxf="1">
    <nc r="C22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95" sId="96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696" sId="96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697" sId="96" odxf="1" dxf="1">
    <nc r="C23" t="inlineStr">
      <is>
        <t>Сдоба обыкновенная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98" sId="96" odxf="1" dxf="1">
    <nc r="D23" t="inlineStr">
      <is>
        <t>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699" sId="96" odxf="1" dxf="1" numFmtId="4">
    <nc r="E23">
      <v>141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00" sId="96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01" sId="96" odxf="1" dxf="1">
    <nc r="C24" t="inlineStr">
      <is>
        <t>Омлет натур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02" sId="96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03" sId="96" odxf="1" dxf="1" numFmtId="4">
    <nc r="E24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6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04" sId="96" odxf="1" dxf="1">
    <nc r="C25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7705" sId="96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7706" sId="96" odxf="1" dxf="1" numFmtId="4">
    <nc r="E25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96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07" sId="96" odxf="1" dxf="1">
    <nc r="C26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</ndxf>
  </rcc>
  <rcc rId="7708" sId="96" odxf="1" dxf="1">
    <nc r="D26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ndxf>
  </rcc>
  <rcc rId="7709" sId="96" odxf="1" dxf="1" numFmtId="4">
    <nc r="E26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fmt sheetId="96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6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710" sId="96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11" sId="96" odxf="1" dxf="1">
    <nc r="E27">
      <f>E26+E25+E24+E23+E22+E21++E20+E19+E18+E17+E16+E15+E14+E13+E12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712" sheetId="97" name="[меню НОЯБРЬ  2025.xlsx]Лист33" sheetPosition="76"/>
  <rcc rId="7713" sId="97">
    <nc r="A1" t="inlineStr">
      <is>
        <t>Согласно контракту</t>
      </is>
    </nc>
  </rcc>
  <rcc rId="7714" sId="97">
    <nc r="A2" t="inlineStr">
      <is>
        <t>№2024.617</t>
      </is>
    </nc>
  </rcc>
  <rcc rId="7715" sId="97">
    <nc r="A3" t="inlineStr">
      <is>
        <t>от 23.12.2023 г.</t>
      </is>
    </nc>
  </rcc>
  <rcc rId="7716" sId="97">
    <nc r="B6" t="inlineStr">
      <is>
        <t>4 день</t>
      </is>
    </nc>
  </rcc>
  <rcc rId="7717" sId="97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718" sId="97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7" sqref="C8" start="0" length="0">
    <dxf>
      <font>
        <b/>
        <sz val="11"/>
        <color theme="1"/>
        <name val="Calibri"/>
        <scheme val="minor"/>
      </font>
    </dxf>
  </rfmt>
  <rfmt sheetId="97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719" sId="97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720" sId="97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721" sId="97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2" sId="97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7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723" sId="97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24" sId="97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25" sId="97" odxf="1" dxf="1">
    <nc r="A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726" sId="97" odxf="1" s="1" dxf="1">
    <nc r="B12" t="inlineStr">
      <is>
        <t>Каша ячневая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7" sId="97" odxf="1" s="1" dxf="1">
    <nc r="C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28" sId="97" odxf="1" s="1" dxf="1" numFmtId="4">
    <nc r="D12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29" sId="97" odxf="1" s="1" dxf="1">
    <nc r="B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0" sId="97" odxf="1" s="1" dxf="1">
    <nc r="C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1" sId="97" odxf="1" s="1" dxf="1">
    <nc r="D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7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32" sId="97" odxf="1" s="1" dxf="1">
    <nc r="B14" t="inlineStr">
      <is>
        <t>Бутер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3" sId="97" odxf="1" s="1" dxf="1">
    <nc r="C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34" sId="97" odxf="1" s="1" dxf="1" numFmtId="4">
    <nc r="D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35" sId="97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36" sId="97" odxf="1" dxf="1">
    <nc r="B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7" sId="97" odxf="1" dxf="1">
    <nc r="C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8" sId="97" odxf="1" dxf="1" numFmtId="4">
    <nc r="D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39" sId="97" odxf="1" dxf="1">
    <nc r="A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40" sId="97" odxf="1" dxf="1">
    <nc r="B16" t="inlineStr">
      <is>
        <t>Салат из свеклы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741" sId="97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742" sId="97" odxf="1" dxf="1" numFmtId="4">
    <nc r="D16">
      <v>46.02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7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3" sId="97" odxf="1" dxf="1">
    <nc r="B17" t="inlineStr">
      <is>
        <t>Щи со свежей капустой, с картофелем на бульоне из индейки, 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4" sId="97" odxf="1" dxf="1">
    <nc r="C17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5" sId="97" odxf="1" dxf="1" numFmtId="4">
    <nc r="D17">
      <v>70.02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6" sId="97" odxf="1" dxf="1">
    <nc r="B18" t="inlineStr">
      <is>
        <t>индейка тушенная с соусе с овощами по татарски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7" sId="97" odxf="1" dxf="1">
    <nc r="C18" t="inlineStr">
      <is>
        <t>40/30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48" sId="97" odxf="1" dxf="1" numFmtId="4">
    <nc r="D18">
      <v>150.93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49" sId="97" odxf="1" dxf="1">
    <nc r="B19" t="inlineStr">
      <is>
        <t>Макаронные изделия отварные,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0" sId="97" odxf="1" dxf="1">
    <nc r="C19" t="inlineStr">
      <is>
        <t>130/30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1" sId="97" odxf="1" dxf="1" numFmtId="4">
    <nc r="D19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52" sId="97" odxf="1" dxf="1">
    <nc r="B20" t="inlineStr">
      <is>
        <t>Компот из урюка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753" sId="97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754" sId="97" odxf="1" dxf="1" numFmtId="4">
    <nc r="D20">
      <v>68.2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7" sqref="A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755" sId="97" odxf="1" dxf="1">
    <nc r="B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6" sId="97" odxf="1" dxf="1">
    <nc r="C21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757" sId="97" odxf="1" dxf="1" numFmtId="4">
    <nc r="D21">
      <v>82.25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7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758" sId="97" odxf="1" dxf="1">
    <nc r="B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59" sId="97" odxf="1" dxf="1">
    <nc r="C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60" sId="97" odxf="1" dxf="1" numFmtId="4">
    <nc r="D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61" sId="97" odxf="1" dxf="1">
    <nc r="A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762" sId="97" odxf="1" dxf="1">
    <nc r="B23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3" sId="97" odxf="1" dxf="1">
    <nc r="C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4" sId="97" odxf="1" dxf="1" numFmtId="4">
    <nc r="D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765" sId="97" odxf="1" dxf="1">
    <nc r="A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766" sId="97" odxf="1" dxf="1">
    <nc r="B24" t="inlineStr">
      <is>
        <t>Запеканка творожная с молоком сгущенным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7" sId="97" odxf="1" dxf="1">
    <nc r="C24" t="inlineStr">
      <is>
        <t>130/20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68" sId="97" odxf="1" dxf="1" numFmtId="4">
    <nc r="D24">
      <v>408.2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7" sqref="A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69" sId="97" odxf="1" dxf="1">
    <nc r="B2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70" sId="97" odxf="1" dxf="1">
    <nc r="C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71" sId="97" odxf="1" dxf="1" numFmtId="4">
    <nc r="D25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7" sqref="A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7" sqref="B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772" sId="97" odxf="1" dxf="1">
    <nc r="C26" t="inlineStr">
      <is>
        <t>170,64руб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773" sId="97" odxf="1" dxf="1">
    <nc r="D26">
      <f>+D25+D24+D23+D22+D21+D20+D19+D18+D17+D16+D15+D14+D13+D12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774" sheetId="98" name="[меню НОЯБРЬ  2025.xlsx]Лист34" sheetPosition="77"/>
  <rcc rId="7775" sId="98">
    <nc r="A1" t="inlineStr">
      <is>
        <t>Согласно контракту</t>
      </is>
    </nc>
  </rcc>
  <rcc rId="7776" sId="98">
    <nc r="A2" t="inlineStr">
      <is>
        <t>№2024.617</t>
      </is>
    </nc>
  </rcc>
  <rcc rId="7777" sId="98">
    <nc r="A3" t="inlineStr">
      <is>
        <t>от 23.12.2023 г.</t>
      </is>
    </nc>
  </rcc>
  <rcc rId="7778" sId="98">
    <nc r="B5" t="inlineStr">
      <is>
        <t>5 день</t>
      </is>
    </nc>
  </rcc>
  <rcc rId="7779" sId="98" odxf="1" dxf="1">
    <nc r="A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780" sId="98" odxf="1" dxf="1">
    <nc r="B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8" sqref="C8" start="0" length="0">
    <dxf>
      <font>
        <b/>
        <sz val="11"/>
        <color theme="1"/>
        <name val="Calibri"/>
        <scheme val="minor"/>
      </font>
    </dxf>
  </rfmt>
  <rfmt sheetId="98" sqref="D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781" sId="98" odxf="1" dxf="1">
    <nc r="A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782" sId="98" odxf="1" dxf="1">
    <nc r="B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783" sId="98" odxf="1" dxf="1">
    <nc r="C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84" sId="98" odxf="1" dxf="1">
    <nc r="D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785" sId="98" odxf="1" dxf="1">
    <nc r="C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86" sId="98" odxf="1" dxf="1">
    <nc r="D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787" sId="98" odxf="1" dxf="1">
    <nc r="A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788" sId="98" odxf="1" s="1" dxf="1">
    <nc r="B12" t="inlineStr">
      <is>
        <t>Каша жидкая молочная гречневая, 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89" sId="98" odxf="1" s="1" dxf="1">
    <nc r="C12" t="inlineStr">
      <is>
        <t>180,3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790" sId="98" odxf="1" s="1" dxf="1" numFmtId="4">
    <nc r="D12">
      <v>225.9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91" sId="98" odxf="1" s="1" dxf="1">
    <nc r="B13" t="inlineStr">
      <is>
        <t>Чай без сахара, с мармеладом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2" sId="98" odxf="1" s="1" dxf="1">
    <nc r="C13" t="inlineStr">
      <is>
        <t>180/20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3" sId="98" odxf="1" s="1" dxf="1">
    <nc r="D13">
      <v>96.3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8" sqref="A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794" sId="98" odxf="1" s="1" dxf="1">
    <nc r="B14" t="inlineStr">
      <is>
        <t>Бутерброд с сыром,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5" sId="98" odxf="1" s="1" dxf="1">
    <nc r="C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796" sId="98" odxf="1" s="1" dxf="1" numFmtId="4">
    <nc r="D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797" sId="98" odxf="1" dxf="1">
    <nc r="A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98" sId="98" odxf="1" dxf="1">
    <nc r="B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799" sId="98" odxf="1" dxf="1">
    <nc r="C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00" sId="98" odxf="1" dxf="1" numFmtId="4">
    <nc r="D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01" sId="98" odxf="1" dxf="1">
    <nc r="A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02" sId="98" odxf="1" dxf="1">
    <nc r="B16" t="inlineStr">
      <is>
        <t xml:space="preserve">Салат из моркови с сахаром 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03" sId="98" odxf="1" dxf="1">
    <nc r="C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04" sId="98" odxf="1" dxf="1" numFmtId="4">
    <nc r="D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8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05" sId="98" odxf="1" dxf="1">
    <nc r="B17" t="inlineStr">
      <is>
        <t>Суп гороховый с картофелем, с мясными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6" sId="98" odxf="1" dxf="1">
    <nc r="C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7" sId="98" odxf="1" dxf="1" numFmtId="4">
    <nc r="D17">
      <v>126.35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08" sId="98" odxf="1" dxf="1">
    <nc r="B18" t="inlineStr">
      <is>
        <t>Тефтели мясные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09" sId="98" odxf="1" dxf="1">
    <nc r="C18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0" sId="98" odxf="1" dxf="1" numFmtId="4">
    <nc r="D18">
      <v>129.44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11" sId="98" odxf="1" dxf="1">
    <nc r="B19" t="inlineStr">
      <is>
        <t>Рагу из овощей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2" sId="98" odxf="1" dxf="1">
    <nc r="C19" t="inlineStr">
      <is>
        <t>150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3" sId="98" odxf="1" dxf="1" numFmtId="4">
    <nc r="D19">
      <v>202.86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14" sId="98" odxf="1" dxf="1">
    <nc r="B20" t="inlineStr">
      <is>
        <t>Компот из свежих 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5" sId="98" odxf="1" dxf="1">
    <nc r="C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16" sId="98" odxf="1" dxf="1" numFmtId="4">
    <nc r="D20">
      <v>39.47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8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817" sId="98" odxf="1" dxf="1">
    <nc r="B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18" sId="98" odxf="1" dxf="1">
    <nc r="C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19" sId="98" odxf="1" dxf="1" numFmtId="4">
    <nc r="D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20" sId="98" odxf="1" dxf="1">
    <nc r="A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821" sId="98" odxf="1" dxf="1">
    <nc r="B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2" sId="98" odxf="1" dxf="1">
    <nc r="C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3" sId="98" odxf="1" dxf="1" numFmtId="4">
    <nc r="D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824" sId="98" odxf="1" dxf="1">
    <nc r="B23" t="inlineStr">
      <is>
        <t>Сушка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25" sId="98" odxf="1" dxf="1">
    <nc r="C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26" sId="98" odxf="1" dxf="1" numFmtId="4">
    <nc r="D23">
      <v>66.2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27" sId="98" odxf="1" dxf="1">
    <nc r="A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28" sId="98" odxf="1" dxf="1">
    <nc r="B24" t="inlineStr">
      <is>
        <t xml:space="preserve">Рыба, тушеная с овощами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29" sId="98" odxf="1" dxf="1">
    <nc r="C24" t="inlineStr">
      <is>
        <t>50/25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30" sId="98" odxf="1" dxf="1" numFmtId="4">
    <nc r="D24">
      <v>105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8" sqref="A2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31" sId="98" odxf="1" dxf="1">
    <nc r="B25" t="inlineStr">
      <is>
        <t>Пюре картофельное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32" sId="98" odxf="1" dxf="1">
    <nc r="C25" t="inlineStr">
      <is>
        <t>140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33" sId="98" odxf="1" dxf="1" numFmtId="4">
    <nc r="D25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8" sqref="A2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34" sId="98" odxf="1" dxf="1">
    <nc r="B26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35" sId="98" odxf="1" dxf="1">
    <nc r="C26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36" sId="98" odxf="1" dxf="1" numFmtId="4">
    <nc r="D26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8" sqref="A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37" sId="98" odxf="1" dxf="1">
    <nc r="B27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38" sId="98" odxf="1" dxf="1">
    <nc r="C27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39" sId="98" odxf="1" dxf="1" numFmtId="4">
    <nc r="D27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8" sqref="A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8" sqref="B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840" sId="98" odxf="1" dxf="1">
    <nc r="C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41" sId="98" odxf="1" dxf="1">
    <nc r="D28">
      <f>D27+D26+D25+D24+D23+D22+D21+D20+D19+D17+D12+D18+D16+D15+D14+D13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842" sheetId="99" name="[меню НОЯБРЬ  2025.xlsx]Лист35" sheetPosition="78"/>
  <rcc rId="7843" sId="99">
    <nc r="B1" t="inlineStr">
      <is>
        <t>6 день</t>
      </is>
    </nc>
  </rcc>
  <rcc rId="7844" sId="99" odxf="1" dxf="1">
    <nc r="A3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845" sId="99" odxf="1" dxf="1">
    <nc r="B3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9" sqref="C3" start="0" length="0">
    <dxf>
      <font>
        <b/>
        <sz val="11"/>
        <color theme="1"/>
        <name val="Calibri"/>
        <scheme val="minor"/>
      </font>
    </dxf>
  </rfmt>
  <rfmt sheetId="99" sqref="D3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846" sId="99" odxf="1" dxf="1">
    <nc r="A5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847" sId="99" odxf="1" dxf="1">
    <nc r="B5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848" sId="99" odxf="1" dxf="1">
    <nc r="C5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49" sId="99" odxf="1" dxf="1">
    <nc r="D5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6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9" sqref="B6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850" sId="99" odxf="1" dxf="1">
    <nc r="C6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851" sId="99" odxf="1" dxf="1">
    <nc r="D6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852" sId="99" odxf="1" dxf="1">
    <nc r="A7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853" sId="99" odxf="1" s="1" dxf="1">
    <nc r="B7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54" sId="99" odxf="1" s="1" dxf="1">
    <nc r="C7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55" sId="99" odxf="1" s="1" dxf="1" numFmtId="4">
    <nc r="D7">
      <v>186.3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56" sId="99" odxf="1" s="1" dxf="1">
    <nc r="B8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57" sId="99" odxf="1" s="1" dxf="1">
    <nc r="C8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58" sId="99" odxf="1" s="1" dxf="1">
    <nc r="D8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9" sqref="A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59" sId="99" odxf="1" s="1" dxf="1">
    <nc r="B9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60" sId="99" odxf="1" s="1" dxf="1">
    <nc r="C9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61" sId="99" odxf="1" s="1" dxf="1" numFmtId="4">
    <nc r="D9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62" sId="99" odxf="1" dxf="1">
    <nc r="A10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863" sId="99" odxf="1" dxf="1">
    <nc r="B10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4" sId="99" odxf="1" dxf="1">
    <nc r="C10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5" sId="99" odxf="1" dxf="1" numFmtId="4">
    <nc r="D10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866" sId="99" odxf="1" dxf="1">
    <nc r="A11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67" sId="99" odxf="1" dxf="1">
    <nc r="B11" t="inlineStr">
      <is>
        <t>Салат из кукурузы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68" sId="99" odxf="1" dxf="1">
    <nc r="C11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869" sId="99" odxf="1" dxf="1" numFmtId="4">
    <nc r="D11">
      <v>49.65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9" sqref="A1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0" sId="99" odxf="1" dxf="1">
    <nc r="B12" t="inlineStr">
      <is>
        <t>Суп вермишелевый с картофелем с куриными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1" sId="99" odxf="1" dxf="1">
    <nc r="C12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2" sId="99" odxf="1" dxf="1" numFmtId="4">
    <nc r="D12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3" sId="99" odxf="1" dxf="1">
    <nc r="B13" t="inlineStr">
      <is>
        <t>Голубцы ленивые со сметанно-томатным соусом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4" sId="99" odxf="1" dxf="1">
    <nc r="C13" t="inlineStr">
      <is>
        <t>120/30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5" sId="99" odxf="1" dxf="1" numFmtId="4">
    <nc r="D13">
      <v>201.98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76" sId="99" odxf="1" dxf="1">
    <nc r="B14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7" sId="99" odxf="1" dxf="1">
    <nc r="C14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878" sId="99" odxf="1" dxf="1" numFmtId="4">
    <nc r="D14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9" sqref="A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879" sId="99" odxf="1" dxf="1">
    <nc r="B15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0" sId="99" odxf="1" dxf="1">
    <nc r="C15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1" sId="99" odxf="1" dxf="1" numFmtId="4">
    <nc r="D15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882" sId="99" odxf="1" dxf="1">
    <nc r="A16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883" sId="99" odxf="1" dxf="1">
    <nc r="B16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84" sId="99" odxf="1" dxf="1">
    <nc r="C16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85" sId="99" odxf="1" dxf="1" numFmtId="4">
    <nc r="D16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1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886" sId="99" odxf="1" dxf="1">
    <nc r="B17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87" sId="99" odxf="1" dxf="1">
    <nc r="C17" t="inlineStr">
      <is>
        <t>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88" sId="99" odxf="1" dxf="1" numFmtId="4">
    <nc r="D17">
      <v>166.8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889" sId="99" odxf="1" dxf="1">
    <nc r="A18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890" sId="99" odxf="1" dxf="1">
    <nc r="B18" t="inlineStr">
      <is>
        <t>Омлет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91" sId="99" odxf="1" dxf="1">
    <nc r="C18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892" sId="99" odxf="1" dxf="1" numFmtId="4">
    <nc r="D18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9" sqref="A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893" sId="99" odxf="1" dxf="1">
    <nc r="B1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7894" sId="99" odxf="1" dxf="1">
    <nc r="C19" t="inlineStr">
      <is>
        <t>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7895" sId="99" odxf="1" dxf="1" numFmtId="4">
    <nc r="D19">
      <v>58.81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99" sqref="A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896" sId="99" odxf="1" dxf="1">
    <nc r="B20" t="inlineStr">
      <is>
        <t>Чай с сахаром,с яблоками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97" sId="99" odxf="1" dxf="1">
    <nc r="C20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898" sId="99" odxf="1" dxf="1" numFmtId="4">
    <nc r="D20">
      <v>28.7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9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9" sqref="B21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899" sId="99" odxf="1" dxf="1">
    <nc r="C21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00" sId="99" odxf="1" dxf="1">
    <nc r="D21">
      <f>D20+D19+D18+D17+D16+D15+D14+D13+D12+D11+D10+D9+D8+D7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901" sheetId="100" name="[меню НОЯБРЬ  2025.xlsx]Лист36" sheetPosition="79"/>
  <rcc rId="7902" sId="100">
    <nc r="B1" t="inlineStr">
      <is>
        <t>7 день</t>
      </is>
    </nc>
  </rcc>
  <rcc rId="7903" sId="100" odxf="1" dxf="1">
    <nc r="A4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904" sId="100" odxf="1" dxf="1">
    <nc r="B4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0" sqref="C4" start="0" length="0">
    <dxf>
      <font>
        <b/>
        <sz val="11"/>
        <color theme="1"/>
        <name val="Calibri"/>
        <scheme val="minor"/>
      </font>
    </dxf>
  </rfmt>
  <rfmt sheetId="100" sqref="D4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905" sId="100" odxf="1" dxf="1">
    <nc r="A6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906" sId="100" odxf="1" dxf="1">
    <nc r="B6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907" sId="100" odxf="1" dxf="1">
    <nc r="C6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08" sId="100" odxf="1" dxf="1">
    <nc r="D6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7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0" sqref="B7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909" sId="100" odxf="1" dxf="1">
    <nc r="C7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910" sId="100" odxf="1" dxf="1">
    <nc r="D7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911" sId="100" odxf="1" dxf="1">
    <nc r="A8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912" sId="100" odxf="1" s="1" dxf="1">
    <nc r="B8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13" sId="100" odxf="1" s="1" dxf="1">
    <nc r="C8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14" sId="100" odxf="1" s="1" dxf="1" numFmtId="4">
    <nc r="D8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15" sId="100" odxf="1" s="1" dxf="1">
    <nc r="B9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6" sId="100" odxf="1" s="1" dxf="1">
    <nc r="C9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7" sId="100" odxf="1" s="1" dxf="1">
    <nc r="D9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0" sqref="A1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18" sId="100" odxf="1" s="1" dxf="1">
    <nc r="B10" t="inlineStr">
      <is>
        <t>Бутерброд с маслом слив и сыр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19" sId="100" odxf="1" s="1" dxf="1">
    <nc r="C10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20" sId="100" odxf="1" s="1" dxf="1" numFmtId="4">
    <nc r="D10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921" sId="100" odxf="1" dxf="1">
    <nc r="A11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922" sId="100" odxf="1" dxf="1">
    <nc r="B11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3" sId="100" odxf="1" dxf="1">
    <nc r="C11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4" sId="100" odxf="1" dxf="1" numFmtId="4">
    <nc r="D11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925" sId="100" odxf="1" dxf="1">
    <nc r="A12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926" sId="100" odxf="1" dxf="1">
    <nc r="B12" t="inlineStr">
      <is>
        <t>Салат из квашенной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927" sId="100" odxf="1" dxf="1">
    <nc r="C12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928" sId="100" odxf="1" dxf="1" numFmtId="4">
    <nc r="D12">
      <v>42.85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0" sqref="A1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29" sId="100" odxf="1" dxf="1">
    <nc r="B13" t="inlineStr">
      <is>
        <t>Борщ со свежей капустой с картофелем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0" sId="100" odxf="1" dxf="1">
    <nc r="C13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1" sId="100" odxf="1" dxf="1" numFmtId="4">
    <nc r="D13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2" sId="100" odxf="1" dxf="1">
    <nc r="B14" t="inlineStr">
      <is>
        <t>Гуляш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3" sId="100" odxf="1" dxf="1">
    <nc r="C14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4" sId="100" odxf="1" dxf="1" numFmtId="4">
    <nc r="D14">
      <v>123.51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5" sId="100" odxf="1" dxf="1">
    <nc r="B15" t="inlineStr">
      <is>
        <t>Макаронные изделия отварные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6" sId="100" odxf="1" dxf="1">
    <nc r="C15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7" sId="100" odxf="1" dxf="1" numFmtId="4">
    <nc r="D15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38" sId="100" odxf="1" dxf="1">
    <nc r="B16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39" sId="100" odxf="1" dxf="1">
    <nc r="C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940" sId="100" odxf="1" dxf="1" numFmtId="4">
    <nc r="D16">
      <v>103.14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0" sqref="A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941" sId="100" odxf="1" dxf="1">
    <nc r="B17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942" sId="100" odxf="1" dxf="1">
    <nc r="C17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943" sId="100" odxf="1" dxf="1" numFmtId="4">
    <nc r="D17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0" sqref="A1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944" sId="100" odxf="1" dxf="1">
    <nc r="B18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5" sId="100" odxf="1" dxf="1">
    <nc r="C18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6" sId="100" odxf="1" dxf="1" numFmtId="4">
    <nc r="D18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47" sId="100" odxf="1" dxf="1">
    <nc r="A19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948" sId="100" odxf="1" dxf="1">
    <nc r="B19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49" sId="100" odxf="1" dxf="1">
    <nc r="C19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0" sId="100" odxf="1" dxf="1" numFmtId="4">
    <nc r="D19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951" sId="100" odxf="1" dxf="1">
    <nc r="A20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952" sId="100" odxf="1" dxf="1">
    <nc r="B20" t="inlineStr">
      <is>
        <t>Расстегай с рыбой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3" sId="100" odxf="1" dxf="1">
    <nc r="C20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954" sId="100" odxf="1" dxf="1" numFmtId="4">
    <nc r="D20">
      <v>220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0" sqref="A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955" sId="100" odxf="1" dxf="1">
    <nc r="B21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56" sId="100" odxf="1" dxf="1">
    <nc r="C21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957" sId="100" odxf="1" dxf="1" numFmtId="4">
    <nc r="D21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0" sqref="A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0" sqref="B22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0" sqref="C22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0" sqref="D22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0" sqref="A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0" sqref="B23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958" sId="100" odxf="1" dxf="1">
    <nc r="C23" t="inlineStr">
      <is>
        <t>170,64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959" sId="100" odxf="1" dxf="1">
    <nc r="D23">
      <f>D21+D20+D19+D18+D17+D16+D15+D14+D13+D12+D11+D10+D9+D8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7960" sheetId="101" name="[меню НОЯБРЬ  2025.xlsx]Лист37" sheetPosition="80"/>
  <rfmt sheetId="101" sqref="C6" start="0" length="0">
    <dxf>
      <font>
        <b/>
        <sz val="11"/>
        <color theme="1"/>
        <name val="Calibri"/>
        <scheme val="minor"/>
      </font>
    </dxf>
  </rfmt>
  <rfmt sheetId="101" sqref="D6" start="0" length="0">
    <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E6" start="0" length="0">
    <dxf>
      <font>
        <b/>
        <sz val="11"/>
        <color theme="1"/>
        <name val="Calibri"/>
        <scheme val="minor"/>
      </font>
    </dxf>
  </rfmt>
  <rfmt sheetId="101" sqref="F6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C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dxf>
  </rfmt>
  <rfmt sheetId="101" sqref="D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dxf>
  </rfmt>
  <rfmt sheetId="101" sqref="E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1" sqref="D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E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F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fmt sheetId="101" sqref="C1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dxf>
  </rfmt>
  <rfmt sheetId="101" s="1" sqref="D10" start="0" length="0">
    <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="1" sqref="E10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="1" sqref="F10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="1" sqref="D11" start="0" length="0">
    <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E11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F11" start="0" length="0">
    <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="1" sqref="D12" start="0" length="0">
    <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E12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="1" sqref="F12" start="0" length="0">
    <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01" sqref="D13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E13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F13" start="0" length="0">
    <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101" sqref="C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4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E14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F14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dxf>
  </rfmt>
  <rfmt sheetId="101" sqref="C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5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5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5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6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6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7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7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E18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dxf>
  </rfmt>
  <rfmt sheetId="101" sqref="F18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dxf>
  </rfmt>
  <rfmt sheetId="101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19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E19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F19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dxf>
  </rfmt>
  <rfmt sheetId="101" sqref="C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1" sqref="D2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E20" start="0" length="0">
    <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F20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C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</rfmt>
  <rfmt sheetId="101" sqref="D21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E21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21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fmt sheetId="101" sqref="D22" start="0" length="0">
    <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E22" start="0" length="0">
    <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F22" start="0" length="0">
    <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23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fmt sheetId="101" sqref="D23" start="0" length="0">
    <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E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01" sqref="F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01" sqref="C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1" sqref="D24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E24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1" sqref="F24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1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1" sqref="D25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E25" start="0" length="0">
    <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01" sqref="F25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961" sId="101">
    <nc r="C1" t="inlineStr">
      <is>
        <t>от 23.12.2023 г.</t>
      </is>
    </nc>
  </rcc>
  <rcc rId="7962" sId="101">
    <nc r="D4" t="inlineStr">
      <is>
        <t>8 день</t>
      </is>
    </nc>
  </rcc>
  <rcc rId="7963" sId="101">
    <nc r="C6" t="inlineStr">
      <is>
        <t>Д/сад</t>
      </is>
    </nc>
  </rcc>
  <rcc rId="7964" sId="101">
    <nc r="D6" t="inlineStr">
      <is>
        <t>МБДОУ "ЦРР-д/с № 22"Алсу"</t>
      </is>
    </nc>
  </rcc>
  <rcc rId="7965" sId="101">
    <nc r="C8">
      <v>10</v>
    </nc>
  </rcc>
  <rcc rId="7966" sId="101">
    <nc r="D8" t="inlineStr">
      <is>
        <t>Блюдо</t>
      </is>
    </nc>
  </rcc>
  <rcc rId="7967" sId="101">
    <nc r="E8" t="inlineStr">
      <is>
        <t>С 3 лет</t>
      </is>
    </nc>
  </rcc>
  <rcc rId="7968" sId="101">
    <nc r="F8" t="inlineStr">
      <is>
        <t>до 7 лет</t>
      </is>
    </nc>
  </rcc>
  <rcc rId="7969" sId="101">
    <nc r="E9" t="inlineStr">
      <is>
        <t>грамм</t>
      </is>
    </nc>
  </rcc>
  <rcc rId="7970" sId="101">
    <nc r="F9" t="inlineStr">
      <is>
        <t>ккал</t>
      </is>
    </nc>
  </rcc>
  <rcc rId="7971" sId="101">
    <nc r="C10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</rcc>
  <rcc rId="7972" sId="101">
    <nc r="D10" t="inlineStr">
      <is>
        <t>Каша геркулесовая молочная с маслом сливочным</t>
      </is>
    </nc>
  </rcc>
  <rcc rId="7973" sId="101">
    <nc r="E10" t="inlineStr">
      <is>
        <t>180/3</t>
      </is>
    </nc>
  </rcc>
  <rcc rId="7974" sId="101" numFmtId="4">
    <nc r="F10">
      <v>238.71</v>
    </nc>
  </rcc>
  <rcc rId="7975" sId="101">
    <nc r="D11" t="inlineStr">
      <is>
        <t>Какао с молоком</t>
      </is>
    </nc>
  </rcc>
  <rcc rId="7976" sId="101">
    <nc r="E11" t="inlineStr">
      <is>
        <t>180/6</t>
      </is>
    </nc>
  </rcc>
  <rcc rId="7977" sId="101">
    <nc r="F11">
      <v>90.78</v>
    </nc>
  </rcc>
  <rcc rId="7978" sId="101">
    <nc r="D12" t="inlineStr">
      <is>
        <t>Бутерброд с маслом сливочным</t>
      </is>
    </nc>
  </rcc>
  <rcc rId="7979" sId="101">
    <nc r="E12" t="inlineStr">
      <is>
        <t>30/5</t>
      </is>
    </nc>
  </rcc>
  <rcc rId="7980" sId="101" numFmtId="4">
    <nc r="F12">
      <v>111.68</v>
    </nc>
  </rcc>
  <rcc rId="7981" sId="101">
    <nc r="C13" t="inlineStr">
      <is>
        <t>09.00</t>
      </is>
    </nc>
  </rcc>
  <rcc rId="7982" sId="101">
    <nc r="D13" t="inlineStr">
      <is>
        <t>Сок</t>
      </is>
    </nc>
  </rcc>
  <rcc rId="7983" sId="101">
    <nc r="E13" t="inlineStr">
      <is>
        <t>200</t>
      </is>
    </nc>
  </rcc>
  <rcc rId="7984" sId="101" numFmtId="4">
    <nc r="F13">
      <v>84.8</v>
    </nc>
  </rcc>
  <rcc rId="7985" sId="101">
    <nc r="C14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</rcc>
  <rcc rId="7986" sId="101">
    <nc r="D14" t="inlineStr">
      <is>
        <t>Винегрет</t>
      </is>
    </nc>
  </rcc>
  <rcc rId="7987" sId="101">
    <nc r="E14" t="inlineStr">
      <is>
        <t>60</t>
      </is>
    </nc>
  </rcc>
  <rcc rId="7988" sId="101" numFmtId="4">
    <nc r="F14">
      <v>75.06</v>
    </nc>
  </rcc>
  <rcc rId="7989" sId="101">
    <nc r="D15" t="inlineStr">
      <is>
        <t>Щи со свежей капустой с картофелем, со сметаной</t>
      </is>
    </nc>
  </rcc>
  <rcc rId="7990" sId="101">
    <nc r="E15" t="inlineStr">
      <is>
        <t>180/10/7</t>
      </is>
    </nc>
  </rcc>
  <rcc rId="7991" sId="101" numFmtId="4">
    <nc r="F15">
      <v>84.8</v>
    </nc>
  </rcc>
  <rcc rId="7992" sId="101">
    <nc r="D16" t="inlineStr">
      <is>
        <t>Тефтели мясные</t>
      </is>
    </nc>
  </rcc>
  <rcc rId="7993" sId="101">
    <nc r="E16" t="inlineStr">
      <is>
        <t>60/20</t>
      </is>
    </nc>
  </rcc>
  <rcc rId="7994" sId="101" numFmtId="4">
    <nc r="F16">
      <v>125.85</v>
    </nc>
  </rcc>
  <rcc rId="7995" sId="101">
    <nc r="D17" t="inlineStr">
      <is>
        <t>Каша гречневая рассыпчатая с маслом сливочным</t>
      </is>
    </nc>
  </rcc>
  <rcc rId="7996" sId="101">
    <nc r="E17" t="inlineStr">
      <is>
        <t>130/3</t>
      </is>
    </nc>
  </rcc>
  <rcc rId="7997" sId="101" numFmtId="4">
    <nc r="F17">
      <v>205.27</v>
    </nc>
  </rcc>
  <rcc rId="7998" sId="101">
    <nc r="D18" t="inlineStr">
      <is>
        <t>Компот из урюка</t>
      </is>
    </nc>
  </rcc>
  <rcc rId="7999" sId="101">
    <nc r="E18" t="inlineStr">
      <is>
        <t>180</t>
      </is>
    </nc>
  </rcc>
  <rcc rId="8000" sId="101" numFmtId="4">
    <nc r="F18">
      <v>68.2</v>
    </nc>
  </rcc>
  <rcc rId="8001" sId="101">
    <nc r="D19" t="inlineStr">
      <is>
        <t>Хлеб пшеничный</t>
      </is>
    </nc>
  </rcc>
  <rcc rId="8002" sId="101">
    <nc r="E19" t="inlineStr">
      <is>
        <t>30</t>
      </is>
    </nc>
  </rcc>
  <rcc rId="8003" sId="101" numFmtId="4">
    <nc r="F19">
      <v>70.569999999999993</v>
    </nc>
  </rcc>
  <rcc rId="8004" sId="101">
    <nc r="D20" t="inlineStr">
      <is>
        <t>Хлеб ржаной</t>
      </is>
    </nc>
  </rcc>
  <rcc rId="8005" sId="101">
    <nc r="E20" t="inlineStr">
      <is>
        <t>45</t>
      </is>
    </nc>
  </rcc>
  <rcc rId="8006" sId="101" numFmtId="4">
    <nc r="F20">
      <v>89.19</v>
    </nc>
  </rcc>
  <rcc rId="8007" sId="101">
    <nc r="C21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</rcc>
  <rcc rId="8008" sId="101">
    <nc r="D21" t="inlineStr">
      <is>
        <t>Ряженка</t>
      </is>
    </nc>
  </rcc>
  <rcc rId="8009" sId="101">
    <nc r="E21" t="inlineStr">
      <is>
        <t>180</t>
      </is>
    </nc>
  </rcc>
  <rcc rId="8010" sId="101" numFmtId="4">
    <nc r="F21">
      <v>92</v>
    </nc>
  </rcc>
  <rcc rId="8011" sId="101">
    <nc r="D22" t="inlineStr">
      <is>
        <t>Сушки</t>
      </is>
    </nc>
  </rcc>
  <rcc rId="8012" sId="101">
    <nc r="E22" t="inlineStr">
      <is>
        <t>20</t>
      </is>
    </nc>
  </rcc>
  <rcc rId="8013" sId="101" numFmtId="4">
    <nc r="F22">
      <v>67.8</v>
    </nc>
  </rcc>
  <rcc rId="8014" sId="101">
    <nc r="C23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</rcc>
  <rcc rId="8015" sId="101">
    <nc r="D23" t="inlineStr">
      <is>
        <t>Пудинг творожный запеченный с повидлом</t>
      </is>
    </nc>
  </rcc>
  <rcc rId="8016" sId="101">
    <nc r="E23" t="inlineStr">
      <is>
        <t>130/20</t>
      </is>
    </nc>
  </rcc>
  <rcc rId="8017" sId="101" numFmtId="4">
    <nc r="F23">
      <v>360.2</v>
    </nc>
  </rcc>
  <rcc rId="8018" sId="101">
    <nc r="D24" t="inlineStr">
      <is>
        <t>Чай с сахаром</t>
      </is>
    </nc>
  </rcc>
  <rcc rId="8019" sId="101">
    <nc r="E24" t="inlineStr">
      <is>
        <t>180/6</t>
      </is>
    </nc>
  </rcc>
  <rcc rId="8020" sId="101" numFmtId="4">
    <nc r="F24">
      <v>24.1</v>
    </nc>
  </rcc>
  <rcc rId="8021" sId="101">
    <nc r="E25" t="inlineStr">
      <is>
        <t>170,64 руб</t>
      </is>
    </nc>
  </rcc>
  <rcc rId="8022" sId="101">
    <nc r="F25">
      <f>+F24+F23+F22+F21+F20+F19+F18+F17+F16+F15+F14+F13+F12+F11+F10</f>
    </nc>
  </rcc>
  <ris rId="8023" sheetId="102" name="[меню НОЯБРЬ  2025.xlsx]Лист38" sheetPosition="81"/>
  <ris rId="8024" sheetId="103" name="[меню НОЯБРЬ  2025.xlsx]Лист39" sheetPosition="82"/>
  <rcc rId="8025" sId="102">
    <nc r="C1" t="inlineStr">
      <is>
        <t>Согласно контракту</t>
      </is>
    </nc>
  </rcc>
  <rcc rId="8026" sId="102">
    <nc r="C2" t="inlineStr">
      <is>
        <t>№2024.617</t>
      </is>
    </nc>
  </rcc>
  <rcc rId="8027" sId="102">
    <nc r="C3" t="inlineStr">
      <is>
        <t>от 23.12.2023 г.</t>
      </is>
    </nc>
  </rcc>
  <rcc rId="8028" sId="102">
    <nc r="D6" t="inlineStr">
      <is>
        <t>9 день</t>
      </is>
    </nc>
  </rcc>
  <rcc rId="8029" sId="102" odxf="1" dxf="1">
    <nc r="C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030" sId="102" odxf="1" dxf="1">
    <nc r="D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2" sqref="E8" start="0" length="0">
    <dxf>
      <font>
        <b/>
        <sz val="11"/>
        <color theme="1"/>
        <name val="Calibri"/>
        <scheme val="minor"/>
      </font>
    </dxf>
  </rfmt>
  <rfmt sheetId="102" sqref="F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031" sId="102" odxf="1" dxf="1">
    <nc r="C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032" sId="102" odxf="1" dxf="1">
    <nc r="D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033" sId="102" odxf="1" dxf="1">
    <nc r="E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34" sId="102" odxf="1" dxf="1">
    <nc r="F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2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035" sId="102" odxf="1" dxf="1">
    <nc r="E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36" sId="102" odxf="1" dxf="1">
    <nc r="F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37" sId="102" odxf="1" dxf="1">
    <nc r="C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038" sId="102" odxf="1" s="1" dxf="1">
    <nc r="D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39" sId="102" odxf="1" s="1" dxf="1">
    <nc r="E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40" sId="102" odxf="1" s="1" dxf="1" numFmtId="4">
    <nc r="F12">
      <v>184.24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41" sId="102" odxf="1" s="1" dxf="1">
    <nc r="D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2" sId="102" odxf="1" s="1" dxf="1">
    <nc r="E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3" sId="102" odxf="1" s="1" dxf="1">
    <nc r="F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2" sqref="C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44" sId="102" odxf="1" s="1" dxf="1">
    <nc r="D14" t="inlineStr">
      <is>
        <t>Бутерброд с 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5" sId="102" odxf="1" s="1" dxf="1">
    <nc r="E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46" sId="102" odxf="1" s="1" dxf="1" numFmtId="4">
    <nc r="F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047" sId="102" odxf="1" dxf="1">
    <nc r="C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048" sId="102" odxf="1" dxf="1">
    <nc r="D15" t="inlineStr">
      <is>
        <t>Апельсин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49" sId="102" odxf="1" dxf="1">
    <nc r="E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50" sId="102" odxf="1" dxf="1" numFmtId="4">
    <nc r="F15">
      <v>43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051" sId="102" odxf="1" dxf="1">
    <nc r="C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052" sId="102" odxf="1" dxf="1">
    <nc r="D16" t="inlineStr">
      <is>
        <t>салат из моркови 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053" sId="102" odxf="1" dxf="1">
    <nc r="E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054" sId="102" odxf="1" dxf="1" numFmtId="4">
    <nc r="F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2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55" sId="102" odxf="1" dxf="1">
    <nc r="D17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6" sId="102" odxf="1" dxf="1">
    <nc r="E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7" sId="102" odxf="1" dxf="1" numFmtId="4">
    <nc r="F17">
      <v>109.54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58" sId="102" odxf="1" dxf="1">
    <nc r="D18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59" sId="102" odxf="1" dxf="1">
    <nc r="E18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0" sId="102" odxf="1" dxf="1" numFmtId="4">
    <nc r="F18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1" sId="102" odxf="1" dxf="1">
    <nc r="D19" t="inlineStr">
      <is>
        <t>Рыба тушеная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2" sId="102" odxf="1" dxf="1">
    <nc r="E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3" sId="102" odxf="1" dxf="1" numFmtId="4">
    <nc r="F19">
      <v>105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4" sId="102" odxf="1" dxf="1">
    <nc r="D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5" sId="102" odxf="1" dxf="1">
    <nc r="E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066" sId="102" odxf="1" dxf="1" numFmtId="4">
    <nc r="F20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2" sqref="C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067" sId="102" odxf="1" dxf="1">
    <nc r="D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068" sId="102" odxf="1" dxf="1">
    <nc r="E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069" sId="102" odxf="1" dxf="1" numFmtId="4">
    <nc r="F21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2" sqref="C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070" sId="102" odxf="1" dxf="1">
    <nc r="D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1" sId="102" odxf="1" dxf="1">
    <nc r="E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2" sId="102" odxf="1" dxf="1" numFmtId="4">
    <nc r="F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73" sId="102" odxf="1" dxf="1">
    <nc r="C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074" sId="102" odxf="1" dxf="1">
    <nc r="D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5" sId="102" odxf="1" dxf="1">
    <nc r="E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6" sId="102" odxf="1" dxf="1" numFmtId="4">
    <nc r="F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8077" sId="102" odxf="1" dxf="1">
    <nc r="C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078" sId="102" odxf="1" dxf="1">
    <nc r="D24" t="inlineStr">
      <is>
        <t>Вак балиш с рисом и мясом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79" sId="102" odxf="1" dxf="1">
    <nc r="E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80" sId="102" odxf="1" dxf="1" numFmtId="4">
    <nc r="F24">
      <v>234.63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2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081" sId="102" odxf="1" dxf="1">
    <nc r="D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82" sId="102" odxf="1" dxf="1">
    <nc r="E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083" sId="102" odxf="1" dxf="1" numFmtId="4">
    <nc r="F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2" sqref="C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02" sqref="D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2" sqref="E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02" sqref="F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02" sqref="C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2" sqref="D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084" sId="102" odxf="1" dxf="1">
    <nc r="E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085" sId="102" odxf="1" dxf="1">
    <nc r="F27">
      <f>F25+F24+F23+F22+F21+F20+F19+F18+F17+F16+F15+F14+F13+F12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6" sId="103">
    <nc r="C1" t="inlineStr">
      <is>
        <t>Согласно контракту</t>
      </is>
    </nc>
  </rcc>
  <rcc rId="8087" sId="103">
    <nc r="C2" t="inlineStr">
      <is>
        <t>№2024.617</t>
      </is>
    </nc>
  </rcc>
  <rcc rId="8088" sId="103">
    <nc r="C3" t="inlineStr">
      <is>
        <t>от 23.12.2023 г.</t>
      </is>
    </nc>
  </rcc>
  <rcc rId="8089" sId="103">
    <nc r="D5" t="inlineStr">
      <is>
        <t>10 день</t>
      </is>
    </nc>
  </rcc>
  <rcc rId="8090" sId="103" odxf="1" dxf="1">
    <nc r="C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091" sId="103" odxf="1" dxf="1">
    <nc r="D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3" sqref="E8" start="0" length="0">
    <dxf>
      <font>
        <b/>
        <sz val="11"/>
        <color theme="1"/>
        <name val="Calibri"/>
        <scheme val="minor"/>
      </font>
    </dxf>
  </rfmt>
  <rfmt sheetId="103" sqref="F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092" sId="103" odxf="1" dxf="1">
    <nc r="C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093" sId="103" odxf="1" dxf="1">
    <nc r="D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094" sId="103" odxf="1" dxf="1">
    <nc r="E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095" sId="103" odxf="1" dxf="1">
    <nc r="F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3" sqref="D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096" sId="103" odxf="1" dxf="1">
    <nc r="E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97" sId="103" odxf="1" dxf="1">
    <nc r="F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098" sId="103" odxf="1" dxf="1">
    <nc r="C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099" sId="103" odxf="1" s="1" dxf="1">
    <nc r="D12" t="inlineStr">
      <is>
        <t>Каша рисовая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00" sId="103" odxf="1" s="1" dxf="1">
    <nc r="E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01" sId="103" odxf="1" s="1" dxf="1" numFmtId="4">
    <nc r="F12">
      <v>225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02" sId="103" odxf="1" s="1" dxf="1">
    <nc r="D13" t="inlineStr">
      <is>
        <t>Чай с сахаром, с яблоком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3" sId="103" odxf="1" s="1" dxf="1">
    <nc r="E13" t="inlineStr">
      <is>
        <t>180/6/10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4" sId="103" odxf="1" s="1" dxf="1">
    <nc r="F13">
      <v>28.7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3" sqref="C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05" sId="103" odxf="1" s="1" dxf="1">
    <nc r="D14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6" sId="103" odxf="1" s="1" dxf="1">
    <nc r="E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07" sId="103" odxf="1" s="1" dxf="1" numFmtId="4">
    <nc r="F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08" sId="103" odxf="1" dxf="1">
    <nc r="C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109" sId="103" odxf="1" dxf="1">
    <nc r="D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0" sId="103" odxf="1" dxf="1">
    <nc r="E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1" sId="103" odxf="1" dxf="1" numFmtId="4">
    <nc r="F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12" sId="103" odxf="1" dxf="1">
    <nc r="C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13" sId="103" odxf="1" dxf="1">
    <nc r="D16" t="inlineStr">
      <is>
        <t>Салат из зеленого горошка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14" sId="103" odxf="1" dxf="1">
    <nc r="E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15" sId="103" odxf="1" dxf="1" numFmtId="4">
    <nc r="F16">
      <v>41.8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3" sqref="C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16" sId="103" odxf="1" dxf="1">
    <nc r="D17" t="inlineStr">
      <is>
        <t>Суп картофельный с пшенной крупой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17" sId="103" odxf="1" dxf="1">
    <nc r="E17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18" sId="103" odxf="1" dxf="1" numFmtId="4">
    <nc r="F17">
      <v>51.45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19" sId="103" odxf="1" dxf="1">
    <nc r="D18" t="inlineStr">
      <is>
        <t>Жаркое по - домашнему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0" sId="103" odxf="1" dxf="1">
    <nc r="E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1" sId="103" odxf="1" dxf="1" numFmtId="4">
    <nc r="F18">
      <v>236.2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22" sId="103" odxf="1" dxf="1">
    <nc r="D19" t="inlineStr">
      <is>
        <t>Компот из 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23" sId="103" odxf="1" dxf="1">
    <nc r="E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24" sId="103" odxf="1" dxf="1" numFmtId="4">
    <nc r="F19">
      <v>39.47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3" sqref="C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25" sId="103" odxf="1" dxf="1">
    <nc r="D20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6" sId="103" odxf="1" dxf="1">
    <nc r="E20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27" sId="103" odxf="1" dxf="1" numFmtId="4">
    <nc r="F20">
      <v>70.569999999999993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3" sqref="C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128" sId="103" odxf="1" dxf="1">
    <nc r="D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29" sId="103" odxf="1" dxf="1">
    <nc r="E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30" sId="103" odxf="1" dxf="1" numFmtId="4">
    <nc r="F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31" sId="103" odxf="1" dxf="1">
    <nc r="C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132" sId="103" odxf="1" dxf="1">
    <nc r="D22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33" sId="103" odxf="1" dxf="1">
    <nc r="E22" t="inlineStr">
      <is>
        <t>185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34" sId="103" odxf="1" dxf="1" numFmtId="4">
    <nc r="F22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135" sId="103" odxf="1" dxf="1">
    <nc r="D23" t="inlineStr">
      <is>
        <t>Пряники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36" sId="103" odxf="1" dxf="1">
    <nc r="E23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37" sId="103" odxf="1" dxf="1" numFmtId="4">
    <nc r="F23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38" sId="103" odxf="1" dxf="1">
    <nc r="C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39" sId="103" odxf="1" dxf="1">
    <nc r="D24" t="inlineStr">
      <is>
        <t>Сырники из творога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40" sId="103" odxf="1" dxf="1">
    <nc r="E24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41" sId="103" odxf="1" dxf="1" numFmtId="4">
    <nc r="F24">
      <v>379.8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3" sqref="C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42" sId="103" odxf="1" dxf="1">
    <nc r="D25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43" sId="103" odxf="1" dxf="1">
    <nc r="E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44" sId="103" odxf="1" dxf="1" numFmtId="4">
    <nc r="F25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3" sqref="C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3" sqref="D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145" sId="103" odxf="1" dxf="1">
    <nc r="E26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46" sId="103" odxf="1" dxf="1">
    <nc r="F26">
      <f>F25+F24+F23+F22+F21+F20+F19+F18+F17+F16+F15+F14+F13+F12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8147" sheetId="104" name="[меню НОЯБРЬ  2025.xlsx]29 декабря" sheetPosition="83"/>
  <ris rId="8148" sheetId="105" name="[меню НОЯБРЬ  2025.xlsx]30 декабря" sheetPosition="84"/>
  <rcc rId="8149" sId="104">
    <nc r="B1" t="inlineStr">
      <is>
        <t>Согласно контракту</t>
      </is>
    </nc>
  </rcc>
  <rcc rId="8150" sId="104">
    <nc r="B2" t="inlineStr">
      <is>
        <t>№2024.617</t>
      </is>
    </nc>
  </rcc>
  <rcc rId="8151" sId="104">
    <nc r="B3" t="inlineStr">
      <is>
        <t>от 23.12.2023 г.</t>
      </is>
    </nc>
  </rcc>
  <rcc rId="8152" sId="104">
    <nc r="C6" t="inlineStr">
      <is>
        <t>1 день</t>
      </is>
    </nc>
  </rcc>
  <rcc rId="8153" sId="104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154" sId="104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4" sqref="D8" start="0" length="0">
    <dxf>
      <font>
        <b/>
        <sz val="11"/>
        <color theme="1"/>
        <name val="Calibri"/>
        <scheme val="minor"/>
      </font>
    </dxf>
  </rfmt>
  <rfmt sheetId="104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155" sId="104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156" sId="104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157" sId="104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58" sId="104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4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159" sId="104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160" sId="104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161" sId="104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162" sId="104" odxf="1" s="1" dxf="1">
    <nc r="C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63" sId="104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64" sId="104" odxf="1" s="1" dxf="1" numFmtId="4">
    <nc r="E12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65" sId="104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6" sId="104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7" sId="104" odxf="1" s="1" dxf="1">
    <nc r="E13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68" sId="104" odxf="1" s="1" dxf="1">
    <nc r="C14" t="inlineStr">
      <is>
        <t>Бутерброд с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69" sId="104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70" sId="104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171" sId="104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172" sId="104" odxf="1" dxf="1">
    <nc r="C15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3" sId="104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4" sId="104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175" sId="104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176" sId="104" odxf="1" dxf="1">
    <nc r="C16" t="inlineStr">
      <is>
        <t>Икра Кабачковая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77" sId="104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178" sId="104" odxf="1" dxf="1" numFmtId="4">
    <nc r="E16">
      <v>34.799999999999997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4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79" sId="104" odxf="1" dxf="1">
    <nc r="C17" t="inlineStr">
      <is>
        <t>Суп картофельный с клецками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0" sId="104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1" sId="104" odxf="1" dxf="1" numFmtId="4">
    <nc r="E17">
      <v>107.24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4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82" sId="104" odxf="1" dxf="1">
    <nc r="C18" t="inlineStr">
      <is>
        <t>Плов из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3" sId="104" odxf="1" dxf="1">
    <nc r="D18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184" sId="104" odxf="1" dxf="1" numFmtId="4">
    <nc r="E18">
      <v>282.55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4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185" sId="104" odxf="1" dxf="1">
    <nc r="C19" t="inlineStr">
      <is>
        <t>Компот из яблок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86" sId="104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187" sId="104" odxf="1" dxf="1" numFmtId="4">
    <nc r="E19">
      <v>103.14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4" sqref="B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188" sId="104" odxf="1" dxf="1">
    <nc r="C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89" sId="104" odxf="1" dxf="1">
    <nc r="D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190" sId="104" odxf="1" dxf="1" numFmtId="4">
    <nc r="E20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104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191" sId="104" odxf="1" dxf="1">
    <nc r="C21" t="inlineStr">
      <is>
        <t>Хлеб пшеничный</t>
      </is>
    </nc>
    <odxf>
      <alignment vertical="bottom" wrapText="0" readingOrder="0"/>
      <border outline="0">
        <left/>
        <right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</border>
      <protection locked="0"/>
    </ndxf>
  </rcc>
  <rcc rId="8192" sId="104" odxf="1" dxf="1">
    <nc r="D21" t="inlineStr">
      <is>
        <t>35</t>
      </is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</border>
      <protection locked="0"/>
    </ndxf>
  </rcc>
  <rcc rId="8193" sId="104" odxf="1" dxf="1" numFmtId="4">
    <nc r="E21">
      <v>82.25</v>
    </nc>
    <odxf>
      <numFmt numFmtId="0" formatCode="General"/>
      <alignment horizontal="general" vertical="bottom" readingOrder="0"/>
      <border outline="0">
        <left/>
        <right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</border>
      <protection locked="0"/>
    </ndxf>
  </rcc>
  <rcc rId="8194" sId="104" odxf="1" dxf="1">
    <nc r="B22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195" sId="104" odxf="1" dxf="1">
    <nc r="C22" t="inlineStr">
      <is>
        <t>Напиток ацид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96" sId="104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197" sId="104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198" sId="104" odxf="1" dxf="1">
    <nc r="C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199" sId="104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0" sId="104" odxf="1" dxf="1" numFmtId="4">
    <nc r="E23">
      <v>83.4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01" sId="104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02" sId="104" odxf="1" dxf="1">
    <nc r="C24" t="inlineStr">
      <is>
        <t xml:space="preserve">Котлеты рыбные 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03" sId="104" odxf="1" dxf="1">
    <nc r="D24" t="inlineStr">
      <is>
        <t>70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04" sId="104" odxf="1" dxf="1" numFmtId="4">
    <nc r="E24">
      <v>101.72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4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05" sId="104" odxf="1" dxf="1">
    <nc r="C25" t="inlineStr">
      <is>
        <t>Пюре картофельное с маслом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6" sId="104" odxf="1" dxf="1">
    <nc r="D25" t="inlineStr">
      <is>
        <t>140/3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7" sId="104" odxf="1" dxf="1" numFmtId="4">
    <nc r="E25">
      <v>147.9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08" sId="104" odxf="1" dxf="1">
    <nc r="C2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09" sId="104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0" sId="104" odxf="1" dxf="1" numFmtId="4">
    <nc r="E26">
      <v>23.94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11" sId="104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2" sId="104" odxf="1" dxf="1">
    <nc r="D27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13" sId="104" odxf="1" dxf="1" numFmtId="4">
    <nc r="E27">
      <v>82.25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4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4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214" sId="104" odxf="1" dxf="1">
    <nc r="D28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15" sId="104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16" sId="105">
    <nc r="B1" t="inlineStr">
      <is>
        <t>№2024.617</t>
      </is>
    </nc>
  </rcc>
  <rcc rId="8217" sId="105">
    <nc r="B2" t="inlineStr">
      <is>
        <t>от 23.12.2023 г.</t>
      </is>
    </nc>
  </rcc>
  <rcc rId="8218" sId="105">
    <nc r="C4" t="inlineStr">
      <is>
        <t>2 день</t>
      </is>
    </nc>
  </rcc>
  <rcc rId="8219" sId="105" odxf="1" dxf="1">
    <nc r="B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220" sId="105" odxf="1" dxf="1">
    <nc r="C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5" sqref="D7" start="0" length="0">
    <dxf>
      <font>
        <b/>
        <sz val="11"/>
        <color theme="1"/>
        <name val="Calibri"/>
        <scheme val="minor"/>
      </font>
    </dxf>
  </rfmt>
  <rfmt sheetId="105" sqref="E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221" sId="105" odxf="1" dxf="1">
    <nc r="B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222" sId="105" odxf="1" dxf="1">
    <nc r="C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223" sId="105" odxf="1" dxf="1">
    <nc r="D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24" sId="105" odxf="1" dxf="1">
    <nc r="E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5" sqref="C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225" sId="105" odxf="1" dxf="1">
    <nc r="D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226" sId="105" odxf="1" dxf="1">
    <nc r="E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227" sId="105" odxf="1" dxf="1">
    <nc r="B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228" sId="105" odxf="1" s="1" dxf="1">
    <nc r="C11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29" sId="105" odxf="1" s="1" dxf="1">
    <nc r="D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30" sId="105" odxf="1" s="1" dxf="1" numFmtId="4">
    <nc r="E11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31" sId="105" odxf="1" s="1" dxf="1">
    <nc r="C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2" sId="105" odxf="1" s="1" dxf="1">
    <nc r="D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3" sId="105" odxf="1" s="1" dxf="1">
    <nc r="E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5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34" sId="105" odxf="1" s="1" dxf="1">
    <nc r="C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5" sId="105" odxf="1" s="1" dxf="1">
    <nc r="D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36" sId="105" odxf="1" s="1" dxf="1" numFmtId="4">
    <nc r="E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37" sId="105" odxf="1" dxf="1">
    <nc r="B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238" sId="105" odxf="1" dxf="1">
    <nc r="C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39" sId="105" odxf="1" dxf="1">
    <nc r="D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40" sId="105" odxf="1" dxf="1" numFmtId="4">
    <nc r="E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241" sId="105" odxf="1" dxf="1">
    <nc r="B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42" sId="105" odxf="1" dxf="1">
    <nc r="C15" t="inlineStr">
      <is>
        <t>Салат из моркови,с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243" sId="105" odxf="1" dxf="1">
    <nc r="D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244" sId="105" odxf="1" dxf="1" numFmtId="4">
    <nc r="E15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5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45" sId="105" odxf="1" dxf="1">
    <nc r="C16" t="inlineStr">
      <is>
        <t>Борщ со свежей капустой,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6" sId="105" odxf="1" dxf="1">
    <nc r="D16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7" sId="105" odxf="1" dxf="1" numFmtId="4">
    <nc r="E16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48" sId="105" odxf="1" dxf="1">
    <nc r="C17" t="inlineStr">
      <is>
        <t>Гуляш из отварной говядины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49" sId="105" odxf="1" dxf="1">
    <nc r="D17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0" sId="105" odxf="1" dxf="1" numFmtId="4">
    <nc r="E17">
      <v>176.8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1" sId="105" odxf="1" dxf="1">
    <nc r="C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2" sId="105" odxf="1" dxf="1">
    <nc r="D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3" sId="105" odxf="1" dxf="1" numFmtId="4">
    <nc r="E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4" sId="105" odxf="1" dxf="1">
    <nc r="C19" t="inlineStr">
      <is>
        <t>Кисель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5" sId="105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256" sId="105" odxf="1" dxf="1" numFmtId="4">
    <nc r="E19">
      <v>75.239999999999995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5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257" sId="105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58" sId="105" odxf="1" dxf="1">
    <nc r="D20" t="inlineStr">
      <is>
        <t>35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259" sId="105" odxf="1" dxf="1" numFmtId="4">
    <nc r="E20">
      <v>82.25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5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260" sId="105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1" sId="105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2" sId="105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63" sId="105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264" sId="105" odxf="1" dxf="1">
    <nc r="C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65" sId="105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66" sId="105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267" sId="105" odxf="1" dxf="1">
    <nc r="C23" t="inlineStr">
      <is>
        <t>Вафли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68" sId="105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69" sId="105" odxf="1" dxf="1" numFmtId="4">
    <nc r="E23">
      <v>108.5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270" sId="105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271" sId="105" odxf="1" dxf="1">
    <nc r="C24" t="inlineStr">
      <is>
        <t>Королевская ватрушка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72" sId="105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273" sId="105" odxf="1" dxf="1" numFmtId="4">
    <nc r="E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5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274" sId="105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75" sId="105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276" sId="105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5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5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277" sId="105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278" sId="105" odxf="1" dxf="1">
    <nc r="E26">
      <f>E25+E24+E23+E22+E21+E20+E19+E18+E16+E17+E15+E14+E13+E11+12:12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8279" sheetId="106" name="[меню Декабрь  2025.xlsx]Лист28" sheetPosition="85"/>
  <rcc rId="8280" sId="87">
    <oc r="D26" t="inlineStr">
      <is>
        <t>170,64 руб</t>
      </is>
    </oc>
    <nc r="D26" t="inlineStr">
      <is>
        <t>177,47 руб</t>
      </is>
    </nc>
  </rcc>
  <rcc rId="8281" sId="88">
    <oc r="D24" t="inlineStr">
      <is>
        <t>170,64</t>
      </is>
    </oc>
    <nc r="D24" t="inlineStr">
      <is>
        <t>177,47</t>
      </is>
    </nc>
  </rcc>
  <rcc rId="8282" sId="89">
    <oc r="D26" t="inlineStr">
      <is>
        <t>170,64 руб</t>
      </is>
    </oc>
    <nc r="D26" t="inlineStr">
      <is>
        <t>177,47 руб</t>
      </is>
    </nc>
  </rcc>
  <rcc rId="8283" sId="90">
    <oc r="D27" t="inlineStr">
      <is>
        <t>170,64 руб</t>
      </is>
    </oc>
    <nc r="D27" t="inlineStr">
      <is>
        <t>177,47 руб</t>
      </is>
    </nc>
  </rcc>
  <rcc rId="8284" sId="91">
    <oc r="D27" t="inlineStr">
      <is>
        <t>170,64  руб</t>
      </is>
    </oc>
    <nc r="D27" t="inlineStr">
      <is>
        <t>177,47  руб</t>
      </is>
    </nc>
  </rcc>
  <rcc rId="8285" sId="93">
    <oc r="C28" t="inlineStr">
      <is>
        <t>170,64 руб</t>
      </is>
    </oc>
    <nc r="C28" t="inlineStr">
      <is>
        <t>177,47 руб</t>
      </is>
    </nc>
  </rcc>
  <rcc rId="8286" sId="94">
    <oc r="D26" t="inlineStr">
      <is>
        <t>170,64 руб</t>
      </is>
    </oc>
    <nc r="D26" t="inlineStr">
      <is>
        <t>177,47 руб</t>
      </is>
    </nc>
  </rcc>
  <rcc rId="8287" sId="96">
    <oc r="D27" t="inlineStr">
      <is>
        <t>170,64 руб</t>
      </is>
    </oc>
    <nc r="D27" t="inlineStr">
      <is>
        <t>177,47 руб</t>
      </is>
    </nc>
  </rcc>
  <rcc rId="8288" sId="97">
    <oc r="C26" t="inlineStr">
      <is>
        <t>170,64руб</t>
      </is>
    </oc>
    <nc r="C26" t="inlineStr">
      <is>
        <t>177,47 руб</t>
      </is>
    </nc>
  </rcc>
  <rcc rId="8289" sId="98">
    <oc r="C28" t="inlineStr">
      <is>
        <t>170,64 руб</t>
      </is>
    </oc>
    <nc r="C28" t="inlineStr">
      <is>
        <t>177,47 руб</t>
      </is>
    </nc>
  </rcc>
  <rcc rId="8290" sId="99">
    <oc r="C21" t="inlineStr">
      <is>
        <t>170,64 руб</t>
      </is>
    </oc>
    <nc r="C21" t="inlineStr">
      <is>
        <t>177,47 руб</t>
      </is>
    </nc>
  </rcc>
  <rcc rId="8291" sId="100">
    <oc r="C23" t="inlineStr">
      <is>
        <t>170,64</t>
      </is>
    </oc>
    <nc r="C23" t="inlineStr">
      <is>
        <t>177,47</t>
      </is>
    </nc>
  </rcc>
  <rcc rId="8292" sId="101">
    <oc r="E25" t="inlineStr">
      <is>
        <t>170,64 руб</t>
      </is>
    </oc>
    <nc r="E25" t="inlineStr">
      <is>
        <t>177,47 руб</t>
      </is>
    </nc>
  </rcc>
  <rcc rId="8293" sId="102">
    <oc r="E27" t="inlineStr">
      <is>
        <t>170,64 руб</t>
      </is>
    </oc>
    <nc r="E27" t="inlineStr">
      <is>
        <t>177,47 руб</t>
      </is>
    </nc>
  </rcc>
  <rcc rId="8294" sId="103">
    <oc r="E26" t="inlineStr">
      <is>
        <t>170,64  руб</t>
      </is>
    </oc>
    <nc r="E26" t="inlineStr">
      <is>
        <t>177,47  руб</t>
      </is>
    </nc>
  </rcc>
  <rcc rId="8295" sId="104">
    <oc r="D28" t="inlineStr">
      <is>
        <t>170,64 руб</t>
      </is>
    </oc>
    <nc r="D28" t="inlineStr">
      <is>
        <t>177,47 руб</t>
      </is>
    </nc>
  </rcc>
  <rcc rId="8296" sId="105">
    <oc r="D26" t="inlineStr">
      <is>
        <t>170,64 руб</t>
      </is>
    </oc>
    <nc r="D26" t="inlineStr">
      <is>
        <t>177,4 руб</t>
      </is>
    </nc>
  </rcc>
  <rcc rId="8297" sId="82">
    <oc r="D27" t="inlineStr">
      <is>
        <t>170,64 руб</t>
      </is>
    </oc>
    <nc r="D27" t="inlineStr">
      <is>
        <t>177,47</t>
      </is>
    </nc>
  </rcc>
  <rcc rId="8298" sId="83">
    <oc r="D26" t="inlineStr">
      <is>
        <t>170,64руб</t>
      </is>
    </oc>
    <nc r="D26" t="inlineStr">
      <is>
        <t>177,47 руб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8299" sheetId="107" name="[меню февраль 2026.xlsx]31 марта" sheetPosition="85"/>
  <rcv guid="{7D113E4B-2489-4A93-A066-E9128A217E1E}" action="delete"/>
  <rcv guid="{7D113E4B-2489-4A93-A066-E9128A217E1E}" action="add"/>
  <rsnm rId="8300" sheetId="87" oldName="[меню февраль 2026.xlsx]2 февраля" newName="[меню февраль 2026.xlsx]2 марта"/>
  <rsnm rId="8301" sheetId="88" oldName="[меню февраль 2026.xlsx]3 февраля" newName="[меню февраль 2026.xlsx]3 марта"/>
  <rsnm rId="8302" sheetId="89" oldName="[меню февраль 2026.xlsx]4 февраля" newName="[меню февраль 2026.xlsx]04 марта"/>
  <rsnm rId="8303" sheetId="90" oldName="[меню февраль 2026.xlsx]5 февраля" newName="[меню февраль 2026.xlsx]5 марта"/>
  <rsnm rId="8304" sheetId="91" oldName="[меню февраль 2026.xlsx]6 февраля" newName="[меню февраль 2026.xlsx]6 марта"/>
  <rsnm rId="8305" sheetId="93" oldName="[меню февраль 2026.xlsx]9 февраля" newName="[меню февраль 2026.xlsx]10 марта"/>
  <rsnm rId="8306" sheetId="94" oldName="[меню февраль 2026.xlsx]10 февраля" newName="[меню февраль 2026.xlsx]11 марта"/>
  <rsnm rId="8307" sheetId="96" oldName="[меню февраль 2026.xlsx]11 февраля" newName="[меню февраль 2026.xlsx]12 марта"/>
  <rsnm rId="8308" sheetId="97" oldName="[меню февраль 2026.xlsx]12 февраля" newName="[меню февраль 2026.xlsx]13 марта"/>
  <rsnm rId="8309" sheetId="98" oldName="[меню февраль 2026.xlsx]13 февраля" newName="[меню февраль 2026.xlsx]16 марта"/>
  <rsnm rId="8310" sheetId="99" oldName="[меню февраль 2026.xlsx]16 февраля" newName="[меню февраль 2026.xlsx]17 марта"/>
  <rsnm rId="8311" sheetId="100" oldName="[меню февраль 2026.xlsx]17 февраля" newName="[меню февраль 2026.xlsx]18 марта"/>
  <rsnm rId="8312" sheetId="101" oldName="[меню февраль 2026.xlsx]18 февраля" newName="[меню февраль 2026.xlsx]19 марта"/>
  <rsnm rId="8313" sheetId="102" oldName="[меню февраль 2026.xlsx]19 февраля" newName="[меню февраль 2026.xlsx]23 марта"/>
  <rsnm rId="8314" sheetId="103" oldName="[меню февраль 2026.xlsx]20 февраля" newName="[меню февраль 2026.xlsx]24 марта"/>
  <rsnm rId="8315" sheetId="104" oldName="[меню февраль 2026.xlsx]24 февраля" newName="[меню февраль 2026.xlsx]25 марта"/>
  <rsnm rId="8316" sheetId="105" oldName="[меню февраль 2026.xlsx]25 февраля" newName="[меню февраль 2026.xlsx]26 марта"/>
  <rsnm rId="8317" sheetId="82" oldName="[меню февраль 2026.xlsx]26 февраля" newName="[меню февраль 2026.xlsx]27 марта"/>
  <rsnm rId="8318" sheetId="83" oldName="[меню февраль 2026.xlsx]27 февраля" newName="[меню февраль 2026.xlsx]30 марта"/>
  <rsnm rId="8319" sheetId="85" oldName="[меню февраль 2026.xlsx]5 декабря" newName="[меню февраль 2026.xlsx]31 Мартаа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8320" sheetId="108" name="[меню март 2026.xlsx]Лист29" sheetPosition="86"/>
  <ris rId="8321" sheetId="109" name="[меню март 2026.xlsx]29 апреля" sheetPosition="87"/>
  <ris rId="8322" sheetId="110" name="[меню март 2026.xlsx]30 апреля" sheetPosition="88"/>
  <rcc rId="8323" sId="109">
    <nc r="B1" t="inlineStr">
      <is>
        <t>от 23.12.2023 г.</t>
      </is>
    </nc>
  </rcc>
  <rcc rId="8324" sId="109">
    <nc r="C4" t="inlineStr">
      <is>
        <t>8 день</t>
      </is>
    </nc>
  </rcc>
  <rcc rId="8325" sId="109" odxf="1" dxf="1">
    <nc r="B6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326" sId="109" odxf="1" dxf="1">
    <nc r="C6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9" sqref="D6" start="0" length="0">
    <dxf>
      <font>
        <b/>
        <sz val="11"/>
        <color theme="1"/>
        <name val="Calibri"/>
        <scheme val="minor"/>
      </font>
    </dxf>
  </rfmt>
  <rfmt sheetId="109" sqref="E6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327" sId="109" odxf="1" dxf="1">
    <nc r="B8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328" sId="109" odxf="1" dxf="1">
    <nc r="C8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329" sId="109" odxf="1" dxf="1">
    <nc r="D8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330" sId="109" odxf="1" dxf="1">
    <nc r="E8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9" sqref="B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09" sqref="C9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331" sId="109" odxf="1" dxf="1">
    <nc r="D9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332" sId="109" odxf="1" dxf="1">
    <nc r="E9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333" sId="109" odxf="1" dxf="1">
    <nc r="B10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334" sId="109" odxf="1" s="1" dxf="1">
    <nc r="C10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335" sId="109" odxf="1" s="1" dxf="1">
    <nc r="D10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336" sId="109" odxf="1" s="1" dxf="1" numFmtId="4">
    <nc r="E10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9" sqref="B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337" sId="109" odxf="1" s="1" dxf="1">
    <nc r="C11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338" sId="109" odxf="1" s="1" dxf="1">
    <nc r="D11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339" sId="109" odxf="1" s="1" dxf="1">
    <nc r="E11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9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340" sId="109" odxf="1" s="1" dxf="1">
    <nc r="C12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341" sId="109" odxf="1" s="1" dxf="1">
    <nc r="D12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342" sId="109" odxf="1" s="1" dxf="1" numFmtId="4">
    <nc r="E12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343" sId="109" odxf="1" dxf="1">
    <nc r="B13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344" sId="109" odxf="1" dxf="1">
    <nc r="C13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345" sId="109" odxf="1" dxf="1">
    <nc r="D13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346" sId="109" odxf="1" dxf="1" numFmtId="4">
    <nc r="E13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347" sId="109" odxf="1" dxf="1">
    <nc r="B14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348" sId="109" odxf="1" dxf="1">
    <nc r="C14" t="inlineStr">
      <is>
        <t>Винегрет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349" sId="109" odxf="1" dxf="1">
    <nc r="D14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350" sId="109" odxf="1" dxf="1" numFmtId="4">
    <nc r="E14">
      <v>75.06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09" sqref="B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351" sId="109" odxf="1" dxf="1">
    <nc r="C15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352" sId="109" odxf="1" dxf="1">
    <nc r="D15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353" sId="109" odxf="1" dxf="1" numFmtId="4">
    <nc r="E15">
      <v>84.8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9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354" sId="109" odxf="1" dxf="1">
    <nc r="C16" t="inlineStr">
      <is>
        <t>Тефтели мясные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355" sId="109" odxf="1" dxf="1">
    <nc r="D16" t="inlineStr">
      <is>
        <t>60/20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356" sId="109" odxf="1" dxf="1" numFmtId="4">
    <nc r="E16">
      <v>125.85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9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357" sId="109" odxf="1" dxf="1">
    <nc r="C17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358" sId="109" odxf="1" dxf="1">
    <nc r="D17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359" sId="109" odxf="1" dxf="1" numFmtId="4">
    <nc r="E17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360" sId="109" odxf="1" dxf="1">
    <nc r="C18" t="inlineStr">
      <is>
        <t>Компот из урюка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361" sId="109" odxf="1" dxf="1">
    <nc r="D18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362" sId="109" odxf="1" dxf="1" numFmtId="4">
    <nc r="E18">
      <v>68.2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0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363" sId="109" odxf="1" dxf="1">
    <nc r="C19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364" sId="109" odxf="1" dxf="1">
    <nc r="D19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365" sId="109" odxf="1" dxf="1" numFmtId="4">
    <nc r="E19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09" sqref="B2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366" sId="109" odxf="1" dxf="1">
    <nc r="C20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367" sId="109" odxf="1" dxf="1">
    <nc r="D20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368" sId="109" odxf="1" dxf="1" numFmtId="4">
    <nc r="E20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369" sId="109" odxf="1" dxf="1">
    <nc r="B21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370" sId="109" odxf="1" dxf="1">
    <nc r="C21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371" sId="109" odxf="1" dxf="1">
    <nc r="D21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372" sId="109" odxf="1" dxf="1" numFmtId="4">
    <nc r="E21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9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8373" sId="109" odxf="1" dxf="1">
    <nc r="C22" t="inlineStr">
      <is>
        <t>Сушки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374" sId="109" odxf="1" dxf="1">
    <nc r="D22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375" sId="109" odxf="1" dxf="1" numFmtId="4">
    <nc r="E22">
      <v>67.8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376" sId="109" odxf="1" dxf="1">
    <nc r="B23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377" sId="109" odxf="1" dxf="1">
    <nc r="C23" t="inlineStr">
      <is>
        <t>Пудинг творожный запеченный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378" sId="109" odxf="1" dxf="1">
    <nc r="D23" t="inlineStr">
      <is>
        <t>130/20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379" sId="109" odxf="1" dxf="1" numFmtId="4">
    <nc r="E23">
      <v>360.2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09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380" sId="109" odxf="1" dxf="1">
    <nc r="C24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381" sId="109" odxf="1" dxf="1">
    <nc r="D24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382" sId="109" odxf="1" dxf="1" numFmtId="4">
    <nc r="E24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0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09" sqref="C25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383" sId="109" odxf="1" dxf="1">
    <nc r="D25" t="inlineStr">
      <is>
        <t>177,47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384" sId="109" odxf="1" dxf="1">
    <nc r="E25">
      <f>+E24+E23+E22+E21+E20+E19+E18+E17+E16+E15+E14+E13+E12+E11+E10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is rId="8385" sheetId="111" name="[меню март 2026.xlsx]Лист33" sheetPosition="89"/>
  <rcc rId="8386" sId="110">
    <nc r="B1" t="inlineStr">
      <is>
        <t>Согласно контракту</t>
      </is>
    </nc>
  </rcc>
  <rcc rId="8387" sId="110">
    <nc r="B2" t="inlineStr">
      <is>
        <t>№2024.617</t>
      </is>
    </nc>
  </rcc>
  <rcc rId="8388" sId="110">
    <nc r="B3" t="inlineStr">
      <is>
        <t>от 23.12.2023 г.</t>
      </is>
    </nc>
  </rcc>
  <rcc rId="8389" sId="110">
    <nc r="C6" t="inlineStr">
      <is>
        <t>9 день</t>
      </is>
    </nc>
  </rcc>
  <rcc rId="8390" sId="110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8391" sId="110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10" sqref="D8" start="0" length="0">
    <dxf>
      <font>
        <b/>
        <sz val="11"/>
        <color theme="1"/>
        <name val="Calibri"/>
        <scheme val="minor"/>
      </font>
    </dxf>
  </rfmt>
  <rfmt sheetId="110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8392" sId="110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8393" sId="110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8394" sId="110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395" sId="110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10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110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8396" sId="110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397" sId="110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8398" sId="110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8399" sId="110" odxf="1" s="1" dxf="1">
    <nc r="C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400" sId="110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401" sId="110" odxf="1" s="1" dxf="1" numFmtId="4">
    <nc r="E12">
      <v>184.24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10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402" sId="110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403" sId="110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404" sId="110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1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405" sId="110" odxf="1" s="1" dxf="1">
    <nc r="C14" t="inlineStr">
      <is>
        <t>Бутерброд с 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406" sId="110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407" sId="110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8408" sId="110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409" sId="110" odxf="1" dxf="1">
    <nc r="C15" t="inlineStr">
      <is>
        <t>Апельсин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410" sId="110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411" sId="110" odxf="1" dxf="1" numFmtId="4">
    <nc r="E15">
      <v>43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8412" sId="110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413" sId="110" odxf="1" dxf="1">
    <nc r="C16" t="inlineStr">
      <is>
        <t>салат из моркови 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414" sId="110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8415" sId="110" odxf="1" dxf="1" numFmtId="4">
    <nc r="E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110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416" sId="110" odxf="1" dxf="1">
    <nc r="C17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417" sId="110" odxf="1" dxf="1">
    <nc r="D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418" sId="110" odxf="1" dxf="1" numFmtId="4">
    <nc r="E17">
      <v>109.54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1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419" sId="110" odxf="1" dxf="1">
    <nc r="C18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420" sId="110" odxf="1" dxf="1">
    <nc r="D18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421" sId="110" odxf="1" dxf="1" numFmtId="4">
    <nc r="E18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1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422" sId="110" odxf="1" dxf="1">
    <nc r="C19" t="inlineStr">
      <is>
        <t>Рыба тушеная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423" sId="110" odxf="1" dxf="1">
    <nc r="D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424" sId="110" odxf="1" dxf="1" numFmtId="4">
    <nc r="E19">
      <v>105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1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425" sId="11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426" sId="11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8427" sId="110" odxf="1" dxf="1" numFmtId="4">
    <nc r="E20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11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8428" sId="11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429" sId="110" odxf="1" dxf="1">
    <nc r="D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430" sId="110" odxf="1" dxf="1" numFmtId="4">
    <nc r="E21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1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8431" sId="11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432" sId="11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433" sId="110" odxf="1" dxf="1" numFmtId="4">
    <nc r="E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434" sId="11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8435" sId="11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436" sId="11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437" sId="110" odxf="1" dxf="1" numFmtId="4">
    <nc r="E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8438" sId="11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8439" sId="110" odxf="1" dxf="1">
    <nc r="C24" t="inlineStr">
      <is>
        <t>Вак балиш с рисом и мясом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440" sId="11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8441" sId="110" odxf="1" dxf="1" numFmtId="4">
    <nc r="E24">
      <v>234.63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11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8442" sId="11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443" sId="11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444" sId="11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1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11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1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1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1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11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8445" sId="110" odxf="1" dxf="1">
    <nc r="D27" t="inlineStr">
      <is>
        <t>177,47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8446" sId="110" odxf="1" dxf="1">
    <nc r="E27">
      <f>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7" sId="89">
    <oc r="C7" t="inlineStr">
      <is>
        <t>МБДОУ "ЦРР-д/с № 22"Алсу"</t>
      </is>
    </oc>
    <nc r="C7" t="inlineStr">
      <is>
        <t>МБДОУ "Д/ с "Солнышко" с. Ямаши</t>
      </is>
    </nc>
  </rcc>
  <rcc rId="8448" sId="90">
    <oc r="C8" t="inlineStr">
      <is>
        <t>МБДОУ "ЦРР-д/с № 22"Алсу"</t>
      </is>
    </oc>
    <nc r="C8" t="inlineStr">
      <is>
        <t>МБДОУ "Д/ с "Солнышко" с. Ямаши</t>
      </is>
    </nc>
  </rcc>
  <rcc rId="8449" sId="91">
    <oc r="C9" t="inlineStr">
      <is>
        <t>МБДОУ "ЦРР-д/с № 22"Алсу"</t>
      </is>
    </oc>
    <nc r="C9" t="inlineStr">
      <is>
        <t>МБДОУ "Д/ с "Солнышко" с. Ямаши</t>
      </is>
    </nc>
  </rcc>
  <rcc rId="8450" sId="93">
    <oc r="B8" t="inlineStr">
      <is>
        <t>МБДОУ "ЦРР-д/с № 22"Алсу"</t>
      </is>
    </oc>
    <nc r="B8" t="inlineStr">
      <is>
        <t>МБДОУ "Д/ с "Солнышко" с. Ямаши</t>
      </is>
    </nc>
  </rcc>
  <rcc rId="8451" sId="94">
    <oc r="C7" t="inlineStr">
      <is>
        <t>МБДОУ "ЦРР-д/с № 22"Алсу"</t>
      </is>
    </oc>
    <nc r="C7" t="inlineStr">
      <is>
        <t>МБДОУ "Д/ с "Солнышко" с. Ямаши</t>
      </is>
    </nc>
  </rcc>
  <rcc rId="8452" sId="96">
    <oc r="C8" t="inlineStr">
      <is>
        <t>МБДОУ "ЦРР-д/с № 22"Алсу"</t>
      </is>
    </oc>
    <nc r="C8" t="inlineStr">
      <is>
        <t>МБДОУ "Д/ с "Солнышко" с. Ямаши</t>
      </is>
    </nc>
  </rcc>
  <rcc rId="8453" sId="97">
    <oc r="B8" t="inlineStr">
      <is>
        <t>МБДОУ "ЦРР-д/с № 22"Алсу"</t>
      </is>
    </oc>
    <nc r="B8" t="inlineStr">
      <is>
        <t>МБДОУ "Д/ с "Солнышко" с. Ямаши</t>
      </is>
    </nc>
  </rcc>
  <rcc rId="8454" sId="98">
    <oc r="B8" t="inlineStr">
      <is>
        <t>МБДОУ "ЦРР-д/с № 22"Алсу"</t>
      </is>
    </oc>
    <nc r="B8" t="inlineStr">
      <is>
        <t>МБДОУ "Д/ с "Солнышко" с. Ямаши</t>
      </is>
    </nc>
  </rcc>
  <rcc rId="8455" sId="99">
    <oc r="B3" t="inlineStr">
      <is>
        <t>МБДОУ "ЦРР-д/с № 22"Алсу"</t>
      </is>
    </oc>
    <nc r="B3" t="inlineStr">
      <is>
        <t>МБДОУ "Д/ с "Солнышко" с. Ямаши</t>
      </is>
    </nc>
  </rcc>
  <rcc rId="8456" sId="100">
    <oc r="B4" t="inlineStr">
      <is>
        <t>МБДОУ "ЦРР-д/с № 22"Алсу"</t>
      </is>
    </oc>
    <nc r="B4" t="inlineStr">
      <is>
        <t>МБДОУ "Д/ с "Солнышко" с. Ямаши</t>
      </is>
    </nc>
  </rcc>
  <rcc rId="8457" sId="101">
    <oc r="D6" t="inlineStr">
      <is>
        <t>МБДОУ "ЦРР-д/с № 22"Алсу"</t>
      </is>
    </oc>
    <nc r="D6" t="inlineStr">
      <is>
        <t>МБДОУ "Д/ с "Солнышко" с. Ямаши</t>
      </is>
    </nc>
  </rcc>
  <rcc rId="8458" sId="102">
    <oc r="D8" t="inlineStr">
      <is>
        <t>МБДОУ "ЦРР-д/с № 22"Алсу"</t>
      </is>
    </oc>
    <nc r="D8" t="inlineStr">
      <is>
        <t>МБДОУ "Д/ с "Солнышко" с. Ямаши</t>
      </is>
    </nc>
  </rcc>
  <rcc rId="8459" sId="103">
    <oc r="D8" t="inlineStr">
      <is>
        <t>МБДОУ "ЦРР-д/с № 22"Алсу"</t>
      </is>
    </oc>
    <nc r="D8" t="inlineStr">
      <is>
        <t>МБДОУ "Д/ с "Солнышко" с. Ямаши</t>
      </is>
    </nc>
  </rcc>
  <rcc rId="8460" sId="104">
    <oc r="C8" t="inlineStr">
      <is>
        <t>МБДОУ "ЦРР-д/с № 22"Алсу"</t>
      </is>
    </oc>
    <nc r="C8" t="inlineStr">
      <is>
        <t>МБДОУ "Д/ с "Солнышко" с. Ямаши</t>
      </is>
    </nc>
  </rcc>
  <rcc rId="8461" sId="105">
    <oc r="C7" t="inlineStr">
      <is>
        <t>МБДОУ "ЦРР-д/с № 22"Алсу"</t>
      </is>
    </oc>
    <nc r="C7" t="inlineStr">
      <is>
        <t>МБДОУ "Д/ с "Солнышко" с. Ямаши</t>
      </is>
    </nc>
  </rcc>
  <rcc rId="8462" sId="82" xfDxf="1" dxf="1">
    <oc r="C8" t="inlineStr">
      <is>
        <t>МБДОУ "ЦРР-д/с № 22"Алсу"</t>
      </is>
    </oc>
    <nc r="C8" t="inlineStr">
      <is>
        <t>МБДОУ "Д/ 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463" sId="83" xfDxf="1" dxf="1">
    <oc r="C8" t="inlineStr">
      <is>
        <t>МБДОУ "ЦРР-д/с № 22"Алсу"</t>
      </is>
    </oc>
    <nc r="C8" t="inlineStr">
      <is>
        <t>МБДОУ "Д/ 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464" sId="85" xfDxf="1" dxf="1">
    <oc r="C8" t="inlineStr">
      <is>
        <t>МБДОУ "ЦРР-д/с № 22"Алсу"</t>
      </is>
    </oc>
    <nc r="C8" t="inlineStr">
      <is>
        <t>МБДОУ "Д/ 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465" sId="87" xfDxf="1" dxf="1">
    <oc r="C8" t="inlineStr">
      <is>
        <t>МБДОУ "ЦРР-д/с № 22"Алсу"</t>
      </is>
    </oc>
    <nc r="C8" t="inlineStr">
      <is>
        <t>МБДОУ "Д/ 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466" sId="88" xfDxf="1" dxf="1">
    <oc r="C5" t="inlineStr">
      <is>
        <t>МБДОУ "ЦРР-д/с № 22"Алсу"</t>
      </is>
    </oc>
    <nc r="C5" t="inlineStr">
      <is>
        <t>МБДОУ "Д/ 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467" sId="109" xfDxf="1" dxf="1">
    <oc r="C6" t="inlineStr">
      <is>
        <t>МБДОУ "ЦРР-д/с № 22"Алсу"</t>
      </is>
    </oc>
    <nc r="C6" t="inlineStr">
      <is>
        <t>МБДОУ "Д/ 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468" sId="110" xfDxf="1" dxf="1">
    <oc r="C8" t="inlineStr">
      <is>
        <t>МБДОУ "ЦРР-д/с № 22"Алсу"</t>
      </is>
    </oc>
    <nc r="C8" t="inlineStr">
      <is>
        <t>МБДОУ "Д/ с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v guid="{31175B0D-B480-4684-9C79-0BA00F24BC5C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82" sId="67">
    <oc r="C17" t="inlineStr">
      <is>
        <t>Салат из зеленого горошка</t>
      </is>
    </oc>
    <nc r="C17" t="inlineStr">
      <is>
        <t>Кабачковая икра</t>
      </is>
    </nc>
  </rcc>
  <rcc rId="6783" sId="69">
    <oc r="C12" t="inlineStr">
      <is>
        <t>Каша пшенная молочная с маслом сливочным</t>
      </is>
    </oc>
    <nc r="C12" t="inlineStr">
      <is>
        <t>Каша манная молочная с маслом сливочным</t>
      </is>
    </nc>
  </rcc>
  <rcc rId="6784" sId="69" numFmtId="4">
    <oc r="E12">
      <v>208.76</v>
    </oc>
    <nc r="E12">
      <v>186.3</v>
    </nc>
  </rcc>
  <rcc rId="6785" sId="69">
    <oc r="E13">
      <v>72.7</v>
    </oc>
    <nc r="E13">
      <v>75.760000000000005</v>
    </nc>
  </rcc>
  <rcc rId="6786" sId="69" numFmtId="4">
    <oc r="E14">
      <v>111.6</v>
    </oc>
    <nc r="E14">
      <v>111.68</v>
    </nc>
  </rcc>
  <rcc rId="6787" sId="69">
    <oc r="D15" t="inlineStr">
      <is>
        <t>180</t>
      </is>
    </oc>
    <nc r="D15" t="inlineStr">
      <is>
        <t>200</t>
      </is>
    </nc>
  </rcc>
  <rcc rId="6788" sId="69" numFmtId="4">
    <oc r="E15">
      <v>76</v>
    </oc>
    <nc r="E15">
      <v>84.8</v>
    </nc>
  </rcc>
  <rcc rId="6789" sId="69">
    <oc r="C16" t="inlineStr">
      <is>
        <t>Салат из зеленого горошка</t>
      </is>
    </oc>
    <nc r="C16" t="inlineStr">
      <is>
        <t>Салат из кукурузы к/с</t>
      </is>
    </nc>
  </rcc>
  <rcc rId="6790" sId="69" numFmtId="4">
    <oc r="E16">
      <v>41.8</v>
    </oc>
    <nc r="E16">
      <v>49.65</v>
    </nc>
  </rcc>
  <rcc rId="6791" sId="69">
    <oc r="C19" t="inlineStr">
      <is>
        <t>вермишель отварной</t>
      </is>
    </oc>
    <nc r="C19"/>
  </rcc>
  <rrc rId="6792" sId="69" ref="A19:XFD19" action="deleteRow">
    <undo index="13" exp="ref" v="1" dr="E19" r="E27" sId="69"/>
    <rfmt sheetId="69" xfDxf="1" sqref="A19:XFD19" start="0" length="0"/>
    <rfmt sheetId="69" sqref="B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69" sqref="C1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69" dxf="1">
      <nc r="D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69" dxf="1" numFmtId="4">
      <nc r="E19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6793" sId="69">
    <oc r="C17" t="inlineStr">
      <is>
        <t>Рассольник Лениноградский,со сметаной</t>
      </is>
    </oc>
    <nc r="C17" t="inlineStr">
      <is>
        <t>Суп вермишелевый с картофелем с куриными фрикадельками</t>
      </is>
    </nc>
  </rcc>
  <rcc rId="6794" sId="69">
    <oc r="D17" t="inlineStr">
      <is>
        <t>180/7</t>
      </is>
    </oc>
    <nc r="D17" t="inlineStr">
      <is>
        <t>180/10</t>
      </is>
    </nc>
  </rcc>
  <rcc rId="6795" sId="69" numFmtId="4">
    <oc r="E17">
      <v>88.56</v>
    </oc>
    <nc r="E17">
      <v>114.56</v>
    </nc>
  </rcc>
  <rcc rId="6796" sId="69">
    <oc r="C18" t="inlineStr">
      <is>
        <t>Тефтели куриные запеченные в сметанно-томатном соусе</t>
      </is>
    </oc>
    <nc r="C18" t="inlineStr">
      <is>
        <t>Голубцы ленивые со сметанно-томатным соусом</t>
      </is>
    </nc>
  </rcc>
  <rcc rId="6797" sId="69">
    <oc r="D18" t="inlineStr">
      <is>
        <t>50/25</t>
      </is>
    </oc>
    <nc r="D18" t="inlineStr">
      <is>
        <t>120/30</t>
      </is>
    </nc>
  </rcc>
  <rcc rId="6798" sId="69" numFmtId="4">
    <oc r="E18">
      <v>112.5</v>
    </oc>
    <nc r="E18">
      <v>201.98</v>
    </nc>
  </rcc>
  <rcc rId="6799" sId="69" numFmtId="4">
    <oc r="E19">
      <v>68.180000000000007</v>
    </oc>
    <nc r="E19">
      <v>71.52</v>
    </nc>
  </rcc>
  <rcc rId="6800" sId="69">
    <oc r="C22" t="inlineStr">
      <is>
        <t>Молоко кипяченное</t>
      </is>
    </oc>
    <nc r="C22" t="inlineStr">
      <is>
        <t>Катык</t>
      </is>
    </nc>
  </rcc>
  <rcc rId="6801" sId="69" numFmtId="4">
    <oc r="E22">
      <v>96.3</v>
    </oc>
    <nc r="E22">
      <v>92</v>
    </nc>
  </rcc>
  <rcc rId="6802" sId="69">
    <oc r="D23" t="inlineStr">
      <is>
        <t>50</t>
      </is>
    </oc>
    <nc r="D23" t="inlineStr">
      <is>
        <t>40</t>
      </is>
    </nc>
  </rcc>
  <rcc rId="6803" sId="69" numFmtId="4">
    <oc r="E23">
      <v>90.2</v>
    </oc>
    <nc r="E23">
      <v>166.8</v>
    </nc>
  </rcc>
  <rcc rId="6804" sId="69">
    <oc r="C24" t="inlineStr">
      <is>
        <t>Сырники творожные с молоком сгущенным</t>
      </is>
    </oc>
    <nc r="C24" t="inlineStr">
      <is>
        <t>Омлет</t>
      </is>
    </nc>
  </rcc>
  <rcc rId="6805" sId="69">
    <oc r="D24" t="inlineStr">
      <is>
        <t>120/30</t>
      </is>
    </oc>
    <nc r="D24" t="inlineStr">
      <is>
        <t>150</t>
      </is>
    </nc>
  </rcc>
  <rcc rId="6806" sId="69" numFmtId="4">
    <oc r="E24">
      <v>390.4</v>
    </oc>
    <nc r="E24">
      <v>289.66000000000003</v>
    </nc>
  </rcc>
  <rcc rId="6807" sId="69">
    <oc r="C25" t="inlineStr">
      <is>
        <t>Напиок из шиповника</t>
      </is>
    </oc>
    <nc r="C25" t="inlineStr">
      <is>
        <t>Чай с сахаром,с яблоками</t>
      </is>
    </nc>
  </rcc>
  <rcc rId="6808" sId="69">
    <oc r="E26">
      <f>E25+E24+E23+E22+E21+E20+E19+#REF!+E18+E17+E16+E15+E14+E13+E12</f>
    </oc>
    <nc r="E26">
      <f>E25+E24+E23+E22+E21+E20+E19+E18+E17+E16+E15+E14+E13+E12</f>
    </nc>
  </rcc>
  <rcc rId="6809" sId="73">
    <oc r="D14" t="inlineStr">
      <is>
        <t>30/10/5</t>
      </is>
    </oc>
    <nc r="D14" t="inlineStr">
      <is>
        <t>30/5/5</t>
      </is>
    </nc>
  </rcc>
  <rcc rId="6810" sId="73" numFmtId="4">
    <oc r="E12">
      <v>223.41</v>
    </oc>
    <nc r="E12">
      <v>214.8</v>
    </nc>
  </rcc>
  <rcc rId="6811" sId="73">
    <oc r="E13">
      <v>42.67</v>
    </oc>
    <nc r="E13">
      <v>74.58</v>
    </nc>
  </rcc>
  <rcc rId="6812" sId="73" numFmtId="4">
    <oc r="E14">
      <v>146.1</v>
    </oc>
    <nc r="E14">
      <v>128.77000000000001</v>
    </nc>
  </rcc>
  <rcc rId="6813" sId="73" xfDxf="1" dxf="1">
    <oc r="C16" t="inlineStr">
      <is>
        <t>Огурцы св порционно</t>
      </is>
    </oc>
    <nc r="C16" t="inlineStr">
      <is>
        <t>Салат из квашенной капусты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814" sId="73" numFmtId="4">
    <oc r="E16">
      <v>6</v>
    </oc>
    <nc r="E16">
      <v>42.85</v>
    </nc>
  </rcc>
  <rcc rId="6815" sId="73" xfDxf="1" dxf="1">
    <oc r="C17" t="inlineStr">
      <is>
        <t>Суп картофельный с клецками на б-не из индейки</t>
      </is>
    </oc>
    <nc r="C17" t="inlineStr">
      <is>
        <t>Борщ со свежей капустой с картофелем на курином бульоне со сметаной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816" sId="73">
    <oc r="D17" t="inlineStr">
      <is>
        <t>180</t>
      </is>
    </oc>
    <nc r="D17" t="inlineStr">
      <is>
        <t>180/7</t>
      </is>
    </nc>
  </rcc>
  <rcc rId="6817" sId="73" numFmtId="4">
    <oc r="E17">
      <v>120.08</v>
    </oc>
    <nc r="E17">
      <v>85.97</v>
    </nc>
  </rcc>
  <rcc rId="6818" sId="73">
    <oc r="C18" t="inlineStr">
      <is>
        <t>Гуляш из отварной индейки</t>
      </is>
    </oc>
    <nc r="C18" t="inlineStr">
      <is>
        <t>Гуляш из отварной птицы</t>
      </is>
    </nc>
  </rcc>
  <rcc rId="6819" sId="73" numFmtId="4">
    <oc r="E18">
      <v>136.31</v>
    </oc>
    <nc r="E18">
      <v>123.51</v>
    </nc>
  </rcc>
  <rcc rId="6820" sId="73">
    <oc r="C19" t="inlineStr">
      <is>
        <t xml:space="preserve">Каша перловая рассып с овощами и маслом </t>
      </is>
    </oc>
    <nc r="C19" t="inlineStr">
      <is>
        <t>Макаронные изделия отварные с маслом сливочным</t>
      </is>
    </nc>
  </rcc>
  <rcc rId="6821" sId="73">
    <oc r="D19" t="inlineStr">
      <is>
        <t>137</t>
      </is>
    </oc>
    <nc r="D19" t="inlineStr">
      <is>
        <t>130/3</t>
      </is>
    </nc>
  </rcc>
  <rcc rId="6822" sId="73" numFmtId="4">
    <oc r="E19">
      <v>137.68</v>
    </oc>
    <nc r="E19">
      <v>165.79</v>
    </nc>
  </rcc>
  <rcc rId="6823" sId="73" numFmtId="4">
    <oc r="E20">
      <v>55.26</v>
    </oc>
    <nc r="E20">
      <v>103.14</v>
    </nc>
  </rcc>
  <rcc rId="6824" sId="73">
    <oc r="D21" t="inlineStr">
      <is>
        <t>25</t>
      </is>
    </oc>
    <nc r="D21" t="inlineStr">
      <is>
        <t>30</t>
      </is>
    </nc>
  </rcc>
  <rcc rId="6825" sId="73" numFmtId="4">
    <oc r="E21">
      <v>58.75</v>
    </oc>
    <nc r="E21">
      <v>70.569999999999993</v>
    </nc>
  </rcc>
  <rcc rId="6826" sId="73" numFmtId="4">
    <oc r="E22">
      <v>89.1</v>
    </oc>
    <nc r="E22">
      <v>89.19</v>
    </nc>
  </rcc>
  <rcc rId="6827" sId="73">
    <oc r="C23" t="inlineStr">
      <is>
        <t xml:space="preserve">Катык </t>
      </is>
    </oc>
    <nc r="C23" t="inlineStr">
      <is>
        <t>Напиток ацидоф</t>
      </is>
    </nc>
  </rcc>
  <rcc rId="6828" sId="73" numFmtId="4">
    <oc r="E23">
      <v>90</v>
    </oc>
    <nc r="E23">
      <v>92</v>
    </nc>
  </rcc>
  <rcc rId="6829" sId="73" numFmtId="4">
    <oc r="E24">
      <v>128.1</v>
    </oc>
    <nc r="E24"/>
  </rcc>
  <rrc rId="6830" sId="73" ref="A24:XFD24" action="deleteRow">
    <undo index="5" exp="ref" v="1" dr="E24" r="E29" sId="73"/>
    <rfmt sheetId="73" xfDxf="1" sqref="A24:XFD24" start="0" length="0"/>
    <rfmt sheetId="73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73" dxf="1">
      <nc r="C24" t="inlineStr">
        <is>
          <t>пряники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3" dxf="1">
      <nc r="D24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3" sqref="E24" start="0" length="0">
      <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6831" sId="73">
    <oc r="C24" t="inlineStr">
      <is>
        <t>Омлет</t>
      </is>
    </oc>
    <nc r="C24" t="inlineStr">
      <is>
        <t>Расстегай с рыбой</t>
      </is>
    </nc>
  </rcc>
  <rcc rId="6832" sId="73">
    <oc r="D24" t="inlineStr">
      <is>
        <t>150</t>
      </is>
    </oc>
    <nc r="D24" t="inlineStr">
      <is>
        <t>100</t>
      </is>
    </nc>
  </rcc>
  <rcc rId="6833" sId="73" numFmtId="4">
    <oc r="E24">
      <v>335.23</v>
    </oc>
    <nc r="E24">
      <v>220</v>
    </nc>
  </rcc>
  <rrc rId="6834" sId="73" ref="A25:XFD25" action="deleteRow">
    <undo index="1" exp="ref" v="1" dr="E25" r="E28" sId="73"/>
    <rfmt sheetId="73" xfDxf="1" sqref="A25:XFD25" start="0" length="0"/>
    <rfmt sheetId="73" sqref="B25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73" dxf="1">
      <nc r="C25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3" dxf="1">
      <nc r="D25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3" dxf="1" numFmtId="4">
      <nc r="E25">
        <v>58.75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cc rId="6835" sId="73">
    <oc r="C25" t="inlineStr">
      <is>
        <t>Чай с сахаром и лимоном</t>
      </is>
    </oc>
    <nc r="C25" t="inlineStr">
      <is>
        <t>Напиток из шиповника</t>
      </is>
    </nc>
  </rcc>
  <rcc rId="6836" sId="73">
    <oc r="D25" t="inlineStr">
      <is>
        <t>180/6/7</t>
      </is>
    </oc>
    <nc r="D25" t="inlineStr">
      <is>
        <t>180/6</t>
      </is>
    </nc>
  </rcc>
  <rcc rId="6837" sId="73" numFmtId="4">
    <oc r="E25">
      <v>26.48</v>
    </oc>
    <nc r="E25">
      <v>31.38</v>
    </nc>
  </rcc>
  <rcc rId="6838" sId="73">
    <oc r="E27">
      <f>E25+#REF!+E24+#REF!+E23+E22+E21+E20+E19+E18+E17+E16+E15+E14+E13+E12</f>
    </oc>
    <nc r="E27">
      <f>E25+E24+E23+E22+E21+E20+E19+E18+E17+E16+E15+E14+E13+E12</f>
    </nc>
  </rcc>
  <rsnm rId="6839" sheetId="69" oldName="[меню октябрь  2025.xlsx]13 октября" newName="[меню октябрь  2025.xlsx]10 ноября"/>
  <rsnm rId="6840" sheetId="73" oldName="[меню октябрь  2025.xlsx]14 октября" newName="[меню октябрь  2025.xlsx]11 ноября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41" sId="74">
    <oc r="C10" t="inlineStr">
      <is>
        <t>Каша манная молочная с маслом сливочным</t>
      </is>
    </oc>
    <nc r="C10" t="inlineStr">
      <is>
        <t>Каша геркулесовая молочная с маслом сливочным</t>
      </is>
    </nc>
  </rcc>
  <rcc rId="6842" sId="74" numFmtId="4">
    <oc r="E10">
      <v>186.3</v>
    </oc>
    <nc r="E10">
      <v>238.71</v>
    </nc>
  </rcc>
  <rcc rId="6843" sId="74">
    <oc r="E11">
      <v>58.83</v>
    </oc>
    <nc r="E11">
      <v>90.78</v>
    </nc>
  </rcc>
  <rcc rId="6844" sId="74" numFmtId="4">
    <oc r="E12">
      <v>111.6</v>
    </oc>
    <nc r="E12">
      <v>111.68</v>
    </nc>
  </rcc>
  <rcc rId="6845" sId="74">
    <oc r="D13" t="inlineStr">
      <is>
        <t>180</t>
      </is>
    </oc>
    <nc r="D13" t="inlineStr">
      <is>
        <t>200</t>
      </is>
    </nc>
  </rcc>
  <rcc rId="6846" sId="74" numFmtId="4">
    <oc r="E13">
      <v>76</v>
    </oc>
    <nc r="E13">
      <v>84.8</v>
    </nc>
  </rcc>
  <rcc rId="6847" sId="74">
    <oc r="C14" t="inlineStr">
      <is>
        <t>Томаты св порционно</t>
      </is>
    </oc>
    <nc r="C14" t="inlineStr">
      <is>
        <t>Винегрет</t>
      </is>
    </nc>
  </rcc>
  <rcc rId="6848" sId="74">
    <oc r="D14" t="inlineStr">
      <is>
        <t>50</t>
      </is>
    </oc>
    <nc r="D14" t="inlineStr">
      <is>
        <t>60</t>
      </is>
    </nc>
  </rcc>
  <rcc rId="6849" sId="74" numFmtId="4">
    <oc r="E14">
      <v>11</v>
    </oc>
    <nc r="E14">
      <v>75.06</v>
    </nc>
  </rcc>
  <rcc rId="6850" sId="74">
    <oc r="D15" t="inlineStr">
      <is>
        <t>180/11/7</t>
      </is>
    </oc>
    <nc r="D15" t="inlineStr">
      <is>
        <t>180/10/7</t>
      </is>
    </nc>
  </rcc>
  <rcc rId="6851" sId="74" numFmtId="4">
    <oc r="E15">
      <v>75.959999999999994</v>
    </oc>
    <nc r="E15">
      <v>84.8</v>
    </nc>
  </rcc>
  <rcc rId="6852" sId="74">
    <oc r="C16" t="inlineStr">
      <is>
        <t>Биточки домашние</t>
      </is>
    </oc>
    <nc r="C16" t="inlineStr">
      <is>
        <t>Тефтели мясные</t>
      </is>
    </nc>
  </rcc>
  <rcc rId="6853" sId="74">
    <oc r="D16" t="inlineStr">
      <is>
        <t>70</t>
      </is>
    </oc>
    <nc r="D16" t="inlineStr">
      <is>
        <t>60/20</t>
      </is>
    </nc>
  </rcc>
  <rcc rId="6854" sId="74" numFmtId="4">
    <oc r="E16">
      <v>225.4</v>
    </oc>
    <nc r="E16">
      <v>125.85</v>
    </nc>
  </rcc>
  <rcc rId="6855" sId="74">
    <oc r="C17" t="inlineStr">
      <is>
        <t>Пюре гороховое</t>
      </is>
    </oc>
    <nc r="C17" t="inlineStr">
      <is>
        <t>Каша гречневая рассыпчатая с маслом сливочным</t>
      </is>
    </nc>
  </rcc>
  <rcc rId="6856" sId="74">
    <oc r="D17" t="inlineStr">
      <is>
        <t>130</t>
      </is>
    </oc>
    <nc r="D17" t="inlineStr">
      <is>
        <t>130/3</t>
      </is>
    </nc>
  </rcc>
  <rcc rId="6857" sId="74" numFmtId="4">
    <oc r="E17">
      <v>196.94</v>
    </oc>
    <nc r="E17">
      <v>205.27</v>
    </nc>
  </rcc>
  <rcc rId="6858" sId="74">
    <oc r="D19" t="inlineStr">
      <is>
        <t>25</t>
      </is>
    </oc>
    <nc r="D19" t="inlineStr">
      <is>
        <t>30</t>
      </is>
    </nc>
  </rcc>
  <rcc rId="6859" sId="74" numFmtId="4">
    <oc r="E19">
      <v>58.75</v>
    </oc>
    <nc r="E19">
      <v>70.569999999999993</v>
    </nc>
  </rcc>
  <rcc rId="6860" sId="74" numFmtId="4">
    <oc r="E20">
      <v>89.1</v>
    </oc>
    <nc r="E20">
      <v>89.19</v>
    </nc>
  </rcc>
  <rcc rId="6861" sId="74">
    <oc r="C21" t="inlineStr">
      <is>
        <t>Молоко кипяченое</t>
      </is>
    </oc>
    <nc r="C21" t="inlineStr">
      <is>
        <t>Ряженка</t>
      </is>
    </nc>
  </rcc>
  <rcc rId="6862" sId="74" numFmtId="4">
    <oc r="E21">
      <v>96.3</v>
    </oc>
    <nc r="E21">
      <v>92</v>
    </nc>
  </rcc>
  <rcc rId="6863" sId="74">
    <oc r="C22" t="inlineStr">
      <is>
        <t>Булочка с сахаром</t>
      </is>
    </oc>
    <nc r="C22" t="inlineStr">
      <is>
        <t>Сушки</t>
      </is>
    </nc>
  </rcc>
  <rcc rId="6864" sId="74">
    <oc r="D22" t="inlineStr">
      <is>
        <t>35</t>
      </is>
    </oc>
    <nc r="D22" t="inlineStr">
      <is>
        <t>20</t>
      </is>
    </nc>
  </rcc>
  <rcc rId="6865" sId="74" numFmtId="4">
    <oc r="E22">
      <v>95.67</v>
    </oc>
    <nc r="E22">
      <v>67.8</v>
    </nc>
  </rcc>
  <rcc rId="6866" sId="74">
    <oc r="D23" t="inlineStr">
      <is>
        <t>50/25</t>
      </is>
    </oc>
    <nc r="D23" t="inlineStr">
      <is>
        <t>130/20</t>
      </is>
    </nc>
  </rcc>
  <rcc rId="6867" sId="74" numFmtId="4">
    <oc r="E23">
      <v>245.23</v>
    </oc>
    <nc r="E23">
      <v>360.2</v>
    </nc>
  </rcc>
  <rrc rId="6868" sId="74" ref="A24:XFD24" action="deleteRow">
    <undo index="3" exp="ref" v="1" dr="E24" r="E27" sId="74"/>
    <rfmt sheetId="74" xfDxf="1" sqref="A24:XFD24" start="0" length="0"/>
    <rfmt sheetId="74" sqref="B24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74" dxf="1">
      <nc r="C24" t="inlineStr">
        <is>
          <t>Рис отварной  рассып с масл слив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4" dxf="1">
      <nc r="D24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4" dxf="1" numFmtId="4">
      <nc r="E24">
        <v>192.01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cc rId="6869" sId="74">
    <oc r="C23" t="inlineStr">
      <is>
        <t>Рыба туш с овощами</t>
      </is>
    </oc>
    <nc r="C23" t="inlineStr">
      <is>
        <t>Пудинг творожный запеченный с повидлом</t>
      </is>
    </nc>
  </rcc>
  <rrc rId="6870" sId="74" ref="A25:XFD25" action="deleteRow">
    <undo index="0" exp="ref" v="1" dr="E25" r="E26" sId="74"/>
    <rfmt sheetId="74" xfDxf="1" sqref="A25:XFD25" start="0" length="0"/>
    <rfmt sheetId="74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74" dxf="1">
      <nc r="C25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4" dxf="1">
      <nc r="D25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4" dxf="1" numFmtId="4">
      <nc r="E25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6871" sId="74">
    <oc r="E25">
      <f>#REF!+E24+#REF!+E23+E22+E21+E20+E19+E18+E17+E16+E15+E14+E13+E12+E11+E10</f>
    </oc>
    <nc r="E25">
      <f>+E24+E23+E22+E21+E20+E19+E18+E17+E16+E15+E14+E13+E12+E11+E10</f>
    </nc>
  </rcc>
  <rcc rId="6872" sId="79">
    <oc r="C12" t="inlineStr">
      <is>
        <t>Каша пшеничная молочная с маслом сливочным</t>
      </is>
    </oc>
    <nc r="C12" t="inlineStr">
      <is>
        <t>Каша пшенная молочная с маслом сливочным</t>
      </is>
    </nc>
  </rcc>
  <rcc rId="6873" sId="79">
    <oc r="C14" t="inlineStr">
      <is>
        <t>Бутерброд с  маслом сливочным</t>
      </is>
    </oc>
    <nc r="C14" t="inlineStr">
      <is>
        <t>Бутерброд с  маслом сливочным,с сыром</t>
      </is>
    </nc>
  </rcc>
  <rcc rId="6874" sId="79">
    <oc r="D14" t="inlineStr">
      <is>
        <t>30/5</t>
      </is>
    </oc>
    <nc r="D14" t="inlineStr">
      <is>
        <t>30/5/5</t>
      </is>
    </nc>
  </rcc>
  <rcc rId="6875" sId="79" numFmtId="4">
    <oc r="E12">
      <v>241.16</v>
    </oc>
    <nc r="E12">
      <v>184.24</v>
    </nc>
  </rcc>
  <rcc rId="6876" sId="79">
    <oc r="E13">
      <v>72.7</v>
    </oc>
    <nc r="E13">
      <v>75.760000000000005</v>
    </nc>
  </rcc>
  <rcc rId="6877" sId="79" numFmtId="4">
    <oc r="E14">
      <v>111.6</v>
    </oc>
    <nc r="E14">
      <v>128.77000000000001</v>
    </nc>
  </rcc>
  <rcc rId="6878" sId="79">
    <oc r="C15" t="inlineStr">
      <is>
        <t>Яблоко</t>
      </is>
    </oc>
    <nc r="C15" t="inlineStr">
      <is>
        <t>Апельсин</t>
      </is>
    </nc>
  </rcc>
  <rcc rId="6879" sId="79" numFmtId="4">
    <oc r="E15">
      <v>47</v>
    </oc>
    <nc r="E15">
      <v>43</v>
    </nc>
  </rcc>
  <rcc rId="6880" sId="79">
    <oc r="C16" t="inlineStr">
      <is>
        <t>салат из капусты с яблоками</t>
      </is>
    </oc>
    <nc r="C16" t="inlineStr">
      <is>
        <t>салат из моркови с сахаром</t>
      </is>
    </nc>
  </rcc>
  <rcc rId="6881" sId="79" numFmtId="4">
    <oc r="E16">
      <v>54.06</v>
    </oc>
    <nc r="E16">
      <v>31.38</v>
    </nc>
  </rcc>
  <rcc rId="6882" sId="79" numFmtId="4">
    <oc r="E17">
      <v>114.78</v>
    </oc>
    <nc r="E17">
      <v>109.54</v>
    </nc>
  </rcc>
  <rcc rId="6883" sId="79">
    <oc r="C18" t="inlineStr">
      <is>
        <t>Жаркое из птицы по домашнему</t>
      </is>
    </oc>
    <nc r="C18" t="inlineStr">
      <is>
        <t>Рыба тушеная с овощами</t>
      </is>
    </nc>
  </rcc>
  <rcc rId="6884" sId="79">
    <oc r="D18" t="inlineStr">
      <is>
        <t>180</t>
      </is>
    </oc>
    <nc r="D18" t="inlineStr">
      <is>
        <t>50/25</t>
      </is>
    </nc>
  </rcc>
  <rcc rId="6885" sId="79" numFmtId="4">
    <oc r="E18">
      <v>303.43</v>
    </oc>
    <nc r="E18">
      <v>105</v>
    </nc>
  </rcc>
  <rrc rId="6886" sId="79" ref="A18:XFD18" action="insertRow"/>
  <rcc rId="6887" sId="79">
    <nc r="C18" t="inlineStr">
      <is>
        <t>Пюре картофельное</t>
      </is>
    </nc>
  </rcc>
  <rcc rId="6888" sId="79">
    <nc r="D18" t="inlineStr">
      <is>
        <t>140</t>
      </is>
    </nc>
  </rcc>
  <rcc rId="6889" sId="79" numFmtId="4">
    <nc r="E18">
      <v>128.1</v>
    </nc>
  </rcc>
  <rcc rId="6890" sId="79" numFmtId="4">
    <oc r="E20">
      <v>68.180000000000007</v>
    </oc>
    <nc r="E20">
      <v>71.52</v>
    </nc>
  </rcc>
  <rcc rId="6891" sId="79">
    <oc r="D21" t="inlineStr">
      <is>
        <t>25</t>
      </is>
    </oc>
    <nc r="D21" t="inlineStr">
      <is>
        <t>30</t>
      </is>
    </nc>
  </rcc>
  <rcc rId="6892" sId="79" numFmtId="4">
    <oc r="E22">
      <v>89.1</v>
    </oc>
    <nc r="E22">
      <v>89.19</v>
    </nc>
  </rcc>
  <rcc rId="6893" sId="79" numFmtId="4">
    <oc r="E23">
      <v>91.8</v>
    </oc>
    <nc r="E23">
      <v>92</v>
    </nc>
  </rcc>
  <rcc rId="6894" sId="79">
    <oc r="C24" t="inlineStr">
      <is>
        <t>Ватрушка королевская</t>
      </is>
    </oc>
    <nc r="C24" t="inlineStr">
      <is>
        <t>Вак балиш с рисом и мясом</t>
      </is>
    </nc>
  </rcc>
  <rcc rId="6895" sId="79" numFmtId="4">
    <oc r="E24">
      <v>404</v>
    </oc>
    <nc r="E24">
      <v>234.63</v>
    </nc>
  </rcc>
  <rcc rId="6896" sId="79">
    <oc r="E27">
      <f>E25+E24+E23+E22+E21+E20+E19+E17+E16+E15+E14+E13+E12</f>
    </oc>
    <nc r="E27">
      <f>E25+E24+E23+E22+E21+E20+E19+E18+E17+E16+E15+E14+E13+E12</f>
    </nc>
  </rcc>
  <rcc rId="6897" sId="79" numFmtId="4">
    <oc r="E21">
      <v>58.75</v>
    </oc>
    <nc r="E21">
      <v>70.569999999999993</v>
    </nc>
  </rcc>
  <rcv guid="{7D113E4B-2489-4A93-A066-E9128A217E1E}" action="delete"/>
  <rcv guid="{7D113E4B-2489-4A93-A066-E9128A217E1E}" action="add"/>
  <rsnm rId="6898" sheetId="79" oldName="[меню октябрь  2025.xlsx]16 октября" newName="[меню октябрь  2025.xlsx]13 ноября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0" sId="88">
    <nc r="B1" t="inlineStr">
      <is>
        <t>Согласно контракту</t>
      </is>
    </nc>
  </rcc>
  <rcc rId="6521" sId="88">
    <nc r="B2" t="inlineStr">
      <is>
        <t>№2024.617</t>
      </is>
    </nc>
  </rcc>
  <rcc rId="6522" sId="88">
    <nc r="B3" t="inlineStr">
      <is>
        <t>от 23.12.2023 г.</t>
      </is>
    </nc>
  </rcc>
  <rcc rId="6523" sId="88">
    <nc r="C6" t="inlineStr">
      <is>
        <t>7 день</t>
      </is>
    </nc>
  </rcc>
  <rcc rId="6524" sId="88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25" sId="88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8" start="0" length="0">
    <dxf>
      <font>
        <b/>
        <sz val="11"/>
        <color theme="1"/>
        <name val="Calibri"/>
        <scheme val="minor"/>
      </font>
    </dxf>
  </rfmt>
  <rfmt sheetId="88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26" sId="88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27" sId="88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28" sId="88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29" sId="88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30" sId="88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1" sId="88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2" sId="88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533" sId="88" odxf="1" s="1" dxf="1">
    <nc r="C12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4" sId="88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5" sId="88" odxf="1" s="1" dxf="1" numFmtId="4">
    <nc r="E12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6" sId="88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7" sId="88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8" sId="88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9" sId="88" odxf="1" s="1" dxf="1">
    <nc r="C14" t="inlineStr">
      <is>
        <t>Бутерброд с сыром,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0" sId="88" odxf="1" s="1" dxf="1">
    <nc r="D14" t="inlineStr">
      <is>
        <t>30/10/5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1" sId="88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42" sId="88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543" sId="88" odxf="1" dxf="1">
    <nc r="C15" t="inlineStr">
      <is>
        <t>Яблоки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4" sId="88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5" sId="88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6" sId="88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47" sId="88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8" sId="88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9" sId="88" odxf="1" dxf="1" numFmtId="4">
    <nc r="E16">
      <v>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0" sId="88" odxf="1" dxf="1">
    <nc r="C17" t="inlineStr">
      <is>
        <t>Суп картофельный с клецками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1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2" sId="88" odxf="1" dxf="1" numFmtId="4">
    <nc r="E17">
      <v>120.08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3" sId="88" odxf="1" dxf="1">
    <nc r="C18" t="inlineStr">
      <is>
        <t>Гуляш из отварной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4" sId="88" odxf="1" dxf="1">
    <nc r="D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5" sId="88" odxf="1" dxf="1" numFmtId="4">
    <nc r="E18">
      <v>136.31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6" sId="88" odxf="1" dxf="1">
    <nc r="C19" t="inlineStr">
      <is>
        <t>Каша перловая рассып с овощами и маслом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7" sId="88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8" sId="88" odxf="1" dxf="1" numFmtId="4">
    <nc r="E19">
      <v>137.68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9" sId="88" odxf="1" dxf="1">
    <nc r="C20" t="inlineStr">
      <is>
        <t>Напиток из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0" sId="88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1" sId="88" odxf="1" dxf="1">
    <nc r="E20" t="inlineStr">
      <is>
        <t>55.26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62" sId="88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3" sId="88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4" sId="88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565" sId="88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6" sId="88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7" sId="88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8" sId="88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569" sId="88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0" sId="88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1" sId="88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572" sId="88" odxf="1" dxf="1">
    <nc r="C24" t="inlineStr">
      <is>
        <t>Пряник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3" sId="88" odxf="1" dxf="1">
    <nc r="D24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4" sId="88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75" sId="88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76" sId="88" odxf="1" dxf="1">
    <nc r="C25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7" sId="88" odxf="1" dxf="1">
    <nc r="D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8" sId="88" odxf="1" dxf="1" numFmtId="4">
    <nc r="E25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79" sId="88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0" sId="88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1" sId="88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582" sId="88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83" sId="88" odxf="1" dxf="1" numFmtId="4">
    <nc r="E27">
      <v>1647.01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99" sId="80">
    <oc r="D12" t="inlineStr">
      <is>
        <t>Каша геркулесовая молочная с маслом сливочным</t>
      </is>
    </oc>
    <nc r="D12" t="inlineStr">
      <is>
        <t>Каша рисовая молочная с маслом сливочным</t>
      </is>
    </nc>
  </rcc>
  <rcc rId="6900" sId="80">
    <oc r="E12" t="inlineStr">
      <is>
        <t>180/5</t>
      </is>
    </oc>
    <nc r="E12" t="inlineStr">
      <is>
        <t>180/3</t>
      </is>
    </nc>
  </rcc>
  <rcc rId="6901" sId="80" numFmtId="4">
    <oc r="F12">
      <v>233.1</v>
    </oc>
    <nc r="F12">
      <v>225</v>
    </nc>
  </rcc>
  <rcc rId="6902" sId="80">
    <oc r="D13" t="inlineStr">
      <is>
        <t>Кофейный напиток с молоком</t>
      </is>
    </oc>
    <nc r="D13" t="inlineStr">
      <is>
        <t>Чай с сахаром, с яблоком</t>
      </is>
    </nc>
  </rcc>
  <rcc rId="6903" sId="80">
    <oc r="E13" t="inlineStr">
      <is>
        <t>180/6</t>
      </is>
    </oc>
    <nc r="E13" t="inlineStr">
      <is>
        <t>180/6/10</t>
      </is>
    </nc>
  </rcc>
  <rcc rId="6904" sId="80">
    <oc r="F13">
      <v>42.67</v>
    </oc>
    <nc r="F13">
      <v>28.7</v>
    </nc>
  </rcc>
  <rcc rId="6905" sId="80" numFmtId="4">
    <oc r="F14">
      <v>146.1</v>
    </oc>
    <nc r="F14">
      <v>111.68</v>
    </nc>
  </rcc>
  <rcc rId="6906" sId="80">
    <oc r="E15" t="inlineStr">
      <is>
        <t>180</t>
      </is>
    </oc>
    <nc r="E15" t="inlineStr">
      <is>
        <t>200</t>
      </is>
    </nc>
  </rcc>
  <rcc rId="6907" sId="80" numFmtId="4">
    <oc r="F15">
      <v>76</v>
    </oc>
    <nc r="F15">
      <v>84.8</v>
    </nc>
  </rcc>
  <rcc rId="6908" sId="80">
    <oc r="D16" t="inlineStr">
      <is>
        <t>Огурцы св порционно</t>
      </is>
    </oc>
    <nc r="D16" t="inlineStr">
      <is>
        <t>Салат из зеленого горошка к/с</t>
      </is>
    </nc>
  </rcc>
  <rcc rId="6909" sId="80" numFmtId="4">
    <oc r="F16">
      <v>11</v>
    </oc>
    <nc r="F16">
      <v>41.8</v>
    </nc>
  </rcc>
  <rcc rId="6910" sId="80">
    <oc r="D17" t="inlineStr">
      <is>
        <t>Суп картофельный с рисовой крупой с мясными фрик,со сметаной</t>
      </is>
    </oc>
    <nc r="D17" t="inlineStr">
      <is>
        <t>Суп картофельный с пшенной крупой на курином бульоне</t>
      </is>
    </nc>
  </rcc>
  <rcc rId="6911" sId="80" numFmtId="4">
    <oc r="F17">
      <v>79.599999999999994</v>
    </oc>
    <nc r="F17">
      <v>51.45</v>
    </nc>
  </rcc>
  <rcc rId="6912" sId="80">
    <oc r="D19" t="inlineStr">
      <is>
        <t>Макаронные изделия отварные с овощами</t>
      </is>
    </oc>
    <nc r="D19" t="inlineStr">
      <is>
        <t>Жаркое по - домашнему из отварной птицы</t>
      </is>
    </nc>
  </rcc>
  <rcc rId="6913" sId="80">
    <oc r="E19" t="inlineStr">
      <is>
        <t>130</t>
      </is>
    </oc>
    <nc r="E19" t="inlineStr">
      <is>
        <t>200</t>
      </is>
    </nc>
  </rcc>
  <rcc rId="6914" sId="80" numFmtId="4">
    <oc r="F19">
      <v>163.28</v>
    </oc>
    <nc r="F19">
      <v>236.2</v>
    </nc>
  </rcc>
  <rcc rId="6915" sId="80">
    <oc r="D20" t="inlineStr">
      <is>
        <t>Кисель</t>
      </is>
    </oc>
    <nc r="D20" t="inlineStr">
      <is>
        <t>Компот из фруктов</t>
      </is>
    </nc>
  </rcc>
  <rcc rId="6916" sId="80" numFmtId="4">
    <oc r="F20">
      <v>75.239999999999995</v>
    </oc>
    <nc r="F20">
      <v>39.47</v>
    </nc>
  </rcc>
  <rcc rId="6917" sId="80">
    <oc r="E21" t="inlineStr">
      <is>
        <t>25</t>
      </is>
    </oc>
    <nc r="E21" t="inlineStr">
      <is>
        <t>30</t>
      </is>
    </nc>
  </rcc>
  <rcc rId="6918" sId="80" numFmtId="4">
    <oc r="F21">
      <v>58.75</v>
    </oc>
    <nc r="F21">
      <v>70.569999999999993</v>
    </nc>
  </rcc>
  <rcc rId="6919" sId="80" numFmtId="4">
    <oc r="F22">
      <v>89.1</v>
    </oc>
    <nc r="F22">
      <v>89.19</v>
    </nc>
  </rcc>
  <rcc rId="6920" sId="80">
    <oc r="D23" t="inlineStr">
      <is>
        <t>Молоко кипяченое</t>
      </is>
    </oc>
    <nc r="D23" t="inlineStr">
      <is>
        <t>Кефир</t>
      </is>
    </nc>
  </rcc>
  <rcc rId="6921" sId="80">
    <oc r="E23" t="inlineStr">
      <is>
        <t>180</t>
      </is>
    </oc>
    <nc r="E23" t="inlineStr">
      <is>
        <t>185</t>
      </is>
    </nc>
  </rcc>
  <rcc rId="6922" sId="80" numFmtId="4">
    <oc r="F23">
      <v>96.3</v>
    </oc>
    <nc r="F23">
      <v>90</v>
    </nc>
  </rcc>
  <rcc rId="6923" sId="80">
    <oc r="D24" t="inlineStr">
      <is>
        <t>Булочка Российская</t>
      </is>
    </oc>
    <nc r="D24" t="inlineStr">
      <is>
        <t>Пряники</t>
      </is>
    </nc>
  </rcc>
  <rcc rId="6924" sId="80" numFmtId="4">
    <oc r="F24">
      <v>88.5</v>
    </oc>
    <nc r="F24">
      <v>128.1</v>
    </nc>
  </rcc>
  <rcc rId="6925" sId="80">
    <oc r="D25" t="inlineStr">
      <is>
        <t>Каша гречневая вязкая с мясом и овощами</t>
      </is>
    </oc>
    <nc r="D25" t="inlineStr">
      <is>
        <t>Сырники из творога с повидлом</t>
      </is>
    </nc>
  </rcc>
  <rcc rId="6926" sId="80">
    <oc r="E25" t="inlineStr">
      <is>
        <t>180</t>
      </is>
    </oc>
    <nc r="E25" t="inlineStr">
      <is>
        <t>120/30</t>
      </is>
    </nc>
  </rcc>
  <rcc rId="6927" sId="80" numFmtId="4">
    <oc r="F25">
      <v>268.5</v>
    </oc>
    <nc r="F25">
      <v>379.8</v>
    </nc>
  </rcc>
  <rcc rId="6928" sId="80" numFmtId="4">
    <oc r="F27">
      <v>70.5</v>
    </oc>
    <nc r="F27"/>
  </rcc>
  <rrc rId="6929" sId="80" ref="A27:XFD27" action="deleteRow">
    <undo index="0" exp="ref" v="1" dr="F27" r="F28" sId="80"/>
    <rfmt sheetId="80" xfDxf="1" sqref="A27:XFD27" start="0" length="0"/>
    <rfmt sheetId="80" sqref="C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0" dxf="1">
      <nc r="D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0" dxf="1">
      <nc r="E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0" sqref="F27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6930" sId="80" numFmtId="4">
    <oc r="F26">
      <v>79.38</v>
    </oc>
    <nc r="F26">
      <v>31.38</v>
    </nc>
  </rcc>
  <rrc rId="6931" sId="80" ref="A18:XFD18" action="deleteRow">
    <undo index="15" exp="ref" v="1" dr="F18" r="F27" sId="80"/>
    <rfmt sheetId="80" xfDxf="1" sqref="A18:XFD18" start="0" length="0"/>
    <rfmt sheetId="80" sqref="C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0" dxf="1">
      <nc r="D18" t="inlineStr">
        <is>
          <t>Котлеты рыбные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0" dxf="1">
      <nc r="E18" t="inlineStr">
        <is>
          <t>70/3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0" dxf="1" numFmtId="4">
      <nc r="F18">
        <v>144.36000000000001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6932" sId="80">
    <oc r="F26">
      <f>#REF!+F26+F25+F24+F23+F22+F21+F20+F19+F18+F17+F16+F15+F14+F13+F12</f>
    </oc>
    <nc r="F26">
      <f>F25+F24+F23+F22+F21+F20+F19+F18+F17+F16+F15+F14+F13+F12</f>
    </nc>
  </rcc>
  <rcc rId="6933" sId="75">
    <oc r="C12" t="inlineStr">
      <is>
        <t>Каша Дружба молочная с маслом сливочным</t>
      </is>
    </oc>
    <nc r="C12" t="inlineStr">
      <is>
        <t>Каша Геркулесовая молочная с маслом сливочным</t>
      </is>
    </nc>
  </rcc>
  <rcc rId="6934" sId="75" numFmtId="4">
    <oc r="E12">
      <v>225</v>
    </oc>
    <nc r="E12">
      <v>238.71</v>
    </nc>
  </rcc>
  <rcc rId="6935" sId="75">
    <oc r="E13">
      <v>42.67</v>
    </oc>
    <nc r="E13">
      <v>74.58</v>
    </nc>
  </rcc>
  <rcc rId="6936" sId="75">
    <oc r="C14" t="inlineStr">
      <is>
        <t>Бутерброд с маслом сливочным</t>
      </is>
    </oc>
    <nc r="C14" t="inlineStr">
      <is>
        <t>Бутерброд с маслом сливочным,с сыром</t>
      </is>
    </nc>
  </rcc>
  <rcc rId="6937" sId="75">
    <oc r="D14" t="inlineStr">
      <is>
        <t>30/5</t>
      </is>
    </oc>
    <nc r="D14" t="inlineStr">
      <is>
        <t>30/5/5</t>
      </is>
    </nc>
  </rcc>
  <rcc rId="6938" sId="75" numFmtId="4">
    <oc r="E14">
      <v>111.6</v>
    </oc>
    <nc r="E14">
      <v>128.77000000000001</v>
    </nc>
  </rcc>
  <rcc rId="6939" sId="75">
    <oc r="C16" t="inlineStr">
      <is>
        <t>Салат из зеленого горошка</t>
      </is>
    </oc>
    <nc r="C16" t="inlineStr">
      <is>
        <t>Икра Кабачковая</t>
      </is>
    </nc>
  </rcc>
  <rcc rId="6940" sId="75" numFmtId="4">
    <oc r="E16">
      <v>41.8</v>
    </oc>
    <nc r="E16">
      <v>34.799999999999997</v>
    </nc>
  </rcc>
  <rcc rId="6941" sId="75">
    <oc r="C17" t="inlineStr">
      <is>
        <t>Суп вермишелевый с картофелем с мясными фрикадельками</t>
      </is>
    </oc>
    <nc r="C17" t="inlineStr">
      <is>
        <t>Суп картофельный с клецками на курином бульоне</t>
      </is>
    </nc>
  </rcc>
  <rcc rId="6942" sId="75">
    <oc r="D17" t="inlineStr">
      <is>
        <t>180/15</t>
      </is>
    </oc>
    <nc r="D17" t="inlineStr">
      <is>
        <t>180</t>
      </is>
    </nc>
  </rcc>
  <rcc rId="6943" sId="75" numFmtId="4">
    <oc r="E17">
      <v>114.56</v>
    </oc>
    <nc r="E17">
      <v>107.24</v>
    </nc>
  </rcc>
  <rcc rId="6944" sId="75">
    <oc r="C18" t="inlineStr">
      <is>
        <t>Голубцы ленивые со сметанно-томатным соусом</t>
      </is>
    </oc>
    <nc r="C18" t="inlineStr">
      <is>
        <t>Плов из птицы</t>
      </is>
    </nc>
  </rcc>
  <rcc rId="6945" sId="75">
    <oc r="D18" t="inlineStr">
      <is>
        <t>120/30</t>
      </is>
    </oc>
    <nc r="D18" t="inlineStr">
      <is>
        <t>200</t>
      </is>
    </nc>
  </rcc>
  <rcc rId="6946" sId="75" numFmtId="4">
    <oc r="E18">
      <v>201.98</v>
    </oc>
    <nc r="E18">
      <v>282.55</v>
    </nc>
  </rcc>
  <rcc rId="6947" sId="75">
    <oc r="C19" t="inlineStr">
      <is>
        <t>Напиток из сухофруктов</t>
      </is>
    </oc>
    <nc r="C19" t="inlineStr">
      <is>
        <t>Компот из яблок</t>
      </is>
    </nc>
  </rcc>
  <rcc rId="6948" sId="75" numFmtId="4">
    <oc r="E19">
      <v>68.180000000000007</v>
    </oc>
    <nc r="E19">
      <v>103.14</v>
    </nc>
  </rcc>
  <rcc rId="6949" sId="75">
    <oc r="D21" t="inlineStr">
      <is>
        <t>25</t>
      </is>
    </oc>
    <nc r="D21" t="inlineStr">
      <is>
        <t>35</t>
      </is>
    </nc>
  </rcc>
  <rcc rId="6950" sId="75" numFmtId="4">
    <oc r="E20">
      <v>89.1</v>
    </oc>
    <nc r="E20">
      <v>89.19</v>
    </nc>
  </rcc>
  <rcc rId="6951" sId="75" numFmtId="4">
    <oc r="E21">
      <v>58.75</v>
    </oc>
    <nc r="E21">
      <v>82.25</v>
    </nc>
  </rcc>
  <rcc rId="6952" sId="75">
    <oc r="C22" t="inlineStr">
      <is>
        <t>Кефир</t>
      </is>
    </oc>
    <nc r="C22" t="inlineStr">
      <is>
        <t>Напиток ацид</t>
      </is>
    </nc>
  </rcc>
  <rcc rId="6953" sId="75" numFmtId="4">
    <oc r="E22">
      <v>90</v>
    </oc>
    <nc r="E22">
      <v>92</v>
    </nc>
  </rcc>
  <rcc rId="6954" sId="75">
    <oc r="C23" t="inlineStr">
      <is>
        <t>Вафли</t>
      </is>
    </oc>
    <nc r="C23" t="inlineStr">
      <is>
        <t>Печенье</t>
      </is>
    </nc>
  </rcc>
  <rcc rId="6955" sId="75" numFmtId="4">
    <oc r="E23">
      <v>192</v>
    </oc>
    <nc r="E23">
      <v>83.4</v>
    </nc>
  </rcc>
  <rcc rId="6956" sId="75" numFmtId="4">
    <oc r="E24">
      <v>124.56</v>
    </oc>
    <nc r="E24">
      <v>101.72</v>
    </nc>
  </rcc>
  <rcc rId="6957" sId="75">
    <oc r="D25" t="inlineStr">
      <is>
        <t>140</t>
      </is>
    </oc>
    <nc r="D25" t="inlineStr">
      <is>
        <t>140/3</t>
      </is>
    </nc>
  </rcc>
  <rcc rId="6958" sId="75">
    <oc r="C25" t="inlineStr">
      <is>
        <t>Каша перловая</t>
      </is>
    </oc>
    <nc r="C25" t="inlineStr">
      <is>
        <t>Пюре картофельное с маслом</t>
      </is>
    </nc>
  </rcc>
  <rcc rId="6959" sId="75" numFmtId="4">
    <oc r="E25">
      <v>128.1</v>
    </oc>
    <nc r="E25">
      <v>147.9</v>
    </nc>
  </rcc>
  <rcc rId="6960" sId="75" numFmtId="4">
    <oc r="E26">
      <v>24.1</v>
    </oc>
    <nc r="E26">
      <v>23.94</v>
    </nc>
  </rcc>
  <rcc rId="6961" sId="75">
    <oc r="D27" t="inlineStr">
      <is>
        <t>30</t>
      </is>
    </oc>
    <nc r="D27" t="inlineStr">
      <is>
        <t>35</t>
      </is>
    </nc>
  </rcc>
  <rcc rId="6962" sId="75" numFmtId="4">
    <oc r="E27">
      <v>70.5</v>
    </oc>
    <nc r="E27">
      <v>82.25</v>
    </nc>
  </rcc>
  <rcc rId="6963" sId="81">
    <oc r="C12" t="inlineStr">
      <is>
        <t>Каша полбяная молочная с маслом сливочным</t>
      </is>
    </oc>
    <nc r="C12" t="inlineStr">
      <is>
        <t>Каша пшеничная молочная с маслом сливочным</t>
      </is>
    </nc>
  </rcc>
  <rcc rId="6964" sId="81" numFmtId="4">
    <oc r="E12">
      <v>202.64</v>
    </oc>
    <nc r="E12">
      <v>241.16</v>
    </nc>
  </rcc>
  <rcc rId="6965" sId="81">
    <oc r="E13">
      <v>58.83</v>
    </oc>
    <nc r="E13">
      <v>90.78</v>
    </nc>
  </rcc>
  <rcc rId="6966" sId="8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6967" sId="81">
    <oc r="D14" t="inlineStr">
      <is>
        <t>30/10/5</t>
      </is>
    </oc>
    <nc r="D14" t="inlineStr">
      <is>
        <t>30/5</t>
      </is>
    </nc>
  </rcc>
  <rcc rId="6968" sId="81" numFmtId="4">
    <oc r="E14">
      <v>146.1</v>
    </oc>
    <nc r="E14">
      <v>111.68</v>
    </nc>
  </rcc>
  <rcc rId="6969" sId="81">
    <oc r="D15" t="inlineStr">
      <is>
        <t>180</t>
      </is>
    </oc>
    <nc r="D15" t="inlineStr">
      <is>
        <t>200</t>
      </is>
    </nc>
  </rcc>
  <rcc rId="6970" sId="81" numFmtId="4">
    <oc r="E15">
      <v>76</v>
    </oc>
    <nc r="E15">
      <v>84.8</v>
    </nc>
  </rcc>
  <rcc rId="6971" sId="81">
    <oc r="C16" t="inlineStr">
      <is>
        <t>Салат из картофеля с солеными огурцами</t>
      </is>
    </oc>
    <nc r="C16" t="inlineStr">
      <is>
        <t>Салат из моркови,с сахаром</t>
      </is>
    </nc>
  </rcc>
  <rcc rId="6972" sId="81" numFmtId="4">
    <oc r="E16">
      <v>66.84</v>
    </oc>
    <nc r="E16">
      <v>31.38</v>
    </nc>
  </rcc>
  <rcc rId="6973" sId="81">
    <oc r="D17" t="inlineStr">
      <is>
        <t>180/10/7</t>
      </is>
    </oc>
    <nc r="D17" t="inlineStr">
      <is>
        <t>180/7</t>
      </is>
    </nc>
  </rcc>
  <rcc rId="6974" sId="81" numFmtId="4">
    <oc r="E17">
      <v>87.64</v>
    </oc>
    <nc r="E17">
      <v>85.97</v>
    </nc>
  </rcc>
  <rcc rId="6975" sId="81">
    <oc r="C18" t="inlineStr">
      <is>
        <t>Тефтели куриные в сметанно-томатномсоусе</t>
      </is>
    </oc>
    <nc r="C18" t="inlineStr">
      <is>
        <t>Гуляш из отварной говядины</t>
      </is>
    </nc>
  </rcc>
  <rcc rId="6976" sId="81">
    <oc r="C19" t="inlineStr">
      <is>
        <t>Макароны отварны с маслом сливочным</t>
      </is>
    </oc>
    <nc r="C19" t="inlineStr">
      <is>
        <t>Каша гречневая рассыпчатая с маслом сливочным</t>
      </is>
    </nc>
  </rcc>
  <rcc rId="6977" sId="81">
    <oc r="D18" t="inlineStr">
      <is>
        <t>50/25</t>
      </is>
    </oc>
    <nc r="D18" t="inlineStr">
      <is>
        <t>40/40</t>
      </is>
    </nc>
  </rcc>
  <rcc rId="6978" sId="81" numFmtId="4">
    <oc r="E18">
      <v>112.5</v>
    </oc>
    <nc r="E18">
      <v>176.8</v>
    </nc>
  </rcc>
  <rcc rId="6979" sId="81" numFmtId="4">
    <oc r="E19">
      <v>155.22</v>
    </oc>
    <nc r="E19">
      <v>205.27</v>
    </nc>
  </rcc>
  <rcc rId="6980" sId="81">
    <oc r="C20" t="inlineStr">
      <is>
        <t>Компот из свежих яблок</t>
      </is>
    </oc>
    <nc r="C20" t="inlineStr">
      <is>
        <t>Кисель</t>
      </is>
    </nc>
  </rcc>
  <rcc rId="6981" sId="81" numFmtId="4">
    <oc r="E20">
      <v>55.26</v>
    </oc>
    <nc r="E20">
      <v>75.239999999999995</v>
    </nc>
  </rcc>
  <rcc rId="6982" sId="81">
    <oc r="D21" t="inlineStr">
      <is>
        <t>25</t>
      </is>
    </oc>
    <nc r="D21" t="inlineStr">
      <is>
        <t>35</t>
      </is>
    </nc>
  </rcc>
  <rcc rId="6983" sId="81" numFmtId="4">
    <oc r="E21">
      <v>58.75</v>
    </oc>
    <nc r="E21">
      <v>82.25</v>
    </nc>
  </rcc>
  <rcc rId="6984" sId="81" numFmtId="4">
    <oc r="E22">
      <v>89.1</v>
    </oc>
    <nc r="E22">
      <v>89.19</v>
    </nc>
  </rcc>
  <rcc rId="6985" sId="81">
    <oc r="C23" t="inlineStr">
      <is>
        <t>Молоко кипяченное</t>
      </is>
    </oc>
    <nc r="C23" t="inlineStr">
      <is>
        <t>Ряженка</t>
      </is>
    </nc>
  </rcc>
  <rcc rId="6986" sId="81" numFmtId="4">
    <oc r="E23">
      <v>96.3</v>
    </oc>
    <nc r="E23">
      <v>92</v>
    </nc>
  </rcc>
  <rcc rId="6987" sId="81">
    <oc r="C24" t="inlineStr">
      <is>
        <t>Печенье</t>
      </is>
    </oc>
    <nc r="C24" t="inlineStr">
      <is>
        <t>Вафли</t>
      </is>
    </nc>
  </rcc>
  <rcc rId="6988" sId="81" numFmtId="4">
    <oc r="E24">
      <v>90.2</v>
    </oc>
    <nc r="E24">
      <v>108.5</v>
    </nc>
  </rcc>
  <rcc rId="6989" sId="81">
    <oc r="C25" t="inlineStr">
      <is>
        <t>Запеканка творожная с повидлом</t>
      </is>
    </oc>
    <nc r="C25" t="inlineStr">
      <is>
        <t>Королевская ватрушка</t>
      </is>
    </nc>
  </rcc>
  <rcc rId="6990" sId="81">
    <oc r="D25" t="inlineStr">
      <is>
        <t>120/30</t>
      </is>
    </oc>
    <nc r="D25" t="inlineStr">
      <is>
        <t>150</t>
      </is>
    </nc>
  </rcc>
  <rcc rId="6991" sId="81" numFmtId="4">
    <oc r="E25">
      <v>418.5</v>
    </oc>
    <nc r="E25">
      <v>404</v>
    </nc>
  </rcc>
  <rsnm rId="6992" sheetId="80" oldName="[меню октябрь  2025.xlsx]17 октября" newName="[меню октябрь  2025.xlsx]14 ноября"/>
  <rsnm rId="6993" sheetId="75" oldName="[меню октябрь  2025.xlsx]20 октября" newName="[меню октябрь  2025.xlsx]17 ноября"/>
  <rsnm rId="6994" sheetId="81" oldName="[меню октябрь  2025.xlsx]21 октября" newName="[меню октябрь  2025.xlsx]18 ноября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95" sId="82">
    <oc r="C12" t="inlineStr">
      <is>
        <t>Каша манная молочная с маслом сливочным</t>
      </is>
    </oc>
    <nc r="C12" t="inlineStr">
      <is>
        <t>Каша Дружба молочная с маслом сливочным</t>
      </is>
    </nc>
  </rcc>
  <rcc rId="6996" sId="82" numFmtId="4">
    <oc r="E12">
      <v>186.3</v>
    </oc>
    <nc r="E12">
      <v>215.85</v>
    </nc>
  </rcc>
  <rcc rId="6997" sId="82">
    <oc r="E13">
      <v>72.7</v>
    </oc>
    <nc r="E13">
      <v>75.760000000000005</v>
    </nc>
  </rcc>
  <rcc rId="6998" sId="82">
    <oc r="C14" t="inlineStr">
      <is>
        <t>Бутерброд с маслом сливочным</t>
      </is>
    </oc>
    <nc r="C14" t="inlineStr">
      <is>
        <t>Бутерброд с маслом сливочным,с сыром</t>
      </is>
    </nc>
  </rcc>
  <rcc rId="6999" sId="82">
    <oc r="D14" t="inlineStr">
      <is>
        <t>30/5</t>
      </is>
    </oc>
    <nc r="D14" t="inlineStr">
      <is>
        <t>30/5/5</t>
      </is>
    </nc>
  </rcc>
  <rcc rId="7000" sId="82" numFmtId="4">
    <oc r="E14">
      <v>111.6</v>
    </oc>
    <nc r="E14">
      <v>128.77000000000001</v>
    </nc>
  </rcc>
  <rcc rId="7001" sId="82">
    <oc r="C15" t="inlineStr">
      <is>
        <t>Яблоко</t>
      </is>
    </oc>
    <nc r="C15" t="inlineStr">
      <is>
        <t>Фрукт</t>
      </is>
    </nc>
  </rcc>
  <rcc rId="7002" sId="82" numFmtId="4">
    <oc r="E15">
      <v>47</v>
    </oc>
    <nc r="E15">
      <v>96</v>
    </nc>
  </rcc>
  <rcc rId="7003" sId="82">
    <oc r="C16" t="inlineStr">
      <is>
        <t>Салат из капусты с яблоками</t>
      </is>
    </oc>
    <nc r="C16" t="inlineStr">
      <is>
        <t>Салат из капусты с морковью</t>
      </is>
    </nc>
  </rcc>
  <rcc rId="7004" sId="82" numFmtId="4">
    <oc r="E16">
      <v>54.06</v>
    </oc>
    <nc r="E16">
      <v>52.44</v>
    </nc>
  </rcc>
  <rcc rId="7005" sId="82">
    <oc r="C17" t="inlineStr">
      <is>
        <t>Суп картофельный гороховый на б-не из индейки</t>
      </is>
    </oc>
    <nc r="C17" t="inlineStr">
      <is>
        <t>Расоольник ленинградский на курином бульоне со сметаной</t>
      </is>
    </nc>
  </rcc>
  <rcc rId="7006" sId="82">
    <oc r="C18" t="inlineStr">
      <is>
        <t>плов из отварной индейки</t>
      </is>
    </oc>
    <nc r="C18" t="inlineStr">
      <is>
        <t xml:space="preserve">Котлеты из мяса птицы с маслом сливочным </t>
      </is>
    </nc>
  </rcc>
  <rrc rId="7007" sId="82" ref="A18:XFD18" action="insertRow"/>
  <rcc rId="7008" sId="82">
    <nc r="C18" t="inlineStr">
      <is>
        <t>Гороховое пюре</t>
      </is>
    </nc>
  </rcc>
  <rcc rId="7009" sId="82">
    <oc r="C20" t="inlineStr">
      <is>
        <t>Компот из урюка</t>
      </is>
    </oc>
    <nc r="C20" t="inlineStr">
      <is>
        <t>Компот из сухофруктов</t>
      </is>
    </nc>
  </rcc>
  <rrc rId="7010" sId="82" ref="A21:XFD21" action="deleteRow">
    <undo index="13" exp="ref" v="1" dr="E21" r="E29" sId="82"/>
    <rfmt sheetId="82" xfDxf="1" sqref="A21:XFD21" start="0" length="0"/>
    <rfmt sheetId="82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2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2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2" dxf="1" numFmtId="4">
      <nc r="E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011" sId="82" numFmtId="4">
    <oc r="E21">
      <v>89.1</v>
    </oc>
    <nc r="E21">
      <v>89.19</v>
    </nc>
  </rcc>
  <rcc rId="7012" sId="82" numFmtId="4">
    <oc r="E20">
      <v>68.2</v>
    </oc>
    <nc r="E20">
      <v>72</v>
    </nc>
  </rcc>
  <rcc rId="7013" sId="82">
    <nc r="D18" t="inlineStr">
      <is>
        <t>130</t>
      </is>
    </nc>
  </rcc>
  <rcc rId="7014" sId="82">
    <oc r="D19" t="inlineStr">
      <is>
        <t>200</t>
      </is>
    </oc>
    <nc r="D19" t="inlineStr">
      <is>
        <t>70/2</t>
      </is>
    </nc>
  </rcc>
  <rcc rId="7015" sId="82" numFmtId="4">
    <nc r="E18">
      <v>196.94</v>
    </nc>
  </rcc>
  <rcc rId="7016" sId="82" numFmtId="4">
    <oc r="E19">
      <v>290.64</v>
    </oc>
    <nc r="E19">
      <v>167.2</v>
    </nc>
  </rcc>
  <rcc rId="7017" sId="82">
    <oc r="D17" t="inlineStr">
      <is>
        <t>180</t>
      </is>
    </oc>
    <nc r="D17" t="inlineStr">
      <is>
        <t>180/7</t>
      </is>
    </nc>
  </rcc>
  <rcc rId="7018" sId="82" numFmtId="4">
    <oc r="E17">
      <v>106.74</v>
    </oc>
    <nc r="E17">
      <v>198.54</v>
    </nc>
  </rcc>
  <rcc rId="7019" sId="82">
    <oc r="C22" t="inlineStr">
      <is>
        <t>Ряженка</t>
      </is>
    </oc>
    <nc r="C22" t="inlineStr">
      <is>
        <t>Катык</t>
      </is>
    </nc>
  </rcc>
  <rcc rId="7020" sId="82" numFmtId="4">
    <oc r="E22">
      <v>91.8</v>
    </oc>
    <nc r="E22">
      <v>92</v>
    </nc>
  </rcc>
  <rcc rId="7021" sId="82">
    <oc r="C23" t="inlineStr">
      <is>
        <t>Булочка дорожная</t>
      </is>
    </oc>
    <nc r="C23" t="inlineStr">
      <is>
        <t>Сдоба обыкновенная</t>
      </is>
    </nc>
  </rcc>
  <rcc rId="7022" sId="82" numFmtId="4">
    <oc r="E23">
      <v>165.5</v>
    </oc>
    <nc r="E23">
      <v>141</v>
    </nc>
  </rcc>
  <rcc rId="7023" sId="82">
    <oc r="C24" t="inlineStr">
      <is>
        <t>Фрикадельки рыбный отварные</t>
      </is>
    </oc>
    <nc r="C24" t="inlineStr">
      <is>
        <t>Омлет натур</t>
      </is>
    </nc>
  </rcc>
  <rcc rId="7024" sId="82">
    <oc r="D24" t="inlineStr">
      <is>
        <t>80</t>
      </is>
    </oc>
    <nc r="D24" t="inlineStr">
      <is>
        <t>150</t>
      </is>
    </nc>
  </rcc>
  <rcc rId="7025" sId="82" numFmtId="4">
    <oc r="E24">
      <v>88</v>
    </oc>
    <nc r="E24">
      <v>289.66000000000003</v>
    </nc>
  </rcc>
  <rrc rId="7026" sId="82" ref="A25:XFD25" action="deleteRow">
    <undo index="3" exp="ref" v="1" dr="E25" r="E28" sId="82"/>
    <rfmt sheetId="82" xfDxf="1" sqref="A25:XFD25" start="0" length="0"/>
    <rfmt sheetId="82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2" dxf="1">
      <nc r="C25" t="inlineStr">
        <is>
          <t>Картофель запеченнй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2" dxf="1">
      <nc r="D25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2" dxf="1" numFmtId="4">
      <nc r="E25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027" sId="82">
    <oc r="D26" t="inlineStr">
      <is>
        <t>30</t>
      </is>
    </oc>
    <nc r="D26" t="inlineStr">
      <is>
        <t>35</t>
      </is>
    </nc>
  </rcc>
  <rcc rId="7028" sId="82" numFmtId="4">
    <oc r="E26">
      <v>70.5</v>
    </oc>
    <nc r="E26">
      <v>82.25</v>
    </nc>
  </rcc>
  <rcc rId="7029" sId="82">
    <oc r="E27">
      <f>E27+E26+E25+E24+E23+E22+E21+#REF!+E20+E19+E17+E16+E15+E14+E13+E12</f>
    </oc>
    <nc r="E27">
      <f>E26+E25+E24+E23+E22+E21++E20+E19+E18+E17+E16+E15+E14+E13+E12</f>
    </nc>
  </rcc>
  <rcc rId="7030" sId="82" numFmtId="4">
    <oc r="E25">
      <v>79.38</v>
    </oc>
    <nc r="E25">
      <v>31.38</v>
    </nc>
  </rcc>
  <rcc rId="7031" sId="83" numFmtId="4">
    <oc r="E12">
      <v>223.41</v>
    </oc>
    <nc r="E12">
      <v>214.8</v>
    </nc>
  </rcc>
  <rcc rId="7032" sId="83">
    <oc r="E13">
      <v>42.67</v>
    </oc>
    <nc r="E13">
      <v>74.58</v>
    </nc>
  </rcc>
  <rcc rId="7033" sId="83">
    <oc r="D14" t="inlineStr">
      <is>
        <t>30/5/10</t>
      </is>
    </oc>
    <nc r="D14" t="inlineStr">
      <is>
        <t>30/5</t>
      </is>
    </nc>
  </rcc>
  <rcc rId="7034" sId="83">
    <oc r="C14" t="inlineStr">
      <is>
        <t>Бутер с маслом слив,с повидлом</t>
      </is>
    </oc>
    <nc r="C14" t="inlineStr">
      <is>
        <t>Бутер с маслом слив</t>
      </is>
    </nc>
  </rcc>
  <rcc rId="7035" sId="83" numFmtId="4">
    <oc r="E14">
      <v>119.8</v>
    </oc>
    <nc r="E14">
      <v>111.68</v>
    </nc>
  </rcc>
  <rcc rId="7036" sId="83">
    <oc r="D15" t="inlineStr">
      <is>
        <t>100</t>
      </is>
    </oc>
    <nc r="D15" t="inlineStr">
      <is>
        <t>200</t>
      </is>
    </nc>
  </rcc>
  <rcc rId="7037" sId="83" numFmtId="4">
    <oc r="E15">
      <v>76</v>
    </oc>
    <nc r="E15">
      <v>84.8</v>
    </nc>
  </rcc>
  <rrc rId="7038" sId="83" ref="A19:XFD19" action="insertRow"/>
  <rcc rId="7039" sId="83">
    <oc r="C16" t="inlineStr">
      <is>
        <t>Огурцы свежие порционно</t>
      </is>
    </oc>
    <nc r="C16" t="inlineStr">
      <is>
        <t>Салат из свеклы с яблоками</t>
      </is>
    </nc>
  </rcc>
  <rcc rId="7040" sId="83">
    <oc r="C17" t="inlineStr">
      <is>
        <t>Суп картофельный с пшенной крупой на курином б-не</t>
      </is>
    </oc>
    <nc r="C17" t="inlineStr">
      <is>
        <t>Щи со свежей капустой, с картофелем на бульоне из индейки,  со сметаной</t>
      </is>
    </nc>
  </rcc>
  <rcc rId="7041" sId="83">
    <nc r="C19" t="inlineStr">
      <is>
        <t>Макаронные изделия отварные, с маслом сливочным</t>
      </is>
    </nc>
  </rcc>
  <rcc rId="7042" sId="83">
    <oc r="C18" t="inlineStr">
      <is>
        <t>птица, тушенная с соусе с овощами</t>
      </is>
    </oc>
    <nc r="C18" t="inlineStr">
      <is>
        <t>индейка тушенная с соусе с овощами по татарски</t>
      </is>
    </nc>
  </rcc>
  <rcc rId="7043" sId="83">
    <oc r="C20" t="inlineStr">
      <is>
        <t>Компот из сухофруктов</t>
      </is>
    </oc>
    <nc r="C20" t="inlineStr">
      <is>
        <t>Компот из урюка</t>
      </is>
    </nc>
  </rcc>
  <rcc rId="7044" sId="83">
    <oc r="D16" t="inlineStr">
      <is>
        <t>50</t>
      </is>
    </oc>
    <nc r="D16" t="inlineStr">
      <is>
        <t>60</t>
      </is>
    </nc>
  </rcc>
  <rcc rId="7045" sId="83">
    <oc r="D17" t="inlineStr">
      <is>
        <t>180</t>
      </is>
    </oc>
    <nc r="D17" t="inlineStr">
      <is>
        <t>180/7</t>
      </is>
    </nc>
  </rcc>
  <rcc rId="7046" sId="83">
    <oc r="D18" t="inlineStr">
      <is>
        <t>200</t>
      </is>
    </oc>
    <nc r="D18" t="inlineStr">
      <is>
        <t>40/30</t>
      </is>
    </nc>
  </rcc>
  <rcc rId="7047" sId="83">
    <nc r="D19" t="inlineStr">
      <is>
        <t>130/30</t>
      </is>
    </nc>
  </rcc>
  <rcc rId="7048" sId="83">
    <oc r="D21" t="inlineStr">
      <is>
        <t>25</t>
      </is>
    </oc>
    <nc r="D21" t="inlineStr">
      <is>
        <t>35</t>
      </is>
    </nc>
  </rcc>
  <rcc rId="7049" sId="83" numFmtId="4">
    <oc r="E16">
      <v>6</v>
    </oc>
    <nc r="E16">
      <v>46.02</v>
    </nc>
  </rcc>
  <rcc rId="7050" sId="83" numFmtId="4">
    <oc r="E17">
      <v>61.74</v>
    </oc>
    <nc r="E17">
      <v>70.02</v>
    </nc>
  </rcc>
  <rcc rId="7051" sId="83" numFmtId="4">
    <oc r="E18">
      <v>264</v>
    </oc>
    <nc r="E18">
      <v>150.93</v>
    </nc>
  </rcc>
  <rcc rId="7052" sId="83" numFmtId="4">
    <nc r="E19">
      <v>165.79</v>
    </nc>
  </rcc>
  <rcc rId="7053" sId="83" numFmtId="4">
    <oc r="E21">
      <v>58.75</v>
    </oc>
    <nc r="E21">
      <v>82.25</v>
    </nc>
  </rcc>
  <rcc rId="7054" sId="83" numFmtId="4">
    <oc r="E22">
      <v>89.1</v>
    </oc>
    <nc r="E22">
      <v>89.19</v>
    </nc>
  </rcc>
  <rcc rId="7055" sId="83">
    <oc r="C23" t="inlineStr">
      <is>
        <t>Кефир</t>
      </is>
    </oc>
    <nc r="C23" t="inlineStr">
      <is>
        <t>Напиток ацидоф</t>
      </is>
    </nc>
  </rcc>
  <rcc rId="7056" sId="83" numFmtId="4">
    <oc r="E23">
      <v>102</v>
    </oc>
    <nc r="E23">
      <v>92</v>
    </nc>
  </rcc>
  <rcc rId="7057" sId="83">
    <oc r="C24" t="inlineStr">
      <is>
        <t>Омлет натуральный с сыром</t>
      </is>
    </oc>
    <nc r="C24" t="inlineStr">
      <is>
        <t>Запеканка творожная с молоком сгущенным</t>
      </is>
    </nc>
  </rcc>
  <rcc rId="7058" sId="83">
    <oc r="D24" t="inlineStr">
      <is>
        <t>150</t>
      </is>
    </oc>
    <nc r="D24" t="inlineStr">
      <is>
        <t>130/20</t>
      </is>
    </nc>
  </rcc>
  <rcc rId="7059" sId="83" numFmtId="4">
    <oc r="E24">
      <v>289.66000000000003</v>
    </oc>
    <nc r="E24">
      <v>408.2</v>
    </nc>
  </rcc>
  <rcc rId="7060" sId="83" numFmtId="4">
    <oc r="E20">
      <v>68.180000000000007</v>
    </oc>
    <nc r="E20">
      <v>68.2</v>
    </nc>
  </rcc>
  <rrc rId="7061" sId="83" ref="A26:XFD26" action="deleteRow">
    <undo index="0" exp="ref" v="1" dr="E26" r="E27" sId="83"/>
    <rfmt sheetId="83" xfDxf="1" sqref="A26:XFD26" start="0" length="0"/>
    <rfmt sheetId="83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3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3" dxf="1">
      <nc r="D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3" dxf="1" numFmtId="4">
      <nc r="E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062" sId="83">
    <oc r="E26">
      <f>E26+E25+E24+E23+E22+E21+E20+E18+E17+E16+E15+E14+E13+E12</f>
    </oc>
    <nc r="E26">
      <f>+E25+E24+E23+E22+E21+E20+E19+E18+E17+E16+E15+E14+E13+E12</f>
    </nc>
  </rcc>
  <rcc rId="7063" sId="85">
    <oc r="C12" t="inlineStr">
      <is>
        <t>Суп молочный с вермишелью</t>
      </is>
    </oc>
    <nc r="C12" t="inlineStr">
      <is>
        <t>Каша жидкая молочная гречневая,  с маслом сливочным</t>
      </is>
    </nc>
  </rcc>
  <rcc rId="7064" sId="85">
    <oc r="D12" t="inlineStr">
      <is>
        <t>200</t>
      </is>
    </oc>
    <nc r="D12" t="inlineStr">
      <is>
        <t>180,3</t>
      </is>
    </nc>
  </rcc>
  <rcc rId="7065" sId="85">
    <oc r="C13" t="inlineStr">
      <is>
        <t>какао с молоком</t>
      </is>
    </oc>
    <nc r="C13" t="inlineStr">
      <is>
        <t>Чай без сахара, с мармеладом</t>
      </is>
    </nc>
  </rcc>
  <rcc rId="7066" sId="85">
    <oc r="D13" t="inlineStr">
      <is>
        <t>180</t>
      </is>
    </oc>
    <nc r="D13" t="inlineStr">
      <is>
        <t>180/20</t>
      </is>
    </nc>
  </rcc>
  <rcc rId="7067" sId="85">
    <oc r="E13">
      <v>58.83</v>
    </oc>
    <nc r="E13">
      <v>96.3</v>
    </nc>
  </rcc>
  <rcc rId="7068" sId="85">
    <oc r="D14" t="inlineStr">
      <is>
        <t>30/10/5</t>
      </is>
    </oc>
    <nc r="D14" t="inlineStr">
      <is>
        <t>30/5/5</t>
      </is>
    </nc>
  </rcc>
  <rcc rId="7069" sId="85" numFmtId="4">
    <oc r="E14">
      <v>146.1</v>
    </oc>
    <nc r="E14">
      <v>128.77000000000001</v>
    </nc>
  </rcc>
  <rcc rId="7070" sId="85" xfDxf="1" dxf="1">
    <oc r="C16" t="inlineStr">
      <is>
        <t>Венегрет овощной</t>
      </is>
    </oc>
    <nc r="C16" t="inlineStr">
      <is>
        <t xml:space="preserve">Салат из моркови с сахаром 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071" sId="85" numFmtId="4">
    <oc r="E16">
      <v>75.06</v>
    </oc>
    <nc r="E16">
      <v>31.38</v>
    </nc>
  </rcc>
  <rcc rId="7072" sId="85">
    <oc r="C17" t="inlineStr">
      <is>
        <t>Суп из овощей с мясными фрикадельками,со сметаной</t>
      </is>
    </oc>
    <nc r="C17" t="inlineStr">
      <is>
        <t>Суп гороховый с картофелем, с мясными фрикадельками</t>
      </is>
    </nc>
  </rcc>
  <rcc rId="7073" sId="85">
    <oc r="D17" t="inlineStr">
      <is>
        <t>180/10/7</t>
      </is>
    </oc>
    <nc r="D17" t="inlineStr">
      <is>
        <t>180/10</t>
      </is>
    </nc>
  </rcc>
  <rcc rId="7074" sId="85" numFmtId="4">
    <oc r="E17">
      <v>106.12</v>
    </oc>
    <nc r="E17">
      <v>126.35</v>
    </nc>
  </rcc>
  <rcc rId="7075" sId="85">
    <oc r="C18" t="inlineStr">
      <is>
        <t>Котлеты рубленые из говядины</t>
      </is>
    </oc>
    <nc r="C18" t="inlineStr">
      <is>
        <t>Тефтели мясные</t>
      </is>
    </nc>
  </rcc>
  <rcc rId="7076" sId="85" numFmtId="4">
    <oc r="E18">
      <v>211.06</v>
    </oc>
    <nc r="E18">
      <v>129.44</v>
    </nc>
  </rcc>
  <rcc rId="7077" sId="85">
    <oc r="C19" t="inlineStr">
      <is>
        <t>Каша гречневая рассыпчатая с овощами,с маслом слив</t>
      </is>
    </oc>
    <nc r="C19" t="inlineStr">
      <is>
        <t>Рагу из овощей</t>
      </is>
    </nc>
  </rcc>
  <rcc rId="7078" sId="85">
    <oc r="D19" t="inlineStr">
      <is>
        <t>130/2</t>
      </is>
    </oc>
    <nc r="D19" t="inlineStr">
      <is>
        <t>150</t>
      </is>
    </nc>
  </rcc>
  <rcc rId="7079" sId="85" numFmtId="4">
    <oc r="E19">
      <v>141.96</v>
    </oc>
    <nc r="E19">
      <v>202.86</v>
    </nc>
  </rcc>
  <rcc rId="7080" sId="85">
    <oc r="C20" t="inlineStr">
      <is>
        <t>Компот из свежих яблок</t>
      </is>
    </oc>
    <nc r="C20" t="inlineStr">
      <is>
        <t>Компот из свежих фруктов</t>
      </is>
    </nc>
  </rcc>
  <rcc rId="7081" sId="85" numFmtId="4">
    <oc r="E20">
      <v>55.26</v>
    </oc>
    <nc r="E20">
      <v>39.47</v>
    </nc>
  </rcc>
  <rrc rId="7082" sId="85" ref="A21:XFD21" action="deleteRow">
    <undo index="9" exp="ref" v="1" dr="E21" r="E27" sId="85"/>
    <rfmt sheetId="85" xfDxf="1" sqref="A21:XFD21" start="0" length="0"/>
    <rfmt sheetId="85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5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5" dxf="1">
      <nc r="D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5" dxf="1" numFmtId="4">
      <nc r="E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083" sId="85" numFmtId="4">
    <oc r="E21">
      <v>89.1</v>
    </oc>
    <nc r="E21">
      <v>89.19</v>
    </nc>
  </rcc>
  <rcc rId="7084" sId="85">
    <oc r="C22" t="inlineStr">
      <is>
        <t>Ацид.напиток</t>
      </is>
    </oc>
    <nc r="C22" t="inlineStr">
      <is>
        <t>Ряженка</t>
      </is>
    </nc>
  </rcc>
  <rcc rId="7085" sId="85">
    <oc r="C23" t="inlineStr">
      <is>
        <t>Мармелад</t>
      </is>
    </oc>
    <nc r="C23" t="inlineStr">
      <is>
        <t>Сушка</t>
      </is>
    </nc>
  </rcc>
  <rcc rId="7086" sId="85">
    <oc r="D23" t="inlineStr">
      <is>
        <t>10</t>
      </is>
    </oc>
    <nc r="D23" t="inlineStr">
      <is>
        <t>20</t>
      </is>
    </nc>
  </rcc>
  <rcc rId="7087" sId="85" numFmtId="4">
    <oc r="E22">
      <v>91.8</v>
    </oc>
    <nc r="E22">
      <v>92</v>
    </nc>
  </rcc>
  <rcc rId="7088" sId="85" numFmtId="4">
    <oc r="E23">
      <v>83</v>
    </oc>
    <nc r="E23">
      <v>66.2</v>
    </nc>
  </rcc>
  <rcc rId="7089" sId="85">
    <oc r="C24" t="inlineStr">
      <is>
        <t>Элеш с птицей</t>
      </is>
    </oc>
    <nc r="C24" t="inlineStr">
      <is>
        <t xml:space="preserve">Рыба, тушеная с овощами </t>
      </is>
    </nc>
  </rcc>
  <rcc rId="7090" sId="85">
    <oc r="D24" t="inlineStr">
      <is>
        <t>100</t>
      </is>
    </oc>
    <nc r="D24" t="inlineStr">
      <is>
        <t>50/25</t>
      </is>
    </nc>
  </rcc>
  <rcc rId="7091" sId="85" numFmtId="4">
    <oc r="E24">
      <v>245</v>
    </oc>
    <nc r="E24">
      <v>105</v>
    </nc>
  </rcc>
  <rrc rId="7092" sId="85" ref="A25:XFD25" action="insertRow"/>
  <rrc rId="7093" sId="85" ref="A25:XFD25" action="insertRow"/>
  <rcc rId="7094" sId="85">
    <nc r="C25" t="inlineStr">
      <is>
        <t>Пюре картофельное</t>
      </is>
    </nc>
  </rcc>
  <rcc rId="7095" sId="85">
    <nc r="C26" t="inlineStr">
      <is>
        <t>Хлеб пшеничный</t>
      </is>
    </nc>
  </rcc>
  <rcc rId="7096" sId="85">
    <nc r="D25" t="inlineStr">
      <is>
        <t>140</t>
      </is>
    </nc>
  </rcc>
  <rcc rId="7097" sId="85">
    <nc r="D26" t="inlineStr">
      <is>
        <t>35</t>
      </is>
    </nc>
  </rcc>
  <rcc rId="7098" sId="85" numFmtId="4">
    <nc r="E25">
      <v>128.1</v>
    </nc>
  </rcc>
  <rcc rId="7099" sId="85" numFmtId="4">
    <nc r="E26">
      <v>82.25</v>
    </nc>
  </rcc>
  <rcc rId="7100" sId="85">
    <oc r="E28">
      <f>E27+E24+E23+E22+E21+#REF!+E20+E19+E17+E12+E18+E16+E15+E14+E13</f>
    </oc>
    <nc r="E28">
      <f>E27+E26+E25+E24+E23+E22+E21+E20+E19+E17+E12+E18+E16+E15+E14+E13</f>
    </nc>
  </rcc>
  <rcc rId="7101" sId="85" numFmtId="4">
    <oc r="E12">
      <v>120</v>
    </oc>
    <nc r="E12">
      <v>225.9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102" sId="87" ref="A1:A1048576" action="deleteCol">
    <rfmt sheetId="87" xfDxf="1" sqref="A1:A1048576" start="0" length="0"/>
  </rrc>
  <rrc rId="7103" sId="87" ref="A1:A1048576" action="deleteCol">
    <rfmt sheetId="87" xfDxf="1" sqref="A1:A1048576" start="0" length="0"/>
    <rcc rId="0" sId="87">
      <nc r="A1" t="inlineStr">
        <is>
          <t>от 23.12.2023 г.</t>
        </is>
      </nc>
    </rcc>
    <rcc rId="0" sId="87" dxf="1">
      <nc r="A6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7" dxf="1">
      <nc r="A8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7" sqref="A9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7" dxf="1">
      <nc r="A10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7" sqref="A11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7" sqref="A1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7" dxf="1">
      <nc r="A13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7" dxf="1">
      <nc r="A14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7" sqref="A15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6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20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7" dxf="1">
      <nc r="A21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7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7" dxf="1">
      <nc r="A23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7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7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104" sId="87" ref="A1:A1048576" action="deleteCol">
    <rfmt sheetId="87" xfDxf="1" sqref="A1:A1048576" start="0" length="0"/>
    <rcc rId="0" sId="87">
      <nc r="A3" t="inlineStr">
        <is>
          <t>6 день</t>
        </is>
      </nc>
    </rcc>
    <rcc rId="0" sId="87" dxf="1">
      <nc r="A6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8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7" sqref="A9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7" s="1" dxf="1">
      <nc r="A10" t="inlineStr">
        <is>
          <t>Каша пшенная мол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 t="inlineStr">
        <is>
          <t>Чай с молоком,с сахаром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>
      <nc r="A12" t="inlineStr">
        <is>
          <t>Бутерброд с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13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>
      <nc r="A14" t="inlineStr">
        <is>
          <t>Салат из зеленого горошка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>
      <nc r="A15" t="inlineStr">
        <is>
          <t>Рассольник Лениноградский,со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6" t="inlineStr">
        <is>
          <t>Тефтели куриные запеченные в сметанно-томатном соусе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7" t="inlineStr">
        <is>
          <t>Вермишель отворная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8" t="inlineStr">
        <is>
          <t>Напиток из сухофруктов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9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20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>
      <nc r="A21" t="inlineStr">
        <is>
          <t>Ряженка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2" t="inlineStr">
        <is>
          <t>Печенье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3" t="inlineStr">
        <is>
          <t>Сырники творожные со сгущ молоком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4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7" sqref="A25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105" sId="87" ref="A1:A1048576" action="deleteCol">
    <rfmt sheetId="87" xfDxf="1" sqref="A1:A1048576" start="0" length="0"/>
    <rfmt sheetId="87" sqref="A6" start="0" length="0">
      <dxf>
        <font>
          <b/>
          <sz val="11"/>
          <color theme="1"/>
          <name val="Calibri"/>
          <scheme val="minor"/>
        </font>
      </dxf>
    </rfmt>
    <rcc rId="0" sId="87" dxf="1">
      <nc r="A8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9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7" s="1" dxf="1">
      <nc r="A10" t="inlineStr">
        <is>
          <t>180/30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>
      <nc r="A12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13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>
      <nc r="A14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>
      <nc r="A15" t="inlineStr">
        <is>
          <t>180/7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6" t="inlineStr">
        <is>
          <t>50/25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7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8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9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20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>
      <nc r="A21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2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3" t="inlineStr">
        <is>
          <t>120/30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5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106" sId="87" ref="A1:A1048576" action="deleteCol">
    <rfmt sheetId="87" xfDxf="1" sqref="A1:A1048576" start="0" length="0"/>
    <rfmt sheetId="87" sqref="A6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7" dxf="1">
      <nc r="A8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9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7" s="1" dxf="1" numFmtId="4">
      <nc r="A10">
        <v>208.76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>
        <v>72.7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 numFmtId="4">
      <nc r="A12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 numFmtId="4">
      <nc r="A13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 numFmtId="4">
      <nc r="A14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 numFmtId="4">
      <nc r="A15">
        <v>88.56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6">
        <v>112.5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7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8">
        <v>68.180000000000007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9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 numFmtId="4">
      <nc r="A20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 numFmtId="4">
      <nc r="A21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 numFmtId="4">
      <nc r="A22">
        <v>90.2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 numFmtId="4">
      <nc r="A23">
        <v>390.4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 numFmtId="4">
      <nc r="A24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5">
        <f>A24+A23+A22+A21+A20+A19+A18+A17+A16+A15+A14+A13+A12+A11+A10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107" sId="87">
    <nc r="B1" t="inlineStr">
      <is>
        <t>Согласно контракту</t>
      </is>
    </nc>
  </rcc>
  <rcc rId="7108" sId="87">
    <nc r="B2" t="inlineStr">
      <is>
        <t>№2024.617</t>
      </is>
    </nc>
  </rcc>
  <rcc rId="7109" sId="87">
    <nc r="B3" t="inlineStr">
      <is>
        <t>от 23.12.2023 г.</t>
      </is>
    </nc>
  </rcc>
  <rcc rId="7110" sId="87">
    <nc r="C6" t="inlineStr">
      <is>
        <t>6 день</t>
      </is>
    </nc>
  </rcc>
  <rcc rId="7111" sId="87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112" sId="87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D8" start="0" length="0">
    <dxf>
      <font>
        <b/>
        <sz val="11"/>
        <color theme="1"/>
        <name val="Calibri"/>
        <scheme val="minor"/>
      </font>
    </dxf>
  </rfmt>
  <rfmt sheetId="87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113" sId="87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114" sId="87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115" sId="87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16" sId="87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7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117" sId="87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18" sId="87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19" sId="87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120" sId="87" odxf="1" s="1" dxf="1">
    <nc r="C12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21" sId="87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22" sId="87" odxf="1" s="1" dxf="1" numFmtId="4">
    <nc r="E12">
      <v>186.3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23" sId="87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4" sId="87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5" sId="87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7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26" sId="87" odxf="1" s="1" dxf="1">
    <nc r="C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7" sId="87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8" sId="87" odxf="1" s="1" dxf="1" numFmtId="4">
    <nc r="E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29" sId="87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130" sId="87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1" sId="87" odxf="1" dxf="1">
    <nc r="D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2" sId="87" odxf="1" dxf="1" numFmtId="4">
    <nc r="E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3" sId="87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134" sId="87" odxf="1" dxf="1">
    <nc r="C16" t="inlineStr">
      <is>
        <t>Салат из кукурузы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135" sId="87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136" sId="87" odxf="1" dxf="1" numFmtId="4">
    <nc r="E16">
      <v>49.65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7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37" sId="87" odxf="1" dxf="1">
    <nc r="C17" t="inlineStr">
      <is>
        <t>Суп вермишелевый с картофелем с куриными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38" sId="87" odxf="1" dxf="1">
    <nc r="D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39" sId="87" odxf="1" dxf="1" numFmtId="4">
    <nc r="E17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0" sId="87" odxf="1" dxf="1">
    <nc r="C18" t="inlineStr">
      <is>
        <t>Голубцы ленивые со сметанно-томатным соусом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1" sId="87" odxf="1" dxf="1">
    <nc r="D18" t="inlineStr">
      <is>
        <t>120/30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2" sId="87" odxf="1" dxf="1" numFmtId="4">
    <nc r="E18">
      <v>201.98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3" sId="87" odxf="1" dxf="1">
    <nc r="C19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4" sId="87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5" sId="87" odxf="1" dxf="1" numFmtId="4">
    <nc r="E19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6" sId="87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147" sId="87" odxf="1" dxf="1">
    <nc r="D20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148" sId="87" odxf="1" dxf="1" numFmtId="4">
    <nc r="E20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149" sId="87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150" sId="87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87" sqref="E21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151" sId="87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152" sId="87" odxf="1" dxf="1">
    <nc r="C22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53" sId="87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54" sId="87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155" sId="87" odxf="1" dxf="1">
    <nc r="C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56" sId="87" odxf="1" dxf="1">
    <nc r="D23" t="inlineStr">
      <is>
        <t>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57" sId="87" odxf="1" dxf="1" numFmtId="4">
    <nc r="E23">
      <v>166.8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58" sId="87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159" sId="87" odxf="1" dxf="1">
    <nc r="C24" t="inlineStr">
      <is>
        <t>Омлет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60" sId="87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61" sId="87" odxf="1" dxf="1" numFmtId="4">
    <nc r="E24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62" sId="87" odxf="1" dxf="1">
    <nc r="C25" t="inlineStr">
      <is>
        <t>Чай с сахаром,с яблоками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63" sId="87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87" sqref="E25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87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7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164" sId="87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87" sqref="E26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rc rId="7165" sId="87" ref="A20:XFD20" action="deleteRow">
    <undo index="9" exp="ref" v="1" dr="E20" r="E26" sId="87"/>
    <rfmt sheetId="87" xfDxf="1" sqref="A20:XFD20" start="0" length="0"/>
    <rfmt sheetId="87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7" dxf="1">
      <nc r="C20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D20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 numFmtId="4">
      <nc r="E20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166" sId="87" numFmtId="4">
    <nc r="E20">
      <v>89.19</v>
    </nc>
  </rcc>
  <rrc rId="7167" sId="87" ref="A24:XFD24" action="insertRow"/>
  <rcc rId="7168" sId="87">
    <nc r="C24" t="inlineStr">
      <is>
        <t>Хлеб пшеничный</t>
      </is>
    </nc>
  </rcc>
  <rcc rId="7169" sId="87">
    <nc r="D24" t="inlineStr">
      <is>
        <t>25</t>
      </is>
    </nc>
  </rcc>
  <rcc rId="7170" sId="87" numFmtId="4">
    <nc r="E24">
      <v>58.81</v>
    </nc>
  </rcc>
  <rcc rId="7171" sId="87" numFmtId="4">
    <nc r="E25">
      <v>28.7</v>
    </nc>
  </rcc>
  <rcc rId="7172" sId="87">
    <nc r="E26">
      <f>E25+E24+E23+E22+E21+E20+E19+E18+E17+E16+E15+E14+E13+E12</f>
    </nc>
  </rcc>
  <rcv guid="{7D113E4B-2489-4A93-A066-E9128A217E1E}" action="delete"/>
  <rcv guid="{7D113E4B-2489-4A93-A066-E9128A217E1E}" action="add"/>
  <rsnm rId="7173" sheetId="87" oldName="[меню октябрь  2025.xlsx]27 октября" newName="[меню октябрь  2025.xlsx]24 ноября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174" sId="88" ref="A1:A1048576" action="deleteCol">
    <rfmt sheetId="88" xfDxf="1" sqref="A1:A1048576" start="0" length="0"/>
  </rrc>
  <rrc rId="7175" sId="88" ref="A1:A1048576" action="deleteCol">
    <rfmt sheetId="88" xfDxf="1" sqref="A1:A1048576" start="0" length="0"/>
    <rcc rId="0" sId="88">
      <nc r="A1" t="inlineStr">
        <is>
          <t>Согласно контракту</t>
        </is>
      </nc>
    </rcc>
    <rcc rId="0" sId="88">
      <nc r="A2" t="inlineStr">
        <is>
          <t>№2024.617</t>
        </is>
      </nc>
    </rcc>
    <rcc rId="0" sId="88">
      <nc r="A3" t="inlineStr">
        <is>
          <t>от 23.12.2023 г.</t>
        </is>
      </nc>
    </rcc>
    <rcc rId="0" sId="88" dxf="1">
      <nc r="A8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8" dxf="1">
      <nc r="A10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8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8" dxf="1">
      <nc r="A12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8" sqref="A1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8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8" dxf="1">
      <nc r="A15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8" dxf="1">
      <nc r="A16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8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8" dxf="1">
      <nc r="A23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8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8" dxf="1">
      <nc r="A25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8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8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176" sId="88" ref="A1:A1048576" action="deleteCol">
    <rfmt sheetId="88" xfDxf="1" sqref="A1:A1048576" start="0" length="0"/>
    <rcc rId="0" sId="88">
      <nc r="A6" t="inlineStr">
        <is>
          <t>7 день</t>
        </is>
      </nc>
    </rcc>
    <rcc rId="0" sId="88" dxf="1">
      <nc r="A8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10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8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8" s="1" dxf="1">
      <nc r="A12" t="inlineStr">
        <is>
          <t>Каша ячневая молочная с маслом слив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 t="inlineStr">
        <is>
          <t>Кофейный напиток с молоком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>
      <nc r="A14" t="inlineStr">
        <is>
          <t>Бутерброд с сыром, с маслом слив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15" t="inlineStr">
        <is>
          <t>Яблоки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>
      <nc r="A16" t="inlineStr">
        <is>
          <t>Огурцы свежие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>
      <nc r="A17" t="inlineStr">
        <is>
          <t>Суп картофельный с клецками на б-не из индейки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8" t="inlineStr">
        <is>
          <t>Гуляш из отварной индейки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9" t="inlineStr">
        <is>
          <t>Каша перловая рассып с овощами и маслом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Напиток из яблок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>
      <nc r="A23" t="inlineStr">
        <is>
          <t>Кефир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4" t="inlineStr">
        <is>
          <t>Пряник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5" t="inlineStr">
        <is>
          <t>Омлет натуральный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6" t="inlineStr">
        <is>
          <t>Чай с сахаром и лимоном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8" sqref="A2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177" sId="88" ref="A1:A1048576" action="deleteCol">
    <rfmt sheetId="88" xfDxf="1" sqref="A1:A1048576" start="0" length="0"/>
    <rfmt sheetId="88" sqref="A8" start="0" length="0">
      <dxf>
        <font>
          <b/>
          <sz val="11"/>
          <color theme="1"/>
          <name val="Calibri"/>
          <scheme val="minor"/>
        </font>
      </dxf>
    </rfmt>
    <rcc rId="0" sId="88" dxf="1">
      <nc r="A10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8" s="1" dxf="1">
      <nc r="A12" t="inlineStr">
        <is>
          <t>180/3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>
      <nc r="A14" t="inlineStr">
        <is>
          <t>30/10/5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>
      <nc r="A16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>
      <nc r="A17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8" t="inlineStr">
        <is>
          <t>40/40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4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5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6" t="inlineStr">
        <is>
          <t>180/6/7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7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178" sId="88" ref="A1:A1048576" action="deleteCol">
    <rfmt sheetId="88" xfDxf="1" sqref="A1:A1048576" start="0" length="0"/>
    <rfmt sheetId="88" sqref="A8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8" dxf="1">
      <nc r="A10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8" s="1" dxf="1" numFmtId="4">
      <nc r="A12">
        <v>223.41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>
        <v>42.67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 numFmtId="4">
      <nc r="A14">
        <v>146.1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15">
        <v>47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 numFmtId="4">
      <nc r="A16">
        <v>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 numFmtId="4">
      <nc r="A17">
        <v>120.08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18">
        <v>136.31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19">
        <v>137.68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55.26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 numFmtId="4">
      <nc r="A23">
        <v>90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 numFmtId="4">
      <nc r="A24">
        <v>128.1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25">
        <v>335.23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 numFmtId="4">
      <nc r="A26">
        <v>26.48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27">
        <v>1647.01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179" sId="88">
    <nc r="C2" t="inlineStr">
      <is>
        <t>7 день</t>
      </is>
    </nc>
  </rcc>
  <rcc rId="7180" sId="88" odxf="1" dxf="1">
    <nc r="B5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181" sId="88" odxf="1" dxf="1">
    <nc r="C5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5" start="0" length="0">
    <dxf>
      <font>
        <b/>
        <sz val="11"/>
        <color theme="1"/>
        <name val="Calibri"/>
        <scheme val="minor"/>
      </font>
    </dxf>
  </rfmt>
  <rfmt sheetId="88" sqref="E5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182" sId="88" odxf="1" dxf="1">
    <nc r="B7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183" sId="88" odxf="1" dxf="1">
    <nc r="C7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184" sId="88" odxf="1" dxf="1">
    <nc r="D7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85" sId="88" odxf="1" dxf="1">
    <nc r="E7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186" sId="88" odxf="1" dxf="1">
    <nc r="D8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87" sId="88" odxf="1" dxf="1">
    <nc r="E8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88" sId="88" odxf="1" dxf="1">
    <nc r="B9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189" sId="88" odxf="1" s="1" dxf="1">
    <nc r="C9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90" sId="88" odxf="1" s="1" dxf="1">
    <nc r="D9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91" sId="88" odxf="1" s="1" dxf="1" numFmtId="4">
    <nc r="E9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92" sId="88" odxf="1" s="1" dxf="1">
    <nc r="C10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3" sId="88" odxf="1" s="1" dxf="1">
    <nc r="D10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4" sId="88" odxf="1" s="1" dxf="1">
    <nc r="E10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95" sId="88" odxf="1" s="1" dxf="1">
    <nc r="C11" t="inlineStr">
      <is>
        <t>Бутерброд с маслом слив и сыр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6" sId="88" odxf="1" s="1" dxf="1">
    <nc r="D11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7" sId="88" odxf="1" s="1" dxf="1" numFmtId="4">
    <nc r="E11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98" sId="88" odxf="1" dxf="1">
    <nc r="B12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199" sId="88" odxf="1" dxf="1">
    <nc r="C12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0" sId="88" odxf="1" dxf="1">
    <nc r="D12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1" sId="88" odxf="1" dxf="1" numFmtId="4">
    <nc r="E12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2" sId="88" odxf="1" dxf="1">
    <nc r="B13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03" sId="88" odxf="1" dxf="1">
    <nc r="C13" t="inlineStr">
      <is>
        <t>Салат из квашенной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04" sId="88" odxf="1" dxf="1">
    <nc r="D13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05" sId="88" odxf="1" dxf="1" numFmtId="4">
    <nc r="E13">
      <v>42.85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06" sId="88" odxf="1" dxf="1">
    <nc r="C14" t="inlineStr">
      <is>
        <t>Борщ со свежей капустой с картофелем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07" sId="88" odxf="1" dxf="1">
    <nc r="D14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08" sId="88" odxf="1" dxf="1" numFmtId="4">
    <nc r="E14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09" sId="88" odxf="1" dxf="1">
    <nc r="C15" t="inlineStr">
      <is>
        <t>Гуляш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0" sId="88" odxf="1" dxf="1">
    <nc r="D15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1" sId="88" odxf="1" dxf="1" numFmtId="4">
    <nc r="E15">
      <v>123.51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2" sId="88" odxf="1" dxf="1">
    <nc r="C16" t="inlineStr">
      <is>
        <t>Макаронные изделия отварные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3" sId="88" odxf="1" dxf="1">
    <nc r="D16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4" sId="88" odxf="1" dxf="1" numFmtId="4">
    <nc r="E16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5" sId="88" odxf="1" dxf="1">
    <nc r="C17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6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7" sId="88" odxf="1" dxf="1" numFmtId="4">
    <nc r="E17">
      <v>103.14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8" sId="88" odxf="1" dxf="1">
    <nc r="C18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19" sId="88" odxf="1" dxf="1">
    <nc r="D18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20" sId="88" odxf="1" dxf="1" numFmtId="4">
    <nc r="E18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221" sId="88" odxf="1" dxf="1">
    <nc r="C19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2" sId="88" odxf="1" dxf="1">
    <nc r="D19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3" sId="88" odxf="1" dxf="1" numFmtId="4">
    <nc r="E19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4" sId="88" odxf="1" dxf="1">
    <nc r="B20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225" sId="88" odxf="1" dxf="1">
    <nc r="C20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26" sId="88" odxf="1" dxf="1">
    <nc r="D20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27" sId="88" odxf="1" dxf="1" numFmtId="4">
    <nc r="E20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228" sId="88" odxf="1" dxf="1">
    <nc r="B21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29" sId="88" odxf="1" dxf="1">
    <nc r="C21" t="inlineStr">
      <is>
        <t>Расстегай с рыбой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30" sId="88" odxf="1" dxf="1">
    <nc r="D21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31" sId="88" odxf="1" dxf="1" numFmtId="4">
    <nc r="E21">
      <v>220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32" sId="88" odxf="1" dxf="1">
    <nc r="C22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33" sId="88" odxf="1" dxf="1">
    <nc r="D22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34" sId="88" odxf="1" dxf="1" numFmtId="4">
    <nc r="E22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88" sqref="C23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88" sqref="D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88" sqref="E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4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235" sId="88" odxf="1" dxf="1">
    <nc r="D24" t="inlineStr">
      <is>
        <t>170,64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36" sId="88" odxf="1" dxf="1">
    <nc r="E24">
      <f>E22+E21+E20+E19+E18+E17+E16+E15+E14+E13+E12+E11+E10+E9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237" sId="89" ref="A1:A1048576" action="deleteCol">
    <rfmt sheetId="89" xfDxf="1" sqref="A1:A1048576" start="0" length="0"/>
  </rrc>
  <rrc rId="7238" sId="89" ref="A1:A1048576" action="deleteCol">
    <rfmt sheetId="89" xfDxf="1" sqref="A1:A1048576" start="0" length="0"/>
    <rcc rId="0" sId="89">
      <nc r="A2" t="inlineStr">
        <is>
          <t>Согласно контракту</t>
        </is>
      </nc>
    </rcc>
    <rcc rId="0" sId="89">
      <nc r="A3" t="inlineStr">
        <is>
          <t>№2024.617</t>
        </is>
      </nc>
    </rcc>
    <rcc rId="0" sId="89">
      <nc r="A4" t="inlineStr">
        <is>
          <t>от 23.12.2023 г.</t>
        </is>
      </nc>
    </rcc>
    <rcc rId="0" sId="89" dxf="1">
      <nc r="A9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9" dxf="1">
      <nc r="A11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9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9" dxf="1">
      <nc r="A13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9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9" dxf="1">
      <nc r="A16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9" dxf="1">
      <nc r="A17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9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2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9" dxf="1">
      <nc r="A24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9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9" dxf="1">
      <nc r="A26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9" sqref="A2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30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239" sId="89" ref="A1:A1048576" action="deleteCol">
    <rfmt sheetId="89" xfDxf="1" sqref="A1:A1048576" start="0" length="0"/>
    <rcc rId="0" sId="89">
      <nc r="A7" t="inlineStr">
        <is>
          <t>8 день</t>
        </is>
      </nc>
    </rcc>
    <rcc rId="0" sId="89" dxf="1">
      <nc r="A9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11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9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9" s="1" dxf="1">
      <nc r="A13" t="inlineStr">
        <is>
          <t>Каша манная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 t="inlineStr">
        <is>
          <t xml:space="preserve">Какао с молоком 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>
      <nc r="A15" t="inlineStr">
        <is>
          <t>Бутерброд с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16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>
      <nc r="A17" t="inlineStr">
        <is>
          <t>Свежие томаты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>
      <nc r="A18" t="inlineStr">
        <is>
          <t>Щи со свежей капустой с картофелем, 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19" t="inlineStr">
        <is>
          <t>Биточки домашние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0" t="inlineStr">
        <is>
          <t>Пюре гороховое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1" t="inlineStr">
        <is>
          <t>Компот из изюма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2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23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>
      <nc r="A24" t="inlineStr">
        <is>
          <t>Молоко кипяченое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5" t="inlineStr">
        <is>
          <t>Булочка с сахаром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6" t="inlineStr">
        <is>
          <t>Рыба тушенная с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7" t="inlineStr">
        <is>
          <t>Рис отварной рассып-ый с масл слив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89" dxf="1">
      <nc r="A28" t="inlineStr">
        <is>
          <t>Чай с сахаром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9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9" sqref="A30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240" sId="89" ref="A1:A1048576" action="deleteCol">
    <rfmt sheetId="89" xfDxf="1" sqref="A1:A1048576" start="0" length="0"/>
    <rfmt sheetId="89" sqref="A9" start="0" length="0">
      <dxf>
        <font>
          <b/>
          <sz val="11"/>
          <color theme="1"/>
          <name val="Calibri"/>
          <scheme val="minor"/>
        </font>
      </dxf>
    </rfmt>
    <rcc rId="0" sId="89" dxf="1">
      <nc r="A11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12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9" s="1" dxf="1">
      <nc r="A13" t="inlineStr">
        <is>
          <t>180/5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>
      <nc r="A15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16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>
      <nc r="A17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>
      <nc r="A18" t="inlineStr">
        <is>
          <t>180/11/7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19" t="inlineStr">
        <is>
          <t>70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1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2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23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>
      <nc r="A24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5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6" t="inlineStr">
        <is>
          <t>50/25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7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89" dxf="1">
      <nc r="A28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9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30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241" sId="89" ref="A1:A1048576" action="deleteCol">
    <rfmt sheetId="89" xfDxf="1" sqref="A1:A1048576" start="0" length="0"/>
    <rfmt sheetId="89" sqref="A9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9" dxf="1">
      <nc r="A11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12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9" s="1" dxf="1" numFmtId="4">
      <nc r="A13">
        <v>199.5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>
        <v>58.83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 numFmtId="4">
      <nc r="A15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16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 numFmtId="4">
      <nc r="A17">
        <v>11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 numFmtId="4">
      <nc r="A18">
        <v>75.959999999999994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19">
        <v>225.4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0">
        <v>196.94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1">
        <v>62.1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2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 numFmtId="4">
      <nc r="A23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 numFmtId="4">
      <nc r="A24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 numFmtId="4">
      <nc r="A25">
        <v>95.67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26">
        <v>245.23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 numFmtId="4">
      <nc r="A27">
        <v>192.01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  <rcc rId="0" sId="89" dxf="1" numFmtId="4">
      <nc r="A28">
        <v>24.1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29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30">
        <f>A29+A28+A26+A25+A24+A23+A22+A20+A19+A18+A17+A16+A15+A14+A13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242" sId="89">
    <nc r="B2" t="inlineStr">
      <is>
        <t>от 23.12.2023 г.</t>
      </is>
    </nc>
  </rcc>
  <rcc rId="7243" sId="89">
    <nc r="C5" t="inlineStr">
      <is>
        <t>8 день</t>
      </is>
    </nc>
  </rcc>
  <rcc rId="7244" sId="89" odxf="1" dxf="1">
    <nc r="B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245" sId="89" odxf="1" dxf="1">
    <nc r="C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D7" start="0" length="0">
    <dxf>
      <font>
        <b/>
        <sz val="11"/>
        <color theme="1"/>
        <name val="Calibri"/>
        <scheme val="minor"/>
      </font>
    </dxf>
  </rfmt>
  <rfmt sheetId="89" sqref="E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246" sId="89" odxf="1" dxf="1">
    <nc r="B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247" sId="89" odxf="1" dxf="1">
    <nc r="C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248" sId="89" odxf="1" dxf="1">
    <nc r="D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49" sId="89" odxf="1" dxf="1">
    <nc r="E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9" sqref="C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250" sId="89" odxf="1" dxf="1">
    <nc r="D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251" sId="89" odxf="1" dxf="1">
    <nc r="E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252" sId="89" odxf="1" dxf="1">
    <nc r="B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253" sId="89" odxf="1" s="1" dxf="1">
    <nc r="C11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54" sId="89" odxf="1" s="1" dxf="1">
    <nc r="D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55" sId="89" odxf="1" s="1" dxf="1" numFmtId="4">
    <nc r="E11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56" sId="89" odxf="1" s="1" dxf="1">
    <nc r="C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57" sId="89" odxf="1" s="1" dxf="1">
    <nc r="D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58" sId="89" odxf="1" s="1" dxf="1">
    <nc r="E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59" sId="89" odxf="1" s="1" dxf="1">
    <nc r="C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60" sId="89" odxf="1" s="1" dxf="1">
    <nc r="D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61" sId="89" odxf="1" s="1" dxf="1" numFmtId="4">
    <nc r="E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262" sId="89" odxf="1" dxf="1">
    <nc r="B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263" sId="89" odxf="1" dxf="1">
    <nc r="C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4" sId="89" odxf="1" dxf="1">
    <nc r="D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5" sId="89" odxf="1" dxf="1" numFmtId="4">
    <nc r="E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6" sId="89" odxf="1" dxf="1">
    <nc r="B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67" sId="89" odxf="1" dxf="1">
    <nc r="C15" t="inlineStr">
      <is>
        <t>Винегрет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68" sId="89" odxf="1" dxf="1">
    <nc r="D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69" sId="89" odxf="1" dxf="1" numFmtId="4">
    <nc r="E15">
      <v>75.06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9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0" sId="89" odxf="1" dxf="1">
    <nc r="C16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1" sId="89" odxf="1" dxf="1">
    <nc r="D16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2" sId="89" odxf="1" dxf="1" numFmtId="4">
    <nc r="E16">
      <v>84.8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3" sId="89" odxf="1" dxf="1">
    <nc r="C17" t="inlineStr">
      <is>
        <t>Тефтели мясные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4" sId="89" odxf="1" dxf="1">
    <nc r="D17" t="inlineStr">
      <is>
        <t>60/20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5" sId="89" odxf="1" dxf="1" numFmtId="4">
    <nc r="E17">
      <v>125.85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6" sId="89" odxf="1" dxf="1">
    <nc r="C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7" sId="89" odxf="1" dxf="1">
    <nc r="D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8" sId="89" odxf="1" dxf="1" numFmtId="4">
    <nc r="E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9" sId="89" odxf="1" dxf="1">
    <nc r="C19" t="inlineStr">
      <is>
        <t>Компот из урюка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80" sId="89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81" sId="89" odxf="1" dxf="1" numFmtId="4">
    <nc r="E19">
      <v>68.2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82" sId="89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83" sId="89" odxf="1" dxf="1">
    <nc r="D20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84" sId="89" odxf="1" dxf="1" numFmtId="4">
    <nc r="E20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285" sId="89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6" sId="89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7" sId="89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8" sId="89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289" sId="89" odxf="1" dxf="1">
    <nc r="C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0" sId="89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1" sId="89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292" sId="89" odxf="1" dxf="1">
    <nc r="C23" t="inlineStr">
      <is>
        <t>Сушки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93" sId="89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94" sId="89" odxf="1" dxf="1" numFmtId="4">
    <nc r="E23">
      <v>67.8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295" sId="89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96" sId="89" odxf="1" dxf="1">
    <nc r="C24" t="inlineStr">
      <is>
        <t>Пудинг творожный запеченный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7" sId="89" odxf="1" dxf="1">
    <nc r="D24" t="inlineStr">
      <is>
        <t>130/20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8" sId="89" odxf="1" dxf="1" numFmtId="4">
    <nc r="E24">
      <v>360.2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99" sId="89" odxf="1" dxf="1">
    <nc r="C2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00" sId="89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01" sId="89" odxf="1" dxf="1" numFmtId="4">
    <nc r="E25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9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302" sId="89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03" sId="89" odxf="1" dxf="1">
    <nc r="E26">
      <f>+E25+E24+E23+E22+E21+E20+E19+E18+E17+E16+E15+E14+E13+E12+E11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304" sId="90" ref="A1:A1048576" action="deleteCol">
    <rfmt sheetId="90" xfDxf="1" sqref="A1:A1048576" start="0" length="0"/>
  </rrc>
  <rrc rId="7305" sId="90" ref="A1:A1048576" action="deleteCol">
    <rfmt sheetId="90" xfDxf="1" sqref="A1:A1048576" start="0" length="0"/>
    <rcc rId="0" sId="90">
      <nc r="A2" t="inlineStr">
        <is>
          <t>Согласно контракту</t>
        </is>
      </nc>
    </rcc>
    <rcc rId="0" sId="90">
      <nc r="A3" t="inlineStr">
        <is>
          <t>№2024.617</t>
        </is>
      </nc>
    </rcc>
    <rcc rId="0" sId="90">
      <nc r="A4" t="inlineStr">
        <is>
          <t>от 23.12.2023 г.</t>
        </is>
      </nc>
    </rcc>
    <rcc rId="0" sId="90" dxf="1">
      <nc r="A9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90" dxf="1">
      <nc r="A11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0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90" dxf="1">
      <nc r="A13" t="inlineStr">
        <is>
          <t>Завтрак/иртәнге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90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90" dxf="1">
      <nc r="A16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90" dxf="1">
      <nc r="A17" t="inlineStr">
        <is>
          <t>Обед/төшке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0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90" dxf="1">
      <nc r="A23" t="inlineStr">
        <is>
          <t>Полдник/төштән соңгы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90" dxf="1">
      <nc r="A24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0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306" sId="90" ref="A1:A1048576" action="deleteCol">
    <rfmt sheetId="90" xfDxf="1" sqref="A1:A1048576" start="0" length="0"/>
    <rcc rId="0" sId="90">
      <nc r="A7" t="inlineStr">
        <is>
          <t>9 день</t>
        </is>
      </nc>
    </rcc>
    <rcc rId="0" sId="90" dxf="1">
      <nc r="A9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11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0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90" s="1" dxf="1">
      <nc r="A13" t="inlineStr">
        <is>
          <t>Каша пшеничная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 t="inlineStr">
        <is>
          <t>Чай с молоком и сахаром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>
      <nc r="A15" t="inlineStr">
        <is>
          <t>Бутерброд с 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>
      <nc r="A16" t="inlineStr">
        <is>
          <t>Яблоко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>
      <nc r="A17" t="inlineStr">
        <is>
          <t>Салат из свежий капусты с яблоками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>
      <nc r="A18" t="inlineStr">
        <is>
          <t>суп лапша домашняя на курином б-не, с мясом птицы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19" t="inlineStr">
        <is>
          <t>Жаркое из птицы по домашнему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0" t="inlineStr">
        <is>
          <t>Напиток из сухофруктов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>
      <nc r="A23" t="inlineStr">
        <is>
          <t>кисломолочный напиток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4" t="inlineStr">
        <is>
          <t>Ватрушка королевская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5" t="inlineStr">
        <is>
          <t>чай с сахаром и лимоном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90" sqref="A2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307" sId="90" ref="A1:A1048576" action="deleteCol">
    <rfmt sheetId="90" xfDxf="1" sqref="A1:A1048576" start="0" length="0"/>
    <rfmt sheetId="90" sqref="A9" start="0" length="0">
      <dxf>
        <font>
          <b/>
          <sz val="11"/>
          <color theme="1"/>
          <name val="Calibri"/>
          <scheme val="minor"/>
        </font>
      </dxf>
    </rfmt>
    <rcc rId="0" sId="90" dxf="1">
      <nc r="A11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12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0" s="1" dxf="1">
      <nc r="A13" t="inlineStr">
        <is>
          <t>180/3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>
      <nc r="A15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>
      <nc r="A16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>
      <nc r="A17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>
      <nc r="A18" t="inlineStr">
        <is>
          <t>180/10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19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5" t="inlineStr">
        <is>
          <t>180/6/7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90" dxf="1">
      <nc r="A27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308" sId="90" ref="A1:A1048576" action="deleteCol">
    <rfmt sheetId="90" xfDxf="1" sqref="A1:A1048576" start="0" length="0"/>
    <rfmt sheetId="90" sqref="A9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90" dxf="1">
      <nc r="A11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12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0" s="1" dxf="1" numFmtId="4">
      <nc r="A13">
        <v>241.16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>
        <v>72.7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 numFmtId="4">
      <nc r="A15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 numFmtId="4">
      <nc r="A16">
        <v>47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 numFmtId="4">
      <nc r="A17">
        <v>54.06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 numFmtId="4">
      <nc r="A18">
        <v>114.78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19">
        <v>303.43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20">
        <v>68.180000000000007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 numFmtId="4">
      <nc r="A23">
        <v>91.8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 numFmtId="4">
      <nc r="A24">
        <v>404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 numFmtId="4">
      <nc r="A25">
        <v>26.48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90" dxf="1">
      <nc r="A27">
        <f>A25+A24+A23+A22+A21+A20+A19+A18+A17+A16+A15+A14+A13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309" sId="90">
    <nc r="B1" t="inlineStr">
      <is>
        <t>Согласно контракту</t>
      </is>
    </nc>
  </rcc>
  <rcc rId="7310" sId="90">
    <nc r="B2" t="inlineStr">
      <is>
        <t>№2024.617</t>
      </is>
    </nc>
  </rcc>
  <rcc rId="7311" sId="90">
    <nc r="B3" t="inlineStr">
      <is>
        <t>от 23.12.2023 г.</t>
      </is>
    </nc>
  </rcc>
  <rcc rId="7312" sId="90">
    <nc r="C6" t="inlineStr">
      <is>
        <t>9 день</t>
      </is>
    </nc>
  </rcc>
  <rcc rId="7313" sId="90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314" sId="90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D8" start="0" length="0">
    <dxf>
      <font>
        <b/>
        <sz val="11"/>
        <color theme="1"/>
        <name val="Calibri"/>
        <scheme val="minor"/>
      </font>
    </dxf>
  </rfmt>
  <rfmt sheetId="90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315" sId="90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316" sId="90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317" sId="90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18" sId="90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0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319" sId="90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20" sId="90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21" sId="90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322" sId="90" odxf="1" s="1" dxf="1">
    <nc r="C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23" sId="90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24" sId="90" odxf="1" s="1" dxf="1" numFmtId="4">
    <nc r="E12">
      <v>184.24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25" sId="90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6" sId="90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7" sId="90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28" sId="90" odxf="1" s="1" dxf="1">
    <nc r="C14" t="inlineStr">
      <is>
        <t>Бутерброд с 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9" sId="90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30" sId="90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331" sId="90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32" sId="90" odxf="1" dxf="1">
    <nc r="C15" t="inlineStr">
      <is>
        <t>Апельсин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3" sId="90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4" sId="90" odxf="1" dxf="1" numFmtId="4">
    <nc r="E15">
      <v>43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5" sId="90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336" sId="90" odxf="1" dxf="1">
    <nc r="C16" t="inlineStr">
      <is>
        <t>салат из моркови 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337" sId="90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338" sId="90" odxf="1" dxf="1" numFmtId="4">
    <nc r="E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0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39" sId="90" odxf="1" dxf="1">
    <nc r="C17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0" sId="90" odxf="1" dxf="1">
    <nc r="D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1" sId="90" odxf="1" dxf="1" numFmtId="4">
    <nc r="E17">
      <v>109.54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2" sId="90" odxf="1" dxf="1">
    <nc r="C18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3" sId="90" odxf="1" dxf="1">
    <nc r="D18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4" sId="90" odxf="1" dxf="1" numFmtId="4">
    <nc r="E18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5" sId="90" odxf="1" dxf="1">
    <nc r="C19" t="inlineStr">
      <is>
        <t>Рыба тушеная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6" sId="90" odxf="1" dxf="1">
    <nc r="D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7" sId="90" odxf="1" dxf="1" numFmtId="4">
    <nc r="E19">
      <v>105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8" sId="9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9" sId="9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50" sId="90" odxf="1" dxf="1" numFmtId="4">
    <nc r="E20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51" sId="9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352" sId="90" odxf="1" dxf="1">
    <nc r="D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353" sId="90" odxf="1" dxf="1" numFmtId="4">
    <nc r="E21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354" sId="9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5" sId="9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6" sId="90" odxf="1" dxf="1" numFmtId="4">
    <nc r="E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7" sId="9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358" sId="9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59" sId="9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0" sId="90" odxf="1" dxf="1" numFmtId="4">
    <nc r="E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361" sId="9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362" sId="90" odxf="1" dxf="1">
    <nc r="C24" t="inlineStr">
      <is>
        <t>Вак балиш с рисом и мясом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3" sId="9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4" sId="90" odxf="1" dxf="1" numFmtId="4">
    <nc r="E24">
      <v>234.63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65" sId="9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66" sId="9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67" sId="9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9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9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368" sId="90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69" sId="90" odxf="1" dxf="1">
    <nc r="E27">
      <f>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370" sId="91" ref="A1:A1048576" action="deleteCol">
    <rfmt sheetId="91" xfDxf="1" sqref="A1:A1048576" start="0" length="0"/>
  </rrc>
  <rrc rId="7371" sId="91" ref="A1:A1048576" action="deleteCol">
    <rfmt sheetId="91" xfDxf="1" sqref="A1:A1048576" start="0" length="0"/>
    <rcc rId="0" sId="91">
      <nc r="A1" t="inlineStr">
        <is>
          <t>Согласно контракту</t>
        </is>
      </nc>
    </rcc>
    <rcc rId="0" sId="91">
      <nc r="A2" t="inlineStr">
        <is>
          <t>№2024.617</t>
        </is>
      </nc>
    </rcc>
    <rcc rId="0" sId="91">
      <nc r="A3" t="inlineStr">
        <is>
          <t>от 23.12.2023 г.</t>
        </is>
      </nc>
    </rcc>
    <rcc rId="0" sId="91" dxf="1">
      <nc r="A8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91" dxf="1">
      <nc r="A10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1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91" dxf="1">
      <nc r="A12" t="inlineStr">
        <is>
          <t>Завтрак/иртәнге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91" sqref="A1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91" dxf="1">
      <nc r="A15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91" dxf="1">
      <nc r="A16" t="inlineStr">
        <is>
          <t>Обед/төшке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1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91" dxf="1">
      <nc r="A23" t="inlineStr">
        <is>
          <t>Полдник/төштән соңгы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91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91" dxf="1">
      <nc r="A25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1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372" sId="91" ref="A1:A1048576" action="deleteCol">
    <rfmt sheetId="91" xfDxf="1" sqref="A1:A1048576" start="0" length="0"/>
    <rcc rId="0" sId="91">
      <nc r="A5" t="inlineStr">
        <is>
          <t>10 день</t>
        </is>
      </nc>
    </rcc>
    <rcc rId="0" sId="91" dxf="1">
      <nc r="A8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10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1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91" s="1" dxf="1">
      <nc r="A12" t="inlineStr">
        <is>
          <t>Каша геркулесовая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 t="inlineStr">
        <is>
          <t>Кофейный напиток с молоком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>
      <nc r="A14" t="inlineStr">
        <is>
          <t>Бутербр с маслом слив, с сыром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15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>
      <nc r="A16" t="inlineStr">
        <is>
          <t>Огурцы свежие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>
      <nc r="A17" t="inlineStr">
        <is>
          <t>Суп картофельный с рисовой крупой с мясными фрик,со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8" t="inlineStr">
        <is>
          <t>Котлеты рыбные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9" t="inlineStr">
        <is>
          <t>Макаронные изделия отварные с овощами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0" t="inlineStr">
        <is>
          <t>Кисель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>
      <nc r="A23" t="inlineStr">
        <is>
          <t>Молоко кипяченое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4" t="inlineStr">
        <is>
          <t>Булочка Российская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5" t="inlineStr">
        <is>
          <t>Каша гречневая вязкая с мясом и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1" sqref="A28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373" sId="91" ref="A1:A1048576" action="deleteCol">
    <rfmt sheetId="91" xfDxf="1" sqref="A1:A1048576" start="0" length="0"/>
    <rfmt sheetId="91" sqref="A8" start="0" length="0">
      <dxf>
        <font>
          <b/>
          <sz val="11"/>
          <color theme="1"/>
          <name val="Calibri"/>
          <scheme val="minor"/>
        </font>
      </dxf>
    </rfmt>
    <rcc rId="0" sId="91" dxf="1">
      <nc r="A10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1" s="1" dxf="1">
      <nc r="A12" t="inlineStr">
        <is>
          <t>180/5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>
      <nc r="A14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15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>
      <nc r="A16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>
      <nc r="A17" t="inlineStr">
        <is>
          <t>180/10/5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8" t="inlineStr">
        <is>
          <t>70/3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5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6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8" t="inlineStr">
        <is>
          <t>170,64 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374" sId="91" ref="A1:A1048576" action="deleteCol">
    <rfmt sheetId="91" xfDxf="1" sqref="A1:A1048576" start="0" length="0"/>
    <rfmt sheetId="91" sqref="A8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91" dxf="1">
      <nc r="A10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1" s="1" dxf="1" numFmtId="4">
      <nc r="A12">
        <v>233.1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>
        <v>42.67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 numFmtId="4">
      <nc r="A14">
        <v>146.1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15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 numFmtId="4">
      <nc r="A16">
        <v>11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 numFmtId="4">
      <nc r="A17">
        <v>79.599999999999994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18">
        <v>144.36000000000001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19">
        <v>163.28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20">
        <v>75.239999999999995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 numFmtId="4">
      <nc r="A23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 numFmtId="4">
      <nc r="A24">
        <v>88.5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25">
        <v>268.5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 numFmtId="4">
      <nc r="A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27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8">
        <f>A27+A26+A25+A24+A23+A22+A21+A20+A19+A18+A17+A16+A15+A14+A13+A12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375" sId="91">
    <nc r="B2" t="inlineStr">
      <is>
        <t>Согласно контракту</t>
      </is>
    </nc>
  </rcc>
  <rcc rId="7376" sId="91">
    <nc r="B3" t="inlineStr">
      <is>
        <t>№2024.617</t>
      </is>
    </nc>
  </rcc>
  <rcc rId="7377" sId="91">
    <nc r="B4" t="inlineStr">
      <is>
        <t>от 23.12.2023 г.</t>
      </is>
    </nc>
  </rcc>
  <rcc rId="7378" sId="91">
    <nc r="C6" t="inlineStr">
      <is>
        <t>10 день</t>
      </is>
    </nc>
  </rcc>
  <rcc rId="7379" sId="91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380" sId="91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D9" start="0" length="0">
    <dxf>
      <font>
        <b/>
        <sz val="11"/>
        <color theme="1"/>
        <name val="Calibri"/>
        <scheme val="minor"/>
      </font>
    </dxf>
  </rfmt>
  <rfmt sheetId="91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381" sId="91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382" sId="91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383" sId="91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84" sId="91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1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385" sId="91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86" sId="91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87" sId="91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388" sId="91" odxf="1" s="1" dxf="1">
    <nc r="C13" t="inlineStr">
      <is>
        <t>Каша рисовая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89" sId="91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90" sId="91" odxf="1" s="1" dxf="1" numFmtId="4">
    <nc r="E13">
      <v>225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91" sId="91" odxf="1" s="1" dxf="1">
    <nc r="C14" t="inlineStr">
      <is>
        <t>Чай с сахаром, с яблоком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2" sId="91" odxf="1" s="1" dxf="1">
    <nc r="D14" t="inlineStr">
      <is>
        <t>180/6/10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3" sId="91" odxf="1" s="1" dxf="1">
    <nc r="E14">
      <v>28.7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94" sId="91" odxf="1" s="1" dxf="1">
    <nc r="C15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5" sId="91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6" sId="91" odxf="1" s="1" dxf="1" numFmtId="4">
    <nc r="E15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397" sId="91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98" sId="91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99" sId="91" odxf="1" dxf="1">
    <nc r="D16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00" sId="91" odxf="1" dxf="1" numFmtId="4">
    <nc r="E16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01" sId="91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02" sId="91" odxf="1" dxf="1">
    <nc r="C17" t="inlineStr">
      <is>
        <t>Салат из зеленого горошка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03" sId="91" odxf="1" dxf="1">
    <nc r="D17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04" sId="91" odxf="1" dxf="1" numFmtId="4">
    <nc r="E17">
      <v>41.8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05" sId="91" odxf="1" dxf="1">
    <nc r="C18" t="inlineStr">
      <is>
        <t>Суп картофельный с пшенной крупой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6" sId="91" odxf="1" dxf="1">
    <nc r="D18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7" sId="91" odxf="1" dxf="1" numFmtId="4">
    <nc r="E18">
      <v>51.45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08" sId="91" odxf="1" dxf="1">
    <nc r="C19" t="inlineStr">
      <is>
        <t>Жаркое по - домашнему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9" sId="91" odxf="1" dxf="1">
    <nc r="D19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0" sId="91" odxf="1" dxf="1" numFmtId="4">
    <nc r="E19">
      <v>236.2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11" sId="91" odxf="1" dxf="1">
    <nc r="C20" t="inlineStr">
      <is>
        <t>Компот из 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12" sId="9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13" sId="91" odxf="1" dxf="1" numFmtId="4">
    <nc r="E20">
      <v>39.47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14" sId="9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5" sId="91" odxf="1" dxf="1">
    <nc r="D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6" sId="91" odxf="1" dxf="1" numFmtId="4">
    <nc r="E21">
      <v>70.569999999999993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417" sId="9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18" sId="9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19" sId="91" odxf="1" dxf="1" numFmtId="4">
    <nc r="E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20" sId="9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421" sId="91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2" sId="91" odxf="1" dxf="1">
    <nc r="D23" t="inlineStr">
      <is>
        <t>185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3" sId="91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424" sId="91" odxf="1" dxf="1">
    <nc r="C24" t="inlineStr">
      <is>
        <t>Пряники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25" sId="91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26" sId="91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427" sId="9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28" sId="91" odxf="1" dxf="1">
    <nc r="C25" t="inlineStr">
      <is>
        <t>Сырники из творога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9" sId="91" odxf="1" dxf="1">
    <nc r="D25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30" sId="91" odxf="1" dxf="1" numFmtId="4">
    <nc r="E25">
      <v>379.8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31" sId="9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32" sId="9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33" sId="91" odxf="1" dxf="1" numFmtId="4">
    <nc r="E26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1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434" sId="91" odxf="1" dxf="1">
    <nc r="D27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35" sId="91" odxf="1" dxf="1">
    <nc r="E27">
      <f>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436" sId="69" ref="A20:XFD20" action="deleteRow">
    <undo index="9" exp="ref" v="1" dr="E20" r="E26" sId="69"/>
    <rfmt sheetId="69" xfDxf="1" sqref="A20:XFD20" start="0" length="0"/>
    <rfmt sheetId="69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69" dxf="1">
      <nc r="C20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69" dxf="1">
      <nc r="D20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69" dxf="1" numFmtId="4">
      <nc r="E20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rc rId="7437" sId="69" ref="A24:XFD24" action="insertRow"/>
  <rcc rId="7438" sId="69">
    <nc r="C24" t="inlineStr">
      <is>
        <t>Хлеб пшеничный</t>
      </is>
    </nc>
  </rcc>
  <rcc rId="7439" sId="69">
    <nc r="D24" t="inlineStr">
      <is>
        <t>25</t>
      </is>
    </nc>
  </rcc>
  <rcc rId="7440" sId="69" numFmtId="4">
    <nc r="E24">
      <v>58.81</v>
    </nc>
  </rcc>
  <rcc rId="7441" sId="69">
    <oc r="E26">
      <f>E25+E23+E22+E21+E20+#REF!+E19+E18+E17+E16+E15+E14+E13+E12</f>
    </oc>
    <nc r="E26">
      <f>E25+E24+E23+E22+E21+E20+E19+E18+E17+E16+E15+E14+E13+E12</f>
    </nc>
  </rcc>
  <rcc rId="7442" sId="69" numFmtId="4">
    <oc r="E20">
      <v>89.1</v>
    </oc>
    <nc r="E20">
      <v>89.19</v>
    </nc>
  </rcc>
  <rcc rId="7443" sId="69" numFmtId="4">
    <oc r="E25">
      <v>79.38</v>
    </oc>
    <nc r="E25">
      <v>28.7</v>
    </nc>
  </rcc>
  <rcv guid="{7D113E4B-2489-4A93-A066-E9128A217E1E}" action="delete"/>
  <rcv guid="{7D113E4B-2489-4A93-A066-E9128A217E1E}" action="add"/>
  <rsnm rId="7444" sheetId="88" oldName="[меню октябрь  2025.xlsx]28 октября" newName="[меню октябрь  2025.xlsx]25 ноября"/>
  <rsnm rId="7445" sheetId="89" oldName="[меню октябрь  2025.xlsx]29 октября" newName="[меню октябрь  2025.xlsx]26 ноября"/>
  <rsnm rId="7446" sheetId="90" oldName="[меню октябрь  2025.xlsx]30 октября" newName="[меню октябрь  2025.xlsx]27 ноября"/>
  <rsnm rId="7447" sheetId="91" oldName="[меню октябрь  2025.xlsx]31 октября" newName="[меню октябрь  2025.xlsx]28 ноября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0737130-2426-4393-A7CC-EE4F1727E43A}" name="Пользователь" id="-1701985780" dateTime="2025-09-26T10:22:2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31175B0D-B480-4684-9C79-0BA00F24BC5C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3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6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7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8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9"/>
    </customSheetView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0"/>
    </customSheetView>
  </customSheetViews>
  <pageMargins left="0.25" right="0.25" top="0.75" bottom="0.75" header="0.3" footer="0.3"/>
  <pageSetup paperSize="9" orientation="landscape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F13" sqref="F13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182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187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188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E27+E26+E25+E24+E23+E22+E21+E20+E18+E19+E17+E16+E15+E13+14:14</f>
        <v>1740.3599999999997</v>
      </c>
    </row>
  </sheetData>
  <customSheetViews>
    <customSheetView guid="{31175B0D-B480-4684-9C79-0BA00F24BC5C}" state="hidden" topLeftCell="A7">
      <selection activeCell="F13" sqref="F13"/>
      <pageMargins left="0.7" right="0.7" top="0.75" bottom="0.75" header="0.3" footer="0.3"/>
    </customSheetView>
    <customSheetView guid="{06E0BFEC-26B1-439F-9F91-D4251EABDD05}" topLeftCell="A25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  <customSheetView guid="{7D113E4B-2489-4A93-A066-E9128A217E1E}" state="hidden" topLeftCell="A7">
      <selection activeCell="F13" sqref="F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4" workbookViewId="0">
      <selection activeCell="C22" sqref="C22"/>
    </sheetView>
  </sheetViews>
  <sheetFormatPr defaultRowHeight="15" x14ac:dyDescent="0.25"/>
  <cols>
    <col min="3" max="3" width="19.7109375" customWidth="1"/>
    <col min="4" max="4" width="26" customWidth="1"/>
    <col min="5" max="5" width="29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30" x14ac:dyDescent="0.25">
      <c r="B16" s="5" t="s">
        <v>41</v>
      </c>
      <c r="C16" s="18" t="s">
        <v>247</v>
      </c>
      <c r="D16" s="37" t="s">
        <v>53</v>
      </c>
      <c r="E16" s="44">
        <v>41.8</v>
      </c>
    </row>
    <row r="17" spans="2:5" ht="45" x14ac:dyDescent="0.25">
      <c r="B17" s="5"/>
      <c r="C17" s="40" t="s">
        <v>175</v>
      </c>
      <c r="D17" s="41" t="s">
        <v>16</v>
      </c>
      <c r="E17" s="45">
        <v>61.74</v>
      </c>
    </row>
    <row r="18" spans="2:5" ht="3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103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233</v>
      </c>
      <c r="E26" s="50">
        <f>E25+E24+E23+E22+E21+E20+E19+E18+E17+E16+E15+E14+E13+E12</f>
        <v>1531.71</v>
      </c>
    </row>
  </sheetData>
  <customSheetViews>
    <customSheetView guid="{31175B0D-B480-4684-9C79-0BA00F24BC5C}" state="hidden" topLeftCell="A4">
      <selection activeCell="C22" sqref="C22"/>
      <pageMargins left="0.7" right="0.7" top="0.75" bottom="0.75" header="0.3" footer="0.3"/>
    </customSheetView>
    <customSheetView guid="{7D113E4B-2489-4A93-A066-E9128A217E1E}" state="hidden" topLeftCell="A4">
      <selection activeCell="C22" sqref="C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E30" sqref="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230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216</v>
      </c>
    </row>
  </sheetData>
  <customSheetViews>
    <customSheetView guid="{31175B0D-B480-4684-9C79-0BA00F24BC5C}" state="hidden" topLeftCell="A4">
      <selection activeCell="E30" sqref="E30"/>
      <pageMargins left="0.7" right="0.7" top="0.75" bottom="0.75" header="0.3" footer="0.3"/>
    </customSheetView>
    <customSheetView guid="{06E0BFEC-26B1-439F-9F91-D4251EABDD05}" topLeftCell="A20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  <customSheetView guid="{7D113E4B-2489-4A93-A066-E9128A217E1E}" state="hidden" topLeftCell="A4">
      <selection activeCell="E30" sqref="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sqref="A1:E25"/>
    </sheetView>
  </sheetViews>
  <sheetFormatPr defaultRowHeight="15" x14ac:dyDescent="0.25"/>
  <cols>
    <col min="2" max="2" width="13.140625" customWidth="1"/>
    <col min="3" max="3" width="23.42578125" customWidth="1"/>
    <col min="4" max="4" width="13.42578125" customWidth="1"/>
    <col min="5" max="5" width="16.85546875" customWidth="1"/>
  </cols>
  <sheetData>
    <row r="1" spans="2:5" x14ac:dyDescent="0.25">
      <c r="B1" t="s">
        <v>33</v>
      </c>
    </row>
    <row r="3" spans="2:5" x14ac:dyDescent="0.25">
      <c r="C3" t="s">
        <v>145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47.25" x14ac:dyDescent="0.25">
      <c r="B10" s="1" t="s">
        <v>76</v>
      </c>
      <c r="C10" s="25" t="s">
        <v>146</v>
      </c>
      <c r="D10" s="30" t="s">
        <v>48</v>
      </c>
      <c r="E10" s="26">
        <v>202.64</v>
      </c>
    </row>
    <row r="11" spans="2:5" ht="15.75" x14ac:dyDescent="0.25">
      <c r="B11" s="2"/>
      <c r="C11" s="27" t="s">
        <v>116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117</v>
      </c>
      <c r="D12" s="31" t="s">
        <v>186</v>
      </c>
      <c r="E12" s="34">
        <v>146.1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147</v>
      </c>
      <c r="D14" s="37" t="s">
        <v>35</v>
      </c>
      <c r="E14" s="44">
        <v>66.84</v>
      </c>
    </row>
    <row r="15" spans="2:5" ht="45" x14ac:dyDescent="0.25">
      <c r="B15" s="5"/>
      <c r="C15" s="40" t="s">
        <v>182</v>
      </c>
      <c r="D15" s="41" t="s">
        <v>149</v>
      </c>
      <c r="E15" s="45">
        <v>87.64</v>
      </c>
    </row>
    <row r="16" spans="2:5" ht="45" x14ac:dyDescent="0.25">
      <c r="B16" s="5"/>
      <c r="C16" s="40" t="s">
        <v>187</v>
      </c>
      <c r="D16" s="41" t="s">
        <v>101</v>
      </c>
      <c r="E16" s="45">
        <v>112.5</v>
      </c>
    </row>
    <row r="17" spans="2:5" ht="30" x14ac:dyDescent="0.25">
      <c r="B17" s="5"/>
      <c r="C17" s="40" t="s">
        <v>151</v>
      </c>
      <c r="D17" s="41" t="s">
        <v>95</v>
      </c>
      <c r="E17" s="45">
        <v>155.22</v>
      </c>
    </row>
    <row r="18" spans="2:5" ht="30" x14ac:dyDescent="0.25">
      <c r="B18" s="5"/>
      <c r="C18" s="40" t="s">
        <v>152</v>
      </c>
      <c r="D18" s="41" t="s">
        <v>16</v>
      </c>
      <c r="E18" s="45">
        <v>55.26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188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105</v>
      </c>
      <c r="D23" s="32" t="s">
        <v>106</v>
      </c>
      <c r="E23" s="21">
        <v>418.5</v>
      </c>
    </row>
    <row r="24" spans="2:5" ht="31.5" x14ac:dyDescent="0.25">
      <c r="B24" s="2"/>
      <c r="C24" s="24" t="s">
        <v>96</v>
      </c>
      <c r="D24" s="33" t="s">
        <v>62</v>
      </c>
      <c r="E24" s="23">
        <v>26.48</v>
      </c>
    </row>
    <row r="25" spans="2:5" ht="15.75" thickBot="1" x14ac:dyDescent="0.3">
      <c r="B25" s="3"/>
      <c r="C25" s="19"/>
      <c r="D25" s="49" t="s">
        <v>230</v>
      </c>
      <c r="E25" s="50">
        <f>E24+E23+E22+E21+E20+E19+E18+E17+E15+E16+E14+E13+E12+E10+11:11</f>
        <v>1740.3599999999997</v>
      </c>
    </row>
  </sheetData>
  <customSheetViews>
    <customSheetView guid="{31175B0D-B480-4684-9C79-0BA00F24BC5C}" state="hidden">
      <selection sqref="A1:E25"/>
      <pageMargins left="0.7" right="0.7" top="0.75" bottom="0.75" header="0.3" footer="0.3"/>
    </customSheetView>
    <customSheetView guid="{7D113E4B-2489-4A93-A066-E9128A217E1E}" state="hidden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31175B0D-B480-4684-9C79-0BA00F24BC5C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169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31175B0D-B480-4684-9C79-0BA00F24BC5C}" state="hidden" topLeftCell="A10">
      <selection activeCell="E31" sqref="E31"/>
      <pageMargins left="0.7" right="0.7" top="0.75" bottom="0.75" header="0.3" footer="0.3"/>
    </customSheetView>
    <customSheetView guid="{06E0BFEC-26B1-439F-9F91-D4251EABDD05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  <customSheetView guid="{7D113E4B-2489-4A93-A066-E9128A217E1E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31175B0D-B480-4684-9C79-0BA00F24BC5C}" state="hidden">
      <selection activeCell="H44" sqref="H44"/>
      <pageMargins left="0.7" right="0.7" top="0.75" bottom="0.75" header="0.3" footer="0.3"/>
    </customSheetView>
    <customSheetView guid="{06E0BFEC-26B1-439F-9F91-D4251EABDD05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  <customSheetView guid="{7D113E4B-2489-4A93-A066-E9128A217E1E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31175B0D-B480-4684-9C79-0BA00F24BC5C}" state="hidden" topLeftCell="A7">
      <selection activeCell="G19" sqref="G19"/>
      <pageMargins left="0.7" right="0.7" top="0.75" bottom="0.75" header="0.3" footer="0.3"/>
    </customSheetView>
    <customSheetView guid="{06E0BFEC-26B1-439F-9F91-D4251EABDD05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  <customSheetView guid="{7D113E4B-2489-4A93-A066-E9128A217E1E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31175B0D-B480-4684-9C79-0BA00F24BC5C}" state="hidden" topLeftCell="A16">
      <selection activeCell="E17" sqref="E17"/>
      <pageMargins left="0.7" right="0.7" top="0.75" bottom="0.75" header="0.3" footer="0.3"/>
    </customSheetView>
    <customSheetView guid="{06E0BFEC-26B1-439F-9F91-D4251EABDD05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  <customSheetView guid="{7D113E4B-2489-4A93-A066-E9128A217E1E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31175B0D-B480-4684-9C79-0BA00F24BC5C}" state="hidden" topLeftCell="A31">
      <selection activeCell="E9" sqref="E9"/>
      <pageMargins left="0.7" right="0.7" top="0.75" bottom="0.75" header="0.3" footer="0.3"/>
    </customSheetView>
    <customSheetView guid="{06E0BFEC-26B1-439F-9F91-D4251EABDD05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  <customSheetView guid="{7D113E4B-2489-4A93-A066-E9128A217E1E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31175B0D-B480-4684-9C79-0BA00F24BC5C}" state="hidden" topLeftCell="A16">
      <selection activeCell="C41" sqref="C41"/>
      <pageMargins left="0.7" right="0.7" top="0.75" bottom="0.75" header="0.3" footer="0.3"/>
    </customSheetView>
    <customSheetView guid="{06E0BFEC-26B1-439F-9F91-D4251EABDD05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  <customSheetView guid="{7D113E4B-2489-4A93-A066-E9128A217E1E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31175B0D-B480-4684-9C79-0BA00F24BC5C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31175B0D-B480-4684-9C79-0BA00F24BC5C}" state="hidden" topLeftCell="A4">
      <selection activeCell="D18" sqref="D18"/>
      <pageMargins left="0.7" right="0.7" top="0.75" bottom="0.75" header="0.3" footer="0.3"/>
    </customSheetView>
    <customSheetView guid="{06E0BFEC-26B1-439F-9F91-D4251EABDD05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  <customSheetView guid="{7D113E4B-2489-4A93-A066-E9128A217E1E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31175B0D-B480-4684-9C79-0BA00F24BC5C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31175B0D-B480-4684-9C79-0BA00F24BC5C}" state="hidden" topLeftCell="A4">
      <selection activeCell="G13" sqref="G13"/>
      <pageMargins left="0.7" right="0.7" top="0.75" bottom="0.75" header="0.3" footer="0.3"/>
    </customSheetView>
    <customSheetView guid="{06E0BFEC-26B1-439F-9F91-D4251EABDD05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  <customSheetView guid="{7D113E4B-2489-4A93-A066-E9128A217E1E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31175B0D-B480-4684-9C79-0BA00F24BC5C}" state="hidden">
      <selection activeCell="C17" sqref="C17"/>
      <pageMargins left="0.7" right="0.7" top="0.75" bottom="0.75" header="0.3" footer="0.3"/>
    </customSheetView>
    <customSheetView guid="{06E0BFEC-26B1-439F-9F91-D4251EABDD05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  <customSheetView guid="{7D113E4B-2489-4A93-A066-E9128A217E1E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31175B0D-B480-4684-9C79-0BA00F24BC5C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31175B0D-B480-4684-9C79-0BA00F24BC5C}" state="hidden" topLeftCell="A22">
      <selection activeCell="C18" sqref="C18"/>
      <pageMargins left="0.7" right="0.7" top="0.75" bottom="0.75" header="0.3" footer="0.3"/>
    </customSheetView>
    <customSheetView guid="{06E0BFEC-26B1-439F-9F91-D4251EABDD05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  <customSheetView guid="{7D113E4B-2489-4A93-A066-E9128A217E1E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31175B0D-B480-4684-9C79-0BA00F24BC5C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31175B0D-B480-4684-9C79-0BA00F24BC5C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31175B0D-B480-4684-9C79-0BA00F24BC5C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31175B0D-B480-4684-9C79-0BA00F24BC5C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31175B0D-B480-4684-9C79-0BA00F24BC5C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31175B0D-B480-4684-9C79-0BA00F24BC5C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31175B0D-B480-4684-9C79-0BA00F24BC5C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31175B0D-B480-4684-9C79-0BA00F24BC5C}" state="hidden" topLeftCell="A4">
      <selection activeCell="A4" sqref="A1:XFD1048576"/>
      <pageMargins left="0.7" right="0.7" top="0.75" bottom="0.75" header="0.3" footer="0.3"/>
    </customSheetView>
    <customSheetView guid="{06E0BFEC-26B1-439F-9F91-D4251EABDD05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  <customSheetView guid="{7D113E4B-2489-4A93-A066-E9128A217E1E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31175B0D-B480-4684-9C79-0BA00F24BC5C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31175B0D-B480-4684-9C79-0BA00F24BC5C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4"/>
    </customSheetView>
  </customSheetViews>
  <pageMargins left="0.7" right="0.7" top="0.75" bottom="0.75" header="0.3" footer="0.3"/>
  <pageSetup paperSize="9" orientation="portrait" horizontalDpi="0" verticalDpi="0"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31175B0D-B480-4684-9C79-0BA00F24BC5C}" state="hidden" topLeftCell="A3">
      <selection activeCell="E16" sqref="E16"/>
      <pageMargins left="0.7" right="0.7" top="0.75" bottom="0.75" header="0.3" footer="0.3"/>
    </customSheetView>
    <customSheetView guid="{06E0BFEC-26B1-439F-9F91-D4251EABDD05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  <customSheetView guid="{7D113E4B-2489-4A93-A066-E9128A217E1E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31175B0D-B480-4684-9C79-0BA00F24BC5C}" state="hidden">
      <selection activeCell="C23" sqref="C23"/>
      <pageMargins left="0.7" right="0.7" top="0.75" bottom="0.75" header="0.3" footer="0.3"/>
    </customSheetView>
    <customSheetView guid="{06E0BFEC-26B1-439F-9F91-D4251EABDD05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  <customSheetView guid="{7D113E4B-2489-4A93-A066-E9128A217E1E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E16" sqref="E16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172</v>
      </c>
      <c r="D17" s="41" t="s">
        <v>199</v>
      </c>
      <c r="E17" s="45">
        <v>87.64</v>
      </c>
    </row>
    <row r="18" spans="2:5" ht="42.75" customHeight="1" x14ac:dyDescent="0.25">
      <c r="B18" s="5"/>
      <c r="C18" s="40" t="s">
        <v>200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f>E26+E25+E12+E24+E23+E22+E21+E20+E19+E17+E18+E16+E15+E14+E13</f>
        <v>1740.36</v>
      </c>
    </row>
  </sheetData>
  <customSheetViews>
    <customSheetView guid="{31175B0D-B480-4684-9C79-0BA00F24BC5C}" state="hidden">
      <selection activeCell="E16" sqref="E16"/>
      <pageMargins left="0.7" right="0.7" top="0.75" bottom="0.75" header="0.3" footer="0.3"/>
    </customSheetView>
    <customSheetView guid="{06E0BFEC-26B1-439F-9F91-D4251EABDD05}" topLeftCell="A22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  <customSheetView guid="{7D113E4B-2489-4A93-A066-E9128A217E1E}" state="hidden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3" workbookViewId="0">
      <selection activeCell="E29" sqref="E29"/>
    </sheetView>
  </sheetViews>
  <sheetFormatPr defaultRowHeight="15" x14ac:dyDescent="0.25"/>
  <cols>
    <col min="3" max="3" width="34.5703125" customWidth="1"/>
    <col min="5" max="5" width="26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228</v>
      </c>
      <c r="D17" s="37" t="s">
        <v>53</v>
      </c>
      <c r="E17" s="44" t="s">
        <v>229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218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230</v>
      </c>
      <c r="E29" s="64">
        <v>1770.11</v>
      </c>
    </row>
  </sheetData>
  <customSheetViews>
    <customSheetView guid="{31175B0D-B480-4684-9C79-0BA00F24BC5C}" state="hidden" topLeftCell="A3">
      <selection activeCell="E29" sqref="E29"/>
      <pageMargins left="0.7" right="0.7" top="0.75" bottom="0.75" header="0.3" footer="0.3"/>
    </customSheetView>
    <customSheetView guid="{06E0BFEC-26B1-439F-9F91-D4251EABDD05}" topLeftCell="A16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  <customSheetView guid="{7D113E4B-2489-4A93-A066-E9128A217E1E}" state="hidden" topLeftCell="A3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E2" sqref="A2:E2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190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175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233</v>
      </c>
      <c r="E27" s="50">
        <f>E26+E25+E24+E23+E22+E21+E20+E19+E18+E17+E16+E15+E14+E13</f>
        <v>1531.71</v>
      </c>
    </row>
  </sheetData>
  <customSheetViews>
    <customSheetView guid="{31175B0D-B480-4684-9C79-0BA00F24BC5C}" state="hidden">
      <selection activeCell="E2" sqref="A2:E27"/>
      <pageMargins left="0.7" right="0.7" top="0.75" bottom="0.75" header="0.3" footer="0.3"/>
    </customSheetView>
    <customSheetView guid="{06E0BFEC-26B1-439F-9F91-D4251EABDD05}" topLeftCell="A22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7D113E4B-2489-4A93-A066-E9128A217E1E}" state="hidden">
      <selection activeCell="E2" sqref="A2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177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195</v>
      </c>
      <c r="D20" s="41" t="s">
        <v>168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E27+E26+E25+E24+E23+E22+E21+E20+E18+E13+E19+E17+E16+E15+E14</f>
        <v>1555.5199999999998</v>
      </c>
    </row>
  </sheetData>
  <customSheetViews>
    <customSheetView guid="{31175B0D-B480-4684-9C79-0BA00F24BC5C}" state="hidden">
      <selection activeCell="A2" sqref="A2:E29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  <customSheetView guid="{7D113E4B-2489-4A93-A066-E9128A217E1E}" state="hidden">
      <selection activeCell="A2" sqref="A2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4" sqref="A4:E2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223</v>
      </c>
      <c r="D13" s="30" t="s">
        <v>224</v>
      </c>
      <c r="E13" s="26">
        <v>208.76</v>
      </c>
    </row>
    <row r="14" spans="2:5" ht="15.75" x14ac:dyDescent="0.25">
      <c r="B14" s="2"/>
      <c r="C14" s="27" t="s">
        <v>225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191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198</v>
      </c>
      <c r="D18" s="41" t="s">
        <v>199</v>
      </c>
      <c r="E18" s="45">
        <v>88.56</v>
      </c>
    </row>
    <row r="19" spans="2:5" ht="52.15" customHeight="1" x14ac:dyDescent="0.25">
      <c r="B19" s="5"/>
      <c r="C19" s="40" t="s">
        <v>200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226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227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E27+E26+E25+E24+E23+E22+E21+E20+E19+E18+E17+E16+E15+E14+E13</f>
        <v>1712.6899999999998</v>
      </c>
    </row>
  </sheetData>
  <customSheetViews>
    <customSheetView guid="{31175B0D-B480-4684-9C79-0BA00F24BC5C}" state="hidden">
      <selection activeCell="A4" sqref="A4:E28"/>
      <pageMargins left="0.7" right="0.7" top="0.75" bottom="0.75" header="0.3" footer="0.3"/>
    </customSheetView>
    <customSheetView guid="{06E0BFEC-26B1-439F-9F91-D4251EABDD05}" topLeftCell="A7">
      <selection activeCell="D29" sqref="D29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  <customSheetView guid="{7D113E4B-2489-4A93-A066-E9128A217E1E}" state="hidden">
      <selection activeCell="A4" sqref="A4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201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234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235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247</v>
      </c>
      <c r="D17" s="37" t="s">
        <v>35</v>
      </c>
      <c r="E17" s="44">
        <v>6</v>
      </c>
    </row>
    <row r="18" spans="2:5" ht="67.5" customHeight="1" x14ac:dyDescent="0.25">
      <c r="B18" s="5"/>
      <c r="C18" s="40" t="s">
        <v>178</v>
      </c>
      <c r="D18" s="41" t="s">
        <v>16</v>
      </c>
      <c r="E18" s="45">
        <v>120.08</v>
      </c>
    </row>
    <row r="19" spans="2:5" ht="36.6" customHeight="1" x14ac:dyDescent="0.25">
      <c r="B19" s="5"/>
      <c r="C19" s="40" t="s">
        <v>179</v>
      </c>
      <c r="D19" s="41" t="s">
        <v>87</v>
      </c>
      <c r="E19" s="45">
        <v>136.31</v>
      </c>
    </row>
    <row r="20" spans="2:5" ht="36" customHeight="1" x14ac:dyDescent="0.25">
      <c r="B20" s="5"/>
      <c r="C20" s="40" t="s">
        <v>236</v>
      </c>
      <c r="D20" s="41" t="s">
        <v>30</v>
      </c>
      <c r="E20" s="45">
        <v>137.68</v>
      </c>
    </row>
    <row r="21" spans="2:5" ht="36" customHeight="1" x14ac:dyDescent="0.25">
      <c r="B21" s="5"/>
      <c r="C21" s="40" t="s">
        <v>237</v>
      </c>
      <c r="D21" s="41" t="s">
        <v>16</v>
      </c>
      <c r="E21" s="45" t="s">
        <v>238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239</v>
      </c>
      <c r="D25" s="39" t="s">
        <v>19</v>
      </c>
      <c r="E25" s="48">
        <v>128.1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30.75" thickBot="1" x14ac:dyDescent="0.3">
      <c r="B28" s="3"/>
      <c r="C28" s="19"/>
      <c r="D28" s="49" t="s">
        <v>230</v>
      </c>
      <c r="E28" s="50">
        <v>1647.01</v>
      </c>
    </row>
  </sheetData>
  <customSheetViews>
    <customSheetView guid="{31175B0D-B480-4684-9C79-0BA00F24BC5C}" state="hidden">
      <selection activeCell="A2" sqref="A2:E28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  <customSheetView guid="{7D113E4B-2489-4A93-A066-E9128A217E1E}" state="hidden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246</v>
      </c>
      <c r="D17" s="37" t="s">
        <v>35</v>
      </c>
      <c r="E17" s="44">
        <v>11</v>
      </c>
    </row>
    <row r="18" spans="2:5" ht="52.15" customHeight="1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240</v>
      </c>
      <c r="D20" s="41" t="s">
        <v>30</v>
      </c>
      <c r="E20" s="45">
        <v>196.94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205</v>
      </c>
      <c r="E25" s="48">
        <v>95.67</v>
      </c>
    </row>
    <row r="26" spans="2:5" ht="40.15" customHeight="1" x14ac:dyDescent="0.25">
      <c r="B26" s="5" t="s">
        <v>79</v>
      </c>
      <c r="C26" s="20" t="s">
        <v>206</v>
      </c>
      <c r="D26" s="32" t="s">
        <v>101</v>
      </c>
      <c r="E26" s="21">
        <v>245.23</v>
      </c>
    </row>
    <row r="27" spans="2:5" ht="40.15" customHeight="1" x14ac:dyDescent="0.25">
      <c r="B27" s="5"/>
      <c r="C27" s="54" t="s">
        <v>241</v>
      </c>
      <c r="D27" s="55" t="s">
        <v>168</v>
      </c>
      <c r="E27" s="56">
        <v>192.01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230</v>
      </c>
      <c r="E30" s="50">
        <f>E29+E28+E26+E25+E24+E23+E22+E20+E19+E18+E17+E16+E15+E14+E13</f>
        <v>1634.8799999999999</v>
      </c>
    </row>
  </sheetData>
  <customSheetViews>
    <customSheetView guid="{31175B0D-B480-4684-9C79-0BA00F24BC5C}" state="hidden">
      <selection sqref="A1:E30"/>
      <pageMargins left="0.7" right="0.7" top="0.75" bottom="0.75" header="0.3" footer="0.3"/>
    </customSheetView>
    <customSheetView guid="{06E0BFEC-26B1-439F-9F91-D4251EABDD05}">
      <selection activeCell="A4" sqref="A4:E29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  <customSheetView guid="{7D113E4B-2489-4A93-A066-E9128A217E1E}" state="hidden">
      <selection sqref="A1: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242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248</v>
      </c>
      <c r="D17" s="37" t="s">
        <v>35</v>
      </c>
      <c r="E17" s="44">
        <v>54.06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213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230</v>
      </c>
      <c r="E27" s="50">
        <f>E25+E24+E23+E22+E21+E20+E19+E18+E17+E16+E15+E14+E13</f>
        <v>1683.04</v>
      </c>
    </row>
  </sheetData>
  <customSheetViews>
    <customSheetView guid="{31175B0D-B480-4684-9C79-0BA00F24BC5C}" state="hidden">
      <selection sqref="A1:E29"/>
      <pageMargins left="0.7" right="0.7" top="0.75" bottom="0.75" header="0.3" footer="0.3"/>
    </customSheetView>
    <customSheetView guid="{06E0BFEC-26B1-439F-9F91-D4251EABDD05}" topLeftCell="A19">
      <selection activeCell="E17" sqref="E17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  <customSheetView guid="{7D113E4B-2489-4A93-A066-E9128A217E1E}" state="hidden">
      <selection sqref="A1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183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247</v>
      </c>
      <c r="D17" s="37" t="s">
        <v>53</v>
      </c>
      <c r="E17" s="44">
        <v>11</v>
      </c>
    </row>
    <row r="18" spans="2:5" ht="52.15" customHeight="1" x14ac:dyDescent="0.25">
      <c r="B18" s="5"/>
      <c r="C18" s="40" t="s">
        <v>243</v>
      </c>
      <c r="D18" s="41" t="s">
        <v>215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244</v>
      </c>
      <c r="D25" s="39" t="s">
        <v>205</v>
      </c>
      <c r="E25" s="48">
        <v>88.5</v>
      </c>
    </row>
    <row r="26" spans="2:5" ht="40.15" customHeight="1" x14ac:dyDescent="0.25">
      <c r="B26" s="5" t="s">
        <v>6</v>
      </c>
      <c r="C26" s="20" t="s">
        <v>181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245</v>
      </c>
      <c r="E29" s="50">
        <f>E28+E27+E26+E25+E24+E23+E22+E21+E20+E19+E18+E17+E16+E15+E14+E13</f>
        <v>1722.3799999999997</v>
      </c>
    </row>
  </sheetData>
  <customSheetViews>
    <customSheetView guid="{31175B0D-B480-4684-9C79-0BA00F24BC5C}" state="hidden">
      <selection activeCell="A2" sqref="A2:E31"/>
      <pageMargins left="0.7" right="0.7" top="0.75" bottom="0.75" header="0.3" footer="0.3"/>
    </customSheetView>
    <customSheetView guid="{06E0BFEC-26B1-439F-9F91-D4251EABDD05}" topLeftCell="A10">
      <selection activeCell="D30" sqref="D30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  <customSheetView guid="{7D113E4B-2489-4A93-A066-E9128A217E1E}" state="hidden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sqref="A1:E31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201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202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203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204</v>
      </c>
      <c r="D24" s="39" t="s">
        <v>205</v>
      </c>
      <c r="E24" s="48">
        <v>128.1</v>
      </c>
    </row>
    <row r="25" spans="2:5" ht="30" x14ac:dyDescent="0.25">
      <c r="B25" s="5" t="s">
        <v>79</v>
      </c>
      <c r="C25" s="20" t="s">
        <v>206</v>
      </c>
      <c r="D25" s="32" t="s">
        <v>207</v>
      </c>
      <c r="E25" s="21">
        <v>63</v>
      </c>
    </row>
    <row r="26" spans="2:5" ht="31.5" x14ac:dyDescent="0.25">
      <c r="B26" s="5"/>
      <c r="C26" s="54" t="s">
        <v>208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231</v>
      </c>
      <c r="E29" s="50">
        <f>E27+E26+E25+E24+E23+E22+E21+E20+E19+E18+E17+E16+E15+E14+E13+E12</f>
        <v>1647.01</v>
      </c>
    </row>
  </sheetData>
  <customSheetViews>
    <customSheetView guid="{31175B0D-B480-4684-9C79-0BA00F24BC5C}" state="hidden" topLeftCell="A4">
      <selection sqref="A1:E31"/>
      <pageMargins left="0.7" right="0.7" top="0.75" bottom="0.75" header="0.3" footer="0.3"/>
    </customSheetView>
    <customSheetView guid="{06E0BFEC-26B1-439F-9F91-D4251EABDD05}" topLeftCell="A4">
      <selection sqref="A1:E30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  <customSheetView guid="{7D113E4B-2489-4A93-A066-E9128A217E1E}" state="hidden" topLeftCell="A4">
      <selection sqref="A1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209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210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211</v>
      </c>
      <c r="D17" s="41" t="s">
        <v>212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205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E25+E24+E23+E22+E21+E20+E19+E18+E17+E16+E15+E14+E13+E12+E11+E10</f>
        <v>1808.86</v>
      </c>
    </row>
  </sheetData>
  <customSheetViews>
    <customSheetView guid="{31175B0D-B480-4684-9C79-0BA00F24BC5C}" state="hidden">
      <selection sqref="A1:E26"/>
      <pageMargins left="0.7" right="0.7" top="0.75" bottom="0.75" header="0.3" footer="0.3"/>
    </customSheetView>
    <customSheetView guid="{06E0BFEC-26B1-439F-9F91-D4251EABDD05}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  <customSheetView guid="{7D113E4B-2489-4A93-A066-E9128A217E1E}" state="hidden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213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230</v>
      </c>
      <c r="E27" s="50">
        <f>E25+E24+E23+E22+E21+E20+E19+E18+E17+E16+E15+E14+E13</f>
        <v>1671.83</v>
      </c>
    </row>
  </sheetData>
  <customSheetViews>
    <customSheetView guid="{31175B0D-B480-4684-9C79-0BA00F24BC5C}" state="hidden" topLeftCell="A5">
      <selection activeCell="A2" sqref="A2"/>
      <pageMargins left="0.7" right="0.7" top="0.75" bottom="0.75" header="0.3" footer="0.3"/>
    </customSheetView>
    <customSheetView guid="{06E0BFEC-26B1-439F-9F91-D4251EABDD05}" topLeftCell="A8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  <customSheetView guid="{7D113E4B-2489-4A93-A066-E9128A217E1E}" state="hidden" topLeftCell="A5">
      <selection activeCell="A2" sqref="A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232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214</v>
      </c>
      <c r="D18" s="41" t="s">
        <v>215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181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230</v>
      </c>
      <c r="E28" s="50">
        <f>E27+E26+E25+E24+E23+E22+E21+E20+E19+E18+E17+E16+E15+E14+E13</f>
        <v>1674.7199999999996</v>
      </c>
    </row>
  </sheetData>
  <customSheetViews>
    <customSheetView guid="{31175B0D-B480-4684-9C79-0BA00F24BC5C}" state="hidden">
      <selection activeCell="C26" sqref="C26"/>
      <pageMargins left="0.7" right="0.7" top="0.75" bottom="0.75" header="0.3" footer="0.3"/>
    </customSheetView>
    <customSheetView guid="{06E0BFEC-26B1-439F-9F91-D4251EABDD05}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  <customSheetView guid="{7D113E4B-2489-4A93-A066-E9128A217E1E}" state="hidden">
      <selection activeCell="C26" sqref="C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219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5"/>
      <c r="C24" s="20" t="s">
        <v>104</v>
      </c>
      <c r="D24" s="32" t="s">
        <v>205</v>
      </c>
      <c r="E24" s="21">
        <v>96.57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289.66000000000003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230</v>
      </c>
      <c r="E28" s="50">
        <f>E27+E26+E25+E24+E23+E22+E21+E20+E19+E18+E17+E16+E15+E14+E13</f>
        <v>1627.1</v>
      </c>
    </row>
  </sheetData>
  <customSheetViews>
    <customSheetView guid="{31175B0D-B480-4684-9C79-0BA00F24BC5C}" state="hidden" topLeftCell="A10">
      <selection activeCell="E28" sqref="E28"/>
      <pageMargins left="0.7" right="0.7" top="0.75" bottom="0.75" header="0.3" footer="0.3"/>
    </customSheetView>
    <customSheetView guid="{06E0BFEC-26B1-439F-9F91-D4251EABDD05}" topLeftCell="A16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  <customSheetView guid="{7D113E4B-2489-4A93-A066-E9128A217E1E}" state="hidden" topLeftCell="A10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J22" sqref="J22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221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220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222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E27+E26+E25+E24+E23+E22+E21+E20+E19+E18+E17+E16+E15+E14+E13</f>
        <v>1555.52</v>
      </c>
    </row>
  </sheetData>
  <customSheetViews>
    <customSheetView guid="{31175B0D-B480-4684-9C79-0BA00F24BC5C}" state="hidden" topLeftCell="A13">
      <selection activeCell="J22" sqref="J22"/>
      <pageMargins left="0.7" right="0.7" top="0.75" bottom="0.75" header="0.3" footer="0.3"/>
    </customSheetView>
    <customSheetView guid="{06E0BFEC-26B1-439F-9F91-D4251EABDD05}" topLeftCell="A34">
      <selection activeCell="E21" sqref="E21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  <customSheetView guid="{7D113E4B-2489-4A93-A066-E9128A217E1E}" state="hidden" topLeftCell="A13">
      <selection activeCell="J22" sqref="J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178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179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170</v>
      </c>
      <c r="E31" s="50">
        <f>E29+E27+E26+E25+E24+E23+E21+E20+E19+E18+E17+E15+E14+E13</f>
        <v>1572.15</v>
      </c>
    </row>
  </sheetData>
  <customSheetViews>
    <customSheetView guid="{31175B0D-B480-4684-9C79-0BA00F24BC5C}" state="hidden">
      <selection activeCell="A2" sqref="A2:E31"/>
      <pageMargins left="0.7" right="0.7" top="0.75" bottom="0.75" header="0.3" footer="0.3"/>
    </customSheetView>
    <customSheetView guid="{06E0BFEC-26B1-439F-9F91-D4251EABDD05}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  <customSheetView guid="{7D113E4B-2489-4A93-A066-E9128A217E1E}" state="hidden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B1" sqref="B1:E28"/>
    </sheetView>
  </sheetViews>
  <sheetFormatPr defaultRowHeight="15" x14ac:dyDescent="0.25"/>
  <cols>
    <col min="1" max="1" width="17.85546875" customWidth="1"/>
    <col min="2" max="2" width="14.5703125" customWidth="1"/>
    <col min="3" max="3" width="17.28515625" customWidth="1"/>
    <col min="4" max="4" width="15.42578125" customWidth="1"/>
    <col min="5" max="5" width="17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280</v>
      </c>
      <c r="D12" s="30" t="s">
        <v>48</v>
      </c>
      <c r="E12" s="26">
        <v>238.71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41</v>
      </c>
      <c r="C16" s="18" t="s">
        <v>282</v>
      </c>
      <c r="D16" s="37" t="s">
        <v>53</v>
      </c>
      <c r="E16" s="44">
        <v>34.799999999999997</v>
      </c>
    </row>
    <row r="17" spans="2:5" ht="75" x14ac:dyDescent="0.25">
      <c r="B17" s="5"/>
      <c r="C17" s="40" t="s">
        <v>283</v>
      </c>
      <c r="D17" s="41" t="s">
        <v>16</v>
      </c>
      <c r="E17" s="45">
        <v>107.24</v>
      </c>
    </row>
    <row r="18" spans="2:5" x14ac:dyDescent="0.25">
      <c r="B18" s="5"/>
      <c r="C18" s="40" t="s">
        <v>284</v>
      </c>
      <c r="D18" s="41" t="s">
        <v>115</v>
      </c>
      <c r="E18" s="45">
        <v>282.55</v>
      </c>
    </row>
    <row r="19" spans="2:5" x14ac:dyDescent="0.25">
      <c r="B19" s="5"/>
      <c r="C19" s="42" t="s">
        <v>285</v>
      </c>
      <c r="D19" s="43" t="s">
        <v>16</v>
      </c>
      <c r="E19" s="46">
        <v>103.14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15.75" thickBot="1" x14ac:dyDescent="0.3">
      <c r="B21" s="2"/>
      <c r="C21" s="60" t="s">
        <v>2</v>
      </c>
      <c r="D21" s="61" t="s">
        <v>205</v>
      </c>
      <c r="E21" s="62">
        <v>82.25</v>
      </c>
    </row>
    <row r="22" spans="2:5" ht="30" x14ac:dyDescent="0.25">
      <c r="B22" s="6" t="s">
        <v>42</v>
      </c>
      <c r="C22" s="20" t="s">
        <v>286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123</v>
      </c>
      <c r="D23" s="39" t="s">
        <v>18</v>
      </c>
      <c r="E23" s="48">
        <v>83.4</v>
      </c>
    </row>
    <row r="24" spans="2:5" ht="31.5" x14ac:dyDescent="0.25">
      <c r="B24" s="5" t="s">
        <v>6</v>
      </c>
      <c r="C24" s="20" t="s">
        <v>161</v>
      </c>
      <c r="D24" s="32" t="s">
        <v>69</v>
      </c>
      <c r="E24" s="21">
        <v>101.72</v>
      </c>
    </row>
    <row r="25" spans="2:5" ht="47.25" x14ac:dyDescent="0.25">
      <c r="B25" s="2"/>
      <c r="C25" s="24" t="s">
        <v>288</v>
      </c>
      <c r="D25" s="33" t="s">
        <v>287</v>
      </c>
      <c r="E25" s="23">
        <v>147.9</v>
      </c>
    </row>
    <row r="26" spans="2:5" ht="15.75" x14ac:dyDescent="0.25">
      <c r="B26" s="2"/>
      <c r="C26" s="24" t="s">
        <v>75</v>
      </c>
      <c r="D26" s="33" t="s">
        <v>13</v>
      </c>
      <c r="E26" s="23">
        <v>23.94</v>
      </c>
    </row>
    <row r="27" spans="2:5" ht="31.5" x14ac:dyDescent="0.25">
      <c r="B27" s="2"/>
      <c r="C27" s="24" t="s">
        <v>2</v>
      </c>
      <c r="D27" s="33" t="s">
        <v>205</v>
      </c>
      <c r="E27" s="23">
        <v>82.25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E27+E26+E25+E24+E23+E22+E21+E20+E19+E18+E17+E16+E15+E14+E13+E12</f>
        <v>1719.44</v>
      </c>
    </row>
  </sheetData>
  <customSheetViews>
    <customSheetView guid="{31175B0D-B480-4684-9C79-0BA00F24BC5C}" state="hidden">
      <selection activeCell="B1" sqref="B1:E28"/>
      <pageMargins left="0.7" right="0.7" top="0.75" bottom="0.75" header="0.3" footer="0.3"/>
    </customSheetView>
    <customSheetView guid="{7D113E4B-2489-4A93-A066-E9128A217E1E}" state="hidden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B1" sqref="B1:E27"/>
    </sheetView>
  </sheetViews>
  <sheetFormatPr defaultRowHeight="15" x14ac:dyDescent="0.25"/>
  <cols>
    <col min="2" max="2" width="16.42578125" customWidth="1"/>
    <col min="3" max="3" width="17.140625" customWidth="1"/>
    <col min="4" max="4" width="18.28515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76</v>
      </c>
      <c r="C12" s="25" t="s">
        <v>47</v>
      </c>
      <c r="D12" s="30" t="s">
        <v>48</v>
      </c>
      <c r="E12" s="26">
        <v>241.16</v>
      </c>
    </row>
    <row r="13" spans="2:5" ht="15.75" x14ac:dyDescent="0.25">
      <c r="B13" s="2"/>
      <c r="C13" s="27" t="s">
        <v>116</v>
      </c>
      <c r="D13" s="31" t="s">
        <v>13</v>
      </c>
      <c r="E13" s="28">
        <v>90.78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45" x14ac:dyDescent="0.25">
      <c r="B16" s="5" t="s">
        <v>77</v>
      </c>
      <c r="C16" s="18" t="s">
        <v>289</v>
      </c>
      <c r="D16" s="37" t="s">
        <v>35</v>
      </c>
      <c r="E16" s="44">
        <v>31.38</v>
      </c>
    </row>
    <row r="17" spans="2:5" ht="60" x14ac:dyDescent="0.25">
      <c r="B17" s="5"/>
      <c r="C17" s="40" t="s">
        <v>182</v>
      </c>
      <c r="D17" s="41" t="s">
        <v>199</v>
      </c>
      <c r="E17" s="45">
        <v>85.97</v>
      </c>
    </row>
    <row r="18" spans="2:5" ht="45" x14ac:dyDescent="0.25">
      <c r="B18" s="5"/>
      <c r="C18" s="40" t="s">
        <v>86</v>
      </c>
      <c r="D18" s="41" t="s">
        <v>87</v>
      </c>
      <c r="E18" s="45">
        <v>176.8</v>
      </c>
    </row>
    <row r="19" spans="2:5" ht="60" x14ac:dyDescent="0.25">
      <c r="B19" s="5"/>
      <c r="C19" s="40" t="s">
        <v>264</v>
      </c>
      <c r="D19" s="41" t="s">
        <v>95</v>
      </c>
      <c r="E19" s="45">
        <v>205.27</v>
      </c>
    </row>
    <row r="20" spans="2:5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205</v>
      </c>
      <c r="E21" s="46">
        <v>82.25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" x14ac:dyDescent="0.25">
      <c r="B23" s="6" t="s">
        <v>78</v>
      </c>
      <c r="C23" s="20" t="s">
        <v>153</v>
      </c>
      <c r="D23" s="32" t="s">
        <v>16</v>
      </c>
      <c r="E23" s="21">
        <v>92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108.5</v>
      </c>
    </row>
    <row r="25" spans="2:5" ht="31.5" x14ac:dyDescent="0.25">
      <c r="B25" s="5" t="s">
        <v>79</v>
      </c>
      <c r="C25" s="20" t="s">
        <v>290</v>
      </c>
      <c r="D25" s="32" t="s">
        <v>74</v>
      </c>
      <c r="E25" s="21">
        <v>404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230</v>
      </c>
      <c r="E27" s="50">
        <f>E26+E25+E24+E23+E22+E21+E20+E19+E17+E18+E16+E15+E14+E12+13:13</f>
        <v>1905.5000000000002</v>
      </c>
    </row>
  </sheetData>
  <customSheetViews>
    <customSheetView guid="{31175B0D-B480-4684-9C79-0BA00F24BC5C}" state="hidden">
      <selection activeCell="B1" sqref="B1:E27"/>
      <pageMargins left="0.7" right="0.7" top="0.75" bottom="0.75" header="0.3" footer="0.3"/>
    </customSheetView>
    <customSheetView guid="{7D113E4B-2489-4A93-A066-E9128A217E1E}" state="hidden">
      <selection activeCell="B1" sqref="B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workbookViewId="0">
      <selection activeCell="C7" sqref="C7"/>
    </sheetView>
  </sheetViews>
  <sheetFormatPr defaultRowHeight="15" x14ac:dyDescent="0.25"/>
  <cols>
    <col min="2" max="2" width="17.5703125" customWidth="1"/>
    <col min="3" max="3" width="15.42578125" customWidth="1"/>
    <col min="4" max="4" width="16.5703125" customWidth="1"/>
    <col min="5" max="5" width="16.85546875" customWidth="1"/>
  </cols>
  <sheetData>
    <row r="2" spans="2:5" x14ac:dyDescent="0.25">
      <c r="B2" t="s">
        <v>33</v>
      </c>
    </row>
    <row r="5" spans="2:5" x14ac:dyDescent="0.25">
      <c r="C5" t="s">
        <v>110</v>
      </c>
    </row>
    <row r="7" spans="2:5" x14ac:dyDescent="0.25">
      <c r="B7" s="10" t="s">
        <v>4</v>
      </c>
      <c r="C7" s="12" t="s">
        <v>319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78.75" x14ac:dyDescent="0.25">
      <c r="B11" s="1" t="s">
        <v>76</v>
      </c>
      <c r="C11" s="25" t="s">
        <v>25</v>
      </c>
      <c r="D11" s="30" t="s">
        <v>48</v>
      </c>
      <c r="E11" s="26">
        <v>238.71</v>
      </c>
    </row>
    <row r="12" spans="2:5" ht="15.75" x14ac:dyDescent="0.25">
      <c r="B12" s="2"/>
      <c r="C12" s="27" t="s">
        <v>209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x14ac:dyDescent="0.25">
      <c r="B15" s="5" t="s">
        <v>77</v>
      </c>
      <c r="C15" s="18" t="s">
        <v>261</v>
      </c>
      <c r="D15" s="37" t="s">
        <v>35</v>
      </c>
      <c r="E15" s="44">
        <v>75.06</v>
      </c>
    </row>
    <row r="16" spans="2:5" ht="60" x14ac:dyDescent="0.25">
      <c r="B16" s="5"/>
      <c r="C16" s="40" t="s">
        <v>180</v>
      </c>
      <c r="D16" s="41" t="s">
        <v>149</v>
      </c>
      <c r="E16" s="45">
        <v>84.8</v>
      </c>
    </row>
    <row r="17" spans="2:5" ht="30" x14ac:dyDescent="0.25">
      <c r="B17" s="5"/>
      <c r="C17" s="40" t="s">
        <v>262</v>
      </c>
      <c r="D17" s="41" t="s">
        <v>263</v>
      </c>
      <c r="E17" s="45">
        <v>125.85</v>
      </c>
    </row>
    <row r="18" spans="2:5" ht="75" x14ac:dyDescent="0.25">
      <c r="B18" s="5"/>
      <c r="C18" s="40" t="s">
        <v>264</v>
      </c>
      <c r="D18" s="41" t="s">
        <v>95</v>
      </c>
      <c r="E18" s="45">
        <v>205.27</v>
      </c>
    </row>
    <row r="19" spans="2:5" ht="30" x14ac:dyDescent="0.25">
      <c r="B19" s="5"/>
      <c r="C19" s="40" t="s">
        <v>141</v>
      </c>
      <c r="D19" s="41" t="s">
        <v>16</v>
      </c>
      <c r="E19" s="45">
        <v>68.2</v>
      </c>
    </row>
    <row r="20" spans="2:5" ht="30" x14ac:dyDescent="0.25">
      <c r="B20" s="5"/>
      <c r="C20" s="42" t="s">
        <v>2</v>
      </c>
      <c r="D20" s="43" t="s">
        <v>19</v>
      </c>
      <c r="E20" s="46">
        <v>70.569999999999993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265</v>
      </c>
      <c r="D23" s="39" t="s">
        <v>18</v>
      </c>
      <c r="E23" s="48">
        <v>67.8</v>
      </c>
    </row>
    <row r="24" spans="2:5" ht="63" x14ac:dyDescent="0.25">
      <c r="B24" s="5" t="s">
        <v>79</v>
      </c>
      <c r="C24" s="20" t="s">
        <v>266</v>
      </c>
      <c r="D24" s="32" t="s">
        <v>71</v>
      </c>
      <c r="E24" s="21">
        <v>360.2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thickBot="1" x14ac:dyDescent="0.3">
      <c r="B26" s="3"/>
      <c r="C26" s="19"/>
      <c r="D26" s="49" t="s">
        <v>315</v>
      </c>
      <c r="E26" s="50">
        <f>+E25+E24+E23+E22+E21+E20+E19+E18+E17+E16+E15+E14+E13+E12+E11</f>
        <v>1789.0099999999998</v>
      </c>
    </row>
  </sheetData>
  <customSheetViews>
    <customSheetView guid="{31175B0D-B480-4684-9C79-0BA00F24BC5C}">
      <selection activeCell="C7" sqref="C7"/>
      <pageMargins left="0.7" right="0.7" top="0.75" bottom="0.75" header="0.3" footer="0.3"/>
    </customSheetView>
    <customSheetView guid="{7D113E4B-2489-4A93-A066-E9128A217E1E}">
      <selection activeCell="A2" sqref="A2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"/>
    </sheetView>
  </sheetViews>
  <sheetFormatPr defaultRowHeight="15" x14ac:dyDescent="0.25"/>
  <cols>
    <col min="2" max="2" width="17" customWidth="1"/>
    <col min="3" max="3" width="14.5703125" customWidth="1"/>
    <col min="4" max="5" width="12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319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97</v>
      </c>
      <c r="D12" s="30" t="s">
        <v>48</v>
      </c>
      <c r="E12" s="26">
        <v>184.24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267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65</v>
      </c>
      <c r="D15" s="35" t="s">
        <v>44</v>
      </c>
      <c r="E15" s="36">
        <v>43</v>
      </c>
    </row>
    <row r="16" spans="2:5" ht="45" x14ac:dyDescent="0.25">
      <c r="B16" s="5" t="s">
        <v>41</v>
      </c>
      <c r="C16" s="18" t="s">
        <v>268</v>
      </c>
      <c r="D16" s="37" t="s">
        <v>35</v>
      </c>
      <c r="E16" s="44">
        <v>31.38</v>
      </c>
    </row>
    <row r="17" spans="2:5" ht="60" x14ac:dyDescent="0.25">
      <c r="B17" s="5"/>
      <c r="C17" s="40" t="s">
        <v>54</v>
      </c>
      <c r="D17" s="41" t="s">
        <v>55</v>
      </c>
      <c r="E17" s="45">
        <v>109.54</v>
      </c>
    </row>
    <row r="18" spans="2:5" ht="30" x14ac:dyDescent="0.25">
      <c r="B18" s="5"/>
      <c r="C18" s="40" t="s">
        <v>88</v>
      </c>
      <c r="D18" s="41" t="s">
        <v>89</v>
      </c>
      <c r="E18" s="45">
        <v>128.1</v>
      </c>
    </row>
    <row r="19" spans="2:5" ht="30" x14ac:dyDescent="0.25">
      <c r="B19" s="5"/>
      <c r="C19" s="40" t="s">
        <v>269</v>
      </c>
      <c r="D19" s="41" t="s">
        <v>101</v>
      </c>
      <c r="E19" s="45">
        <v>105</v>
      </c>
    </row>
    <row r="20" spans="2:5" ht="30" x14ac:dyDescent="0.25">
      <c r="B20" s="5"/>
      <c r="C20" s="40" t="s">
        <v>57</v>
      </c>
      <c r="D20" s="41" t="s">
        <v>16</v>
      </c>
      <c r="E20" s="45">
        <v>71.52</v>
      </c>
    </row>
    <row r="21" spans="2:5" ht="30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2.25" thickBot="1" x14ac:dyDescent="0.3">
      <c r="B23" s="6" t="s">
        <v>42</v>
      </c>
      <c r="C23" s="20" t="s">
        <v>58</v>
      </c>
      <c r="D23" s="32" t="s">
        <v>16</v>
      </c>
      <c r="E23" s="21">
        <v>92</v>
      </c>
    </row>
    <row r="24" spans="2:5" ht="47.25" x14ac:dyDescent="0.25">
      <c r="B24" s="5" t="s">
        <v>6</v>
      </c>
      <c r="C24" s="20" t="s">
        <v>270</v>
      </c>
      <c r="D24" s="32" t="s">
        <v>74</v>
      </c>
      <c r="E24" s="21">
        <v>234.63</v>
      </c>
    </row>
    <row r="25" spans="2:5" ht="47.2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315</v>
      </c>
      <c r="E27" s="50">
        <f>E25+E24+E23+E22+E21+E20+E19+E18+E17+E16+E15+E14+E13+E12</f>
        <v>1390.18</v>
      </c>
    </row>
  </sheetData>
  <customSheetViews>
    <customSheetView guid="{31175B0D-B480-4684-9C79-0BA00F24BC5C}">
      <selection activeCell="C8" sqref="C8"/>
      <pageMargins left="0.7" right="0.7" top="0.75" bottom="0.75" header="0.3" footer="0.3"/>
    </customSheetView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C9" sqref="C9"/>
    </sheetView>
  </sheetViews>
  <sheetFormatPr defaultRowHeight="15" x14ac:dyDescent="0.25"/>
  <cols>
    <col min="2" max="2" width="18" customWidth="1"/>
    <col min="3" max="3" width="17.28515625" customWidth="1"/>
    <col min="4" max="4" width="14.28515625" customWidth="1"/>
    <col min="5" max="5" width="12.4257812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319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63" x14ac:dyDescent="0.25">
      <c r="B13" s="1" t="s">
        <v>40</v>
      </c>
      <c r="C13" s="25" t="s">
        <v>271</v>
      </c>
      <c r="D13" s="30" t="s">
        <v>48</v>
      </c>
      <c r="E13" s="26">
        <v>225</v>
      </c>
    </row>
    <row r="14" spans="2:5" ht="15.75" x14ac:dyDescent="0.25">
      <c r="B14" s="2"/>
      <c r="C14" s="27" t="s">
        <v>272</v>
      </c>
      <c r="D14" s="31" t="s">
        <v>273</v>
      </c>
      <c r="E14" s="28">
        <v>28.7</v>
      </c>
    </row>
    <row r="15" spans="2:5" ht="16.5" thickBot="1" x14ac:dyDescent="0.3">
      <c r="B15" s="2"/>
      <c r="C15" s="29" t="s">
        <v>183</v>
      </c>
      <c r="D15" s="31" t="s">
        <v>14</v>
      </c>
      <c r="E15" s="34">
        <v>111.68</v>
      </c>
    </row>
    <row r="16" spans="2:5" ht="15.75" thickBot="1" x14ac:dyDescent="0.3">
      <c r="B16" s="4" t="s">
        <v>5</v>
      </c>
      <c r="C16" s="17" t="s">
        <v>20</v>
      </c>
      <c r="D16" s="35" t="s">
        <v>115</v>
      </c>
      <c r="E16" s="36">
        <v>84.8</v>
      </c>
    </row>
    <row r="17" spans="2:5" ht="45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75" x14ac:dyDescent="0.25">
      <c r="B18" s="5"/>
      <c r="C18" s="40" t="s">
        <v>274</v>
      </c>
      <c r="D18" s="41" t="s">
        <v>215</v>
      </c>
      <c r="E18" s="45">
        <v>51.45</v>
      </c>
    </row>
    <row r="19" spans="2:5" ht="45" x14ac:dyDescent="0.25">
      <c r="B19" s="5"/>
      <c r="C19" s="40" t="s">
        <v>275</v>
      </c>
      <c r="D19" s="41" t="s">
        <v>115</v>
      </c>
      <c r="E19" s="45">
        <v>236.2</v>
      </c>
    </row>
    <row r="20" spans="2:5" ht="30" x14ac:dyDescent="0.25">
      <c r="B20" s="5"/>
      <c r="C20" s="42" t="s">
        <v>276</v>
      </c>
      <c r="D20" s="43" t="s">
        <v>16</v>
      </c>
      <c r="E20" s="46">
        <v>39.47</v>
      </c>
    </row>
    <row r="21" spans="2:5" x14ac:dyDescent="0.25">
      <c r="B21" s="5"/>
      <c r="C21" s="40" t="s">
        <v>45</v>
      </c>
      <c r="D21" s="41" t="s">
        <v>19</v>
      </c>
      <c r="E21" s="45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" x14ac:dyDescent="0.25">
      <c r="B23" s="6" t="s">
        <v>42</v>
      </c>
      <c r="C23" s="20" t="s">
        <v>91</v>
      </c>
      <c r="D23" s="32" t="s">
        <v>277</v>
      </c>
      <c r="E23" s="21">
        <v>90</v>
      </c>
    </row>
    <row r="24" spans="2:5" ht="16.5" thickBot="1" x14ac:dyDescent="0.3">
      <c r="B24" s="7"/>
      <c r="C24" s="22" t="s">
        <v>278</v>
      </c>
      <c r="D24" s="39" t="s">
        <v>205</v>
      </c>
      <c r="E24" s="48">
        <v>128.1</v>
      </c>
    </row>
    <row r="25" spans="2:5" ht="47.25" x14ac:dyDescent="0.25">
      <c r="B25" s="5" t="s">
        <v>6</v>
      </c>
      <c r="C25" s="20" t="s">
        <v>279</v>
      </c>
      <c r="D25" s="32" t="s">
        <v>106</v>
      </c>
      <c r="E25" s="21">
        <v>379.8</v>
      </c>
    </row>
    <row r="26" spans="2:5" ht="31.5" x14ac:dyDescent="0.25">
      <c r="B26" s="2"/>
      <c r="C26" s="24" t="s">
        <v>28</v>
      </c>
      <c r="D26" s="33" t="s">
        <v>13</v>
      </c>
      <c r="E26" s="23">
        <v>31.38</v>
      </c>
    </row>
    <row r="27" spans="2:5" ht="15.75" thickBot="1" x14ac:dyDescent="0.3">
      <c r="B27" s="3"/>
      <c r="C27" s="19"/>
      <c r="D27" s="49" t="s">
        <v>317</v>
      </c>
      <c r="E27" s="50">
        <f>E26+E25+E24+E23+E22+E21+E20+E19+E18+E17+E16+E15+E14+E13</f>
        <v>1608.14</v>
      </c>
    </row>
  </sheetData>
  <customSheetViews>
    <customSheetView guid="{31175B0D-B480-4684-9C79-0BA00F24BC5C}">
      <selection activeCell="C9" sqref="C9"/>
      <pageMargins left="0.7" right="0.7" top="0.75" bottom="0.75" header="0.3" footer="0.3"/>
    </customSheetView>
    <customSheetView guid="{7D113E4B-2489-4A93-A066-E9128A217E1E}">
      <selection activeCell="A2" sqref="A2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8" sqref="B8"/>
    </sheetView>
  </sheetViews>
  <sheetFormatPr defaultRowHeight="15" x14ac:dyDescent="0.25"/>
  <cols>
    <col min="1" max="1" width="15.7109375" customWidth="1"/>
    <col min="2" max="2" width="20" customWidth="1"/>
    <col min="3" max="3" width="20.85546875" customWidth="1"/>
    <col min="4" max="4" width="28.285156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6" spans="1:4" x14ac:dyDescent="0.25">
      <c r="B6" t="s">
        <v>155</v>
      </c>
    </row>
    <row r="8" spans="1:4" x14ac:dyDescent="0.25">
      <c r="A8" s="10" t="s">
        <v>4</v>
      </c>
      <c r="B8" s="12" t="s">
        <v>319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78.75" x14ac:dyDescent="0.25">
      <c r="A12" s="1" t="s">
        <v>40</v>
      </c>
      <c r="B12" s="25" t="s">
        <v>280</v>
      </c>
      <c r="C12" s="30" t="s">
        <v>48</v>
      </c>
      <c r="D12" s="26">
        <v>238.71</v>
      </c>
    </row>
    <row r="13" spans="1:4" ht="15.75" x14ac:dyDescent="0.25">
      <c r="A13" s="2"/>
      <c r="B13" s="27" t="s">
        <v>26</v>
      </c>
      <c r="C13" s="31" t="s">
        <v>13</v>
      </c>
      <c r="D13" s="28">
        <v>74.58</v>
      </c>
    </row>
    <row r="14" spans="1:4" ht="16.5" thickBot="1" x14ac:dyDescent="0.3">
      <c r="A14" s="2"/>
      <c r="B14" s="29" t="s">
        <v>281</v>
      </c>
      <c r="C14" s="31" t="s">
        <v>51</v>
      </c>
      <c r="D14" s="34">
        <v>128.77000000000001</v>
      </c>
    </row>
    <row r="15" spans="1:4" ht="15.75" thickBot="1" x14ac:dyDescent="0.3">
      <c r="A15" s="4" t="s">
        <v>5</v>
      </c>
      <c r="B15" s="17" t="s">
        <v>137</v>
      </c>
      <c r="C15" s="35" t="s">
        <v>44</v>
      </c>
      <c r="D15" s="36">
        <v>47</v>
      </c>
    </row>
    <row r="16" spans="1:4" x14ac:dyDescent="0.25">
      <c r="A16" s="5" t="s">
        <v>41</v>
      </c>
      <c r="B16" s="18" t="s">
        <v>282</v>
      </c>
      <c r="C16" s="37" t="s">
        <v>53</v>
      </c>
      <c r="D16" s="44">
        <v>34.799999999999997</v>
      </c>
    </row>
    <row r="17" spans="1:4" ht="45" x14ac:dyDescent="0.25">
      <c r="A17" s="5"/>
      <c r="B17" s="40" t="s">
        <v>283</v>
      </c>
      <c r="C17" s="41" t="s">
        <v>16</v>
      </c>
      <c r="D17" s="45">
        <v>107.24</v>
      </c>
    </row>
    <row r="18" spans="1:4" x14ac:dyDescent="0.25">
      <c r="A18" s="5"/>
      <c r="B18" s="40" t="s">
        <v>284</v>
      </c>
      <c r="C18" s="41" t="s">
        <v>115</v>
      </c>
      <c r="D18" s="45">
        <v>282.55</v>
      </c>
    </row>
    <row r="19" spans="1:4" x14ac:dyDescent="0.25">
      <c r="A19" s="5"/>
      <c r="B19" s="42" t="s">
        <v>285</v>
      </c>
      <c r="C19" s="43" t="s">
        <v>16</v>
      </c>
      <c r="D19" s="46">
        <v>103.14</v>
      </c>
    </row>
    <row r="20" spans="1:4" ht="15.75" thickBot="1" x14ac:dyDescent="0.3">
      <c r="A20" s="3"/>
      <c r="B20" s="19" t="s">
        <v>3</v>
      </c>
      <c r="C20" s="38" t="s">
        <v>17</v>
      </c>
      <c r="D20" s="47">
        <v>89.19</v>
      </c>
    </row>
    <row r="21" spans="1:4" ht="15.75" thickBot="1" x14ac:dyDescent="0.3">
      <c r="A21" s="2"/>
      <c r="B21" s="60" t="s">
        <v>2</v>
      </c>
      <c r="C21" s="61" t="s">
        <v>205</v>
      </c>
      <c r="D21" s="62">
        <v>82.25</v>
      </c>
    </row>
    <row r="22" spans="1:4" ht="30" x14ac:dyDescent="0.25">
      <c r="A22" s="6" t="s">
        <v>42</v>
      </c>
      <c r="B22" s="20" t="s">
        <v>286</v>
      </c>
      <c r="C22" s="32" t="s">
        <v>16</v>
      </c>
      <c r="D22" s="21">
        <v>92</v>
      </c>
    </row>
    <row r="23" spans="1:4" ht="16.5" thickBot="1" x14ac:dyDescent="0.3">
      <c r="A23" s="7"/>
      <c r="B23" s="22" t="s">
        <v>123</v>
      </c>
      <c r="C23" s="39" t="s">
        <v>18</v>
      </c>
      <c r="D23" s="48">
        <v>83.4</v>
      </c>
    </row>
    <row r="24" spans="1:4" ht="15.75" x14ac:dyDescent="0.25">
      <c r="A24" s="5" t="s">
        <v>6</v>
      </c>
      <c r="B24" s="20" t="s">
        <v>161</v>
      </c>
      <c r="C24" s="32" t="s">
        <v>69</v>
      </c>
      <c r="D24" s="21">
        <v>101.72</v>
      </c>
    </row>
    <row r="25" spans="1:4" ht="47.25" x14ac:dyDescent="0.25">
      <c r="A25" s="2"/>
      <c r="B25" s="24" t="s">
        <v>288</v>
      </c>
      <c r="C25" s="33" t="s">
        <v>287</v>
      </c>
      <c r="D25" s="23">
        <v>147.9</v>
      </c>
    </row>
    <row r="26" spans="1:4" ht="15.75" x14ac:dyDescent="0.25">
      <c r="A26" s="2"/>
      <c r="B26" s="24" t="s">
        <v>75</v>
      </c>
      <c r="C26" s="33" t="s">
        <v>13</v>
      </c>
      <c r="D26" s="23">
        <v>23.94</v>
      </c>
    </row>
    <row r="27" spans="1:4" ht="15.75" x14ac:dyDescent="0.25">
      <c r="A27" s="2"/>
      <c r="B27" s="24" t="s">
        <v>2</v>
      </c>
      <c r="C27" s="33" t="s">
        <v>205</v>
      </c>
      <c r="D27" s="23">
        <v>82.25</v>
      </c>
    </row>
    <row r="28" spans="1:4" ht="15.75" thickBot="1" x14ac:dyDescent="0.3">
      <c r="A28" s="3"/>
      <c r="B28" s="19"/>
      <c r="C28" s="49" t="s">
        <v>315</v>
      </c>
      <c r="D28" s="50">
        <f>D27+D26+D25+D24+D23+D22+D21+D20+D19+D18+D17+D16+D15+D14+D13+D12</f>
        <v>1719.44</v>
      </c>
    </row>
  </sheetData>
  <customSheetViews>
    <customSheetView guid="{31175B0D-B480-4684-9C79-0BA00F24BC5C}">
      <selection activeCell="B8" sqref="B8"/>
      <pageMargins left="0.7" right="0.7" top="0.75" bottom="0.75" header="0.3" footer="0.3"/>
    </customSheetView>
    <customSheetView guid="{7D113E4B-2489-4A93-A066-E9128A217E1E}">
      <selection sqref="A1: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7" sqref="C7"/>
    </sheetView>
  </sheetViews>
  <sheetFormatPr defaultRowHeight="15" x14ac:dyDescent="0.25"/>
  <cols>
    <col min="1" max="1" width="15.85546875" customWidth="1"/>
    <col min="2" max="2" width="19.42578125" customWidth="1"/>
    <col min="3" max="3" width="14.28515625" customWidth="1"/>
    <col min="4" max="4" width="16.85546875" customWidth="1"/>
  </cols>
  <sheetData>
    <row r="1" spans="2:5" x14ac:dyDescent="0.25">
      <c r="B1" t="s">
        <v>32</v>
      </c>
    </row>
    <row r="2" spans="2:5" x14ac:dyDescent="0.25">
      <c r="B2" t="s">
        <v>33</v>
      </c>
    </row>
    <row r="4" spans="2:5" x14ac:dyDescent="0.25">
      <c r="C4" t="s">
        <v>145</v>
      </c>
    </row>
    <row r="7" spans="2:5" x14ac:dyDescent="0.25">
      <c r="B7" s="10" t="s">
        <v>4</v>
      </c>
      <c r="C7" s="12" t="s">
        <v>319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78.75" x14ac:dyDescent="0.25">
      <c r="B11" s="1" t="s">
        <v>76</v>
      </c>
      <c r="C11" s="25" t="s">
        <v>47</v>
      </c>
      <c r="D11" s="30" t="s">
        <v>48</v>
      </c>
      <c r="E11" s="26">
        <v>241.16</v>
      </c>
    </row>
    <row r="12" spans="2:5" ht="15.75" x14ac:dyDescent="0.25">
      <c r="B12" s="2"/>
      <c r="C12" s="27" t="s">
        <v>116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ht="45" x14ac:dyDescent="0.25">
      <c r="B15" s="5" t="s">
        <v>77</v>
      </c>
      <c r="C15" s="18" t="s">
        <v>289</v>
      </c>
      <c r="D15" s="37" t="s">
        <v>35</v>
      </c>
      <c r="E15" s="44">
        <v>31.38</v>
      </c>
    </row>
    <row r="16" spans="2:5" ht="75" x14ac:dyDescent="0.25">
      <c r="B16" s="5"/>
      <c r="C16" s="40" t="s">
        <v>182</v>
      </c>
      <c r="D16" s="41" t="s">
        <v>199</v>
      </c>
      <c r="E16" s="45">
        <v>85.97</v>
      </c>
    </row>
    <row r="17" spans="2:5" ht="45" x14ac:dyDescent="0.25">
      <c r="B17" s="5"/>
      <c r="C17" s="40" t="s">
        <v>86</v>
      </c>
      <c r="D17" s="41" t="s">
        <v>87</v>
      </c>
      <c r="E17" s="45">
        <v>176.8</v>
      </c>
    </row>
    <row r="18" spans="2:5" ht="75" x14ac:dyDescent="0.25">
      <c r="B18" s="5"/>
      <c r="C18" s="40" t="s">
        <v>264</v>
      </c>
      <c r="D18" s="41" t="s">
        <v>95</v>
      </c>
      <c r="E18" s="45">
        <v>205.27</v>
      </c>
    </row>
    <row r="19" spans="2:5" x14ac:dyDescent="0.25">
      <c r="B19" s="5"/>
      <c r="C19" s="40" t="s">
        <v>24</v>
      </c>
      <c r="D19" s="41" t="s">
        <v>16</v>
      </c>
      <c r="E19" s="45">
        <v>75.239999999999995</v>
      </c>
    </row>
    <row r="20" spans="2:5" ht="30" x14ac:dyDescent="0.25">
      <c r="B20" s="5"/>
      <c r="C20" s="42" t="s">
        <v>2</v>
      </c>
      <c r="D20" s="43" t="s">
        <v>205</v>
      </c>
      <c r="E20" s="46">
        <v>82.25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108.5</v>
      </c>
    </row>
    <row r="24" spans="2:5" ht="31.5" x14ac:dyDescent="0.25">
      <c r="B24" s="5" t="s">
        <v>79</v>
      </c>
      <c r="C24" s="20" t="s">
        <v>290</v>
      </c>
      <c r="D24" s="32" t="s">
        <v>74</v>
      </c>
      <c r="E24" s="21">
        <v>404</v>
      </c>
    </row>
    <row r="25" spans="2:5" ht="47.25" x14ac:dyDescent="0.25">
      <c r="B25" s="2"/>
      <c r="C25" s="24" t="s">
        <v>96</v>
      </c>
      <c r="D25" s="33" t="s">
        <v>62</v>
      </c>
      <c r="E25" s="23">
        <v>26.48</v>
      </c>
    </row>
    <row r="26" spans="2:5" ht="15.75" thickBot="1" x14ac:dyDescent="0.3">
      <c r="B26" s="3"/>
      <c r="C26" s="19"/>
      <c r="D26" s="49" t="s">
        <v>315</v>
      </c>
      <c r="E26" s="50">
        <f>E25+E24+E23+E22+E21+E20+E19+E18+E16+E17+E15+E14+E13+E11+12:12</f>
        <v>1905.5000000000002</v>
      </c>
    </row>
  </sheetData>
  <customSheetViews>
    <customSheetView guid="{31175B0D-B480-4684-9C79-0BA00F24BC5C}">
      <selection activeCell="C7" sqref="C7"/>
      <pageMargins left="0.7" right="0.7" top="0.75" bottom="0.75" header="0.3" footer="0.3"/>
    </customSheetView>
    <customSheetView guid="{7D113E4B-2489-4A93-A066-E9128A217E1E}">
      <selection activeCell="B1" sqref="B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E4" sqref="E4"/>
    </sheetView>
  </sheetViews>
  <sheetFormatPr defaultRowHeight="15" x14ac:dyDescent="0.25"/>
  <cols>
    <col min="1" max="1" width="17.5703125" customWidth="1"/>
    <col min="2" max="2" width="15.85546875" customWidth="1"/>
    <col min="3" max="3" width="17" customWidth="1"/>
    <col min="4" max="4" width="14.8554687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5" spans="1:4" x14ac:dyDescent="0.25">
      <c r="B5" t="s">
        <v>145</v>
      </c>
    </row>
    <row r="8" spans="1:4" x14ac:dyDescent="0.25">
      <c r="A8" s="10" t="s">
        <v>4</v>
      </c>
      <c r="B8" s="12" t="s">
        <v>39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78.75" x14ac:dyDescent="0.25">
      <c r="A12" s="1" t="s">
        <v>76</v>
      </c>
      <c r="B12" s="25" t="s">
        <v>47</v>
      </c>
      <c r="C12" s="30" t="s">
        <v>48</v>
      </c>
      <c r="D12" s="26">
        <v>241.16</v>
      </c>
    </row>
    <row r="13" spans="1:4" ht="15.75" x14ac:dyDescent="0.25">
      <c r="A13" s="2"/>
      <c r="B13" s="27" t="s">
        <v>116</v>
      </c>
      <c r="C13" s="31" t="s">
        <v>13</v>
      </c>
      <c r="D13" s="28">
        <v>90.78</v>
      </c>
    </row>
    <row r="14" spans="1:4" ht="16.5" thickBot="1" x14ac:dyDescent="0.3">
      <c r="A14" s="2"/>
      <c r="B14" s="29" t="s">
        <v>8</v>
      </c>
      <c r="C14" s="31" t="s">
        <v>14</v>
      </c>
      <c r="D14" s="34">
        <v>111.68</v>
      </c>
    </row>
    <row r="15" spans="1:4" ht="15.75" thickBot="1" x14ac:dyDescent="0.3">
      <c r="A15" s="4" t="s">
        <v>5</v>
      </c>
      <c r="B15" s="17" t="s">
        <v>20</v>
      </c>
      <c r="C15" s="35" t="s">
        <v>115</v>
      </c>
      <c r="D15" s="36">
        <v>84.8</v>
      </c>
    </row>
    <row r="16" spans="1:4" ht="45" x14ac:dyDescent="0.25">
      <c r="A16" s="5" t="s">
        <v>77</v>
      </c>
      <c r="B16" s="18" t="s">
        <v>289</v>
      </c>
      <c r="C16" s="37" t="s">
        <v>35</v>
      </c>
      <c r="D16" s="44">
        <v>31.38</v>
      </c>
    </row>
    <row r="17" spans="1:4" ht="60" x14ac:dyDescent="0.25">
      <c r="A17" s="5"/>
      <c r="B17" s="40" t="s">
        <v>182</v>
      </c>
      <c r="C17" s="41" t="s">
        <v>199</v>
      </c>
      <c r="D17" s="45">
        <v>85.97</v>
      </c>
    </row>
    <row r="18" spans="1:4" ht="45" x14ac:dyDescent="0.25">
      <c r="A18" s="5"/>
      <c r="B18" s="40" t="s">
        <v>86</v>
      </c>
      <c r="C18" s="41" t="s">
        <v>87</v>
      </c>
      <c r="D18" s="45">
        <v>176.8</v>
      </c>
    </row>
    <row r="19" spans="1:4" ht="60" x14ac:dyDescent="0.25">
      <c r="A19" s="5"/>
      <c r="B19" s="40" t="s">
        <v>264</v>
      </c>
      <c r="C19" s="41" t="s">
        <v>95</v>
      </c>
      <c r="D19" s="45">
        <v>205.27</v>
      </c>
    </row>
    <row r="20" spans="1:4" x14ac:dyDescent="0.25">
      <c r="A20" s="5"/>
      <c r="B20" s="40" t="s">
        <v>24</v>
      </c>
      <c r="C20" s="41" t="s">
        <v>16</v>
      </c>
      <c r="D20" s="45">
        <v>75.239999999999995</v>
      </c>
    </row>
    <row r="21" spans="1:4" ht="30" x14ac:dyDescent="0.25">
      <c r="A21" s="5"/>
      <c r="B21" s="42" t="s">
        <v>2</v>
      </c>
      <c r="C21" s="43" t="s">
        <v>205</v>
      </c>
      <c r="D21" s="46">
        <v>82.25</v>
      </c>
    </row>
    <row r="22" spans="1:4" ht="15.75" thickBot="1" x14ac:dyDescent="0.3">
      <c r="A22" s="3"/>
      <c r="B22" s="19" t="s">
        <v>3</v>
      </c>
      <c r="C22" s="38" t="s">
        <v>17</v>
      </c>
      <c r="D22" s="47">
        <v>89.19</v>
      </c>
    </row>
    <row r="23" spans="1:4" ht="30" x14ac:dyDescent="0.25">
      <c r="A23" s="6" t="s">
        <v>78</v>
      </c>
      <c r="B23" s="20" t="s">
        <v>153</v>
      </c>
      <c r="C23" s="32" t="s">
        <v>16</v>
      </c>
      <c r="D23" s="21">
        <v>92</v>
      </c>
    </row>
    <row r="24" spans="1:4" ht="16.5" thickBot="1" x14ac:dyDescent="0.3">
      <c r="A24" s="7"/>
      <c r="B24" s="22" t="s">
        <v>160</v>
      </c>
      <c r="C24" s="39" t="s">
        <v>18</v>
      </c>
      <c r="D24" s="48">
        <v>108.5</v>
      </c>
    </row>
    <row r="25" spans="1:4" ht="31.5" x14ac:dyDescent="0.25">
      <c r="A25" s="5" t="s">
        <v>79</v>
      </c>
      <c r="B25" s="20" t="s">
        <v>290</v>
      </c>
      <c r="C25" s="32" t="s">
        <v>74</v>
      </c>
      <c r="D25" s="21">
        <v>404</v>
      </c>
    </row>
    <row r="26" spans="1:4" ht="31.5" x14ac:dyDescent="0.25">
      <c r="A26" s="2"/>
      <c r="B26" s="24" t="s">
        <v>96</v>
      </c>
      <c r="C26" s="33" t="s">
        <v>62</v>
      </c>
      <c r="D26" s="23">
        <v>26.48</v>
      </c>
    </row>
    <row r="27" spans="1:4" ht="15.75" thickBot="1" x14ac:dyDescent="0.3">
      <c r="A27" s="3"/>
      <c r="B27" s="19"/>
      <c r="C27" s="49" t="s">
        <v>230</v>
      </c>
      <c r="D27" s="50">
        <f>D26+D25+D24+D23+D22+D21+D20+D19+D17+D18+D16+D15+D14+D12+13:13</f>
        <v>1905.5000000000002</v>
      </c>
    </row>
  </sheetData>
  <customSheetViews>
    <customSheetView guid="{31175B0D-B480-4684-9C79-0BA00F24BC5C}" state="hidden">
      <selection activeCell="E4" sqref="E4"/>
      <pageMargins left="0.7" right="0.7" top="0.75" bottom="0.75" header="0.3" footer="0.3"/>
    </customSheetView>
    <customSheetView guid="{7D113E4B-2489-4A93-A066-E9128A217E1E}" state="hidden">
      <selection activeCell="E4" sqref="E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"/>
    </sheetView>
  </sheetViews>
  <sheetFormatPr defaultRowHeight="15" x14ac:dyDescent="0.25"/>
  <cols>
    <col min="1" max="1" width="16.85546875" customWidth="1"/>
    <col min="2" max="2" width="14.140625" customWidth="1"/>
    <col min="3" max="3" width="23.140625" customWidth="1"/>
    <col min="4" max="4" width="16.140625" customWidth="1"/>
    <col min="5" max="5" width="16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319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76</v>
      </c>
      <c r="C12" s="25" t="s">
        <v>162</v>
      </c>
      <c r="D12" s="30" t="s">
        <v>48</v>
      </c>
      <c r="E12" s="26">
        <v>215.85</v>
      </c>
    </row>
    <row r="13" spans="2:5" ht="15.75" x14ac:dyDescent="0.25">
      <c r="B13" s="2"/>
      <c r="C13" s="27" t="s">
        <v>136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291</v>
      </c>
      <c r="D15" s="35" t="s">
        <v>44</v>
      </c>
      <c r="E15" s="36">
        <v>96</v>
      </c>
    </row>
    <row r="16" spans="2:5" ht="30" x14ac:dyDescent="0.25">
      <c r="B16" s="5" t="s">
        <v>77</v>
      </c>
      <c r="C16" s="18" t="s">
        <v>292</v>
      </c>
      <c r="D16" s="37" t="s">
        <v>35</v>
      </c>
      <c r="E16" s="44">
        <v>52.44</v>
      </c>
    </row>
    <row r="17" spans="2:5" ht="60" x14ac:dyDescent="0.25">
      <c r="B17" s="5"/>
      <c r="C17" s="40" t="s">
        <v>293</v>
      </c>
      <c r="D17" s="41" t="s">
        <v>199</v>
      </c>
      <c r="E17" s="45">
        <v>198.54</v>
      </c>
    </row>
    <row r="18" spans="2:5" x14ac:dyDescent="0.25">
      <c r="B18" s="5"/>
      <c r="C18" s="40" t="s">
        <v>295</v>
      </c>
      <c r="D18" s="41" t="s">
        <v>30</v>
      </c>
      <c r="E18" s="45">
        <v>196.94</v>
      </c>
    </row>
    <row r="19" spans="2:5" ht="30" x14ac:dyDescent="0.25">
      <c r="B19" s="5"/>
      <c r="C19" s="40" t="s">
        <v>294</v>
      </c>
      <c r="D19" s="41" t="s">
        <v>296</v>
      </c>
      <c r="E19" s="45">
        <v>167.2</v>
      </c>
    </row>
    <row r="20" spans="2:5" x14ac:dyDescent="0.25">
      <c r="B20" s="5"/>
      <c r="C20" s="40" t="s">
        <v>192</v>
      </c>
      <c r="D20" s="41" t="s">
        <v>16</v>
      </c>
      <c r="E20" s="45">
        <v>72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103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297</v>
      </c>
      <c r="D23" s="39" t="s">
        <v>53</v>
      </c>
      <c r="E23" s="48">
        <v>141</v>
      </c>
    </row>
    <row r="24" spans="2:5" ht="30" x14ac:dyDescent="0.25">
      <c r="B24" s="5" t="s">
        <v>79</v>
      </c>
      <c r="C24" s="20" t="s">
        <v>298</v>
      </c>
      <c r="D24" s="32" t="s">
        <v>74</v>
      </c>
      <c r="E24" s="21">
        <v>289.66000000000003</v>
      </c>
    </row>
    <row r="25" spans="2:5" ht="31.5" x14ac:dyDescent="0.25">
      <c r="B25" s="2"/>
      <c r="C25" s="57" t="s">
        <v>28</v>
      </c>
      <c r="D25" s="58" t="s">
        <v>13</v>
      </c>
      <c r="E25" s="59">
        <v>31.38</v>
      </c>
    </row>
    <row r="26" spans="2:5" ht="15.75" x14ac:dyDescent="0.25">
      <c r="B26" s="2"/>
      <c r="C26" s="57" t="s">
        <v>2</v>
      </c>
      <c r="D26" s="58" t="s">
        <v>205</v>
      </c>
      <c r="E26" s="59">
        <v>82.25</v>
      </c>
    </row>
    <row r="27" spans="2:5" ht="15.75" thickBot="1" x14ac:dyDescent="0.3">
      <c r="B27" s="3"/>
      <c r="C27" s="19"/>
      <c r="D27" s="49" t="s">
        <v>315</v>
      </c>
      <c r="E27" s="50">
        <f>E26+E25+E24+E23+E22+E21++E20+E19+E18+E17+E16+E15+E14+E13+E12</f>
        <v>1928.98</v>
      </c>
    </row>
  </sheetData>
  <customSheetViews>
    <customSheetView guid="{31175B0D-B480-4684-9C79-0BA00F24BC5C}">
      <selection activeCell="C8" sqref="C8"/>
      <pageMargins left="0.7" right="0.7" top="0.75" bottom="0.75" header="0.3" footer="0.3"/>
    </customSheetView>
    <customSheetView guid="{7D113E4B-2489-4A93-A066-E9128A217E1E}" topLeftCell="A19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B8" sqref="B8"/>
    </sheetView>
  </sheetViews>
  <sheetFormatPr defaultRowHeight="15" x14ac:dyDescent="0.25"/>
  <cols>
    <col min="1" max="1" width="19.7109375" customWidth="1"/>
    <col min="2" max="2" width="29.7109375" customWidth="1"/>
    <col min="3" max="3" width="17.7109375" customWidth="1"/>
    <col min="4" max="4" width="19.57031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6" spans="1:4" x14ac:dyDescent="0.25">
      <c r="B6" t="s">
        <v>125</v>
      </c>
    </row>
    <row r="8" spans="1:4" x14ac:dyDescent="0.25">
      <c r="A8" s="10" t="s">
        <v>4</v>
      </c>
      <c r="B8" s="12" t="s">
        <v>319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31.5" x14ac:dyDescent="0.25">
      <c r="A12" s="1" t="s">
        <v>40</v>
      </c>
      <c r="B12" s="25" t="s">
        <v>126</v>
      </c>
      <c r="C12" s="30" t="s">
        <v>48</v>
      </c>
      <c r="D12" s="26">
        <v>214.8</v>
      </c>
    </row>
    <row r="13" spans="1:4" ht="15.75" x14ac:dyDescent="0.25">
      <c r="A13" s="2"/>
      <c r="B13" s="27" t="s">
        <v>26</v>
      </c>
      <c r="C13" s="31" t="s">
        <v>13</v>
      </c>
      <c r="D13" s="28">
        <v>74.58</v>
      </c>
    </row>
    <row r="14" spans="1:4" ht="16.5" thickBot="1" x14ac:dyDescent="0.3">
      <c r="A14" s="2"/>
      <c r="B14" s="29" t="s">
        <v>299</v>
      </c>
      <c r="C14" s="31" t="s">
        <v>14</v>
      </c>
      <c r="D14" s="34">
        <v>111.68</v>
      </c>
    </row>
    <row r="15" spans="1:4" ht="15.75" thickBot="1" x14ac:dyDescent="0.3">
      <c r="A15" s="4" t="s">
        <v>5</v>
      </c>
      <c r="B15" s="17" t="s">
        <v>20</v>
      </c>
      <c r="C15" s="35" t="s">
        <v>115</v>
      </c>
      <c r="D15" s="36">
        <v>84.8</v>
      </c>
    </row>
    <row r="16" spans="1:4" x14ac:dyDescent="0.25">
      <c r="A16" s="5" t="s">
        <v>41</v>
      </c>
      <c r="B16" s="18" t="s">
        <v>300</v>
      </c>
      <c r="C16" s="37" t="s">
        <v>35</v>
      </c>
      <c r="D16" s="44">
        <v>46.02</v>
      </c>
    </row>
    <row r="17" spans="1:4" ht="45" x14ac:dyDescent="0.25">
      <c r="A17" s="5"/>
      <c r="B17" s="40" t="s">
        <v>301</v>
      </c>
      <c r="C17" s="41" t="s">
        <v>199</v>
      </c>
      <c r="D17" s="45">
        <v>70.02</v>
      </c>
    </row>
    <row r="18" spans="1:4" ht="30" x14ac:dyDescent="0.25">
      <c r="A18" s="5"/>
      <c r="B18" s="40" t="s">
        <v>303</v>
      </c>
      <c r="C18" s="41" t="s">
        <v>304</v>
      </c>
      <c r="D18" s="45">
        <v>150.93</v>
      </c>
    </row>
    <row r="19" spans="1:4" ht="45" x14ac:dyDescent="0.25">
      <c r="A19" s="5"/>
      <c r="B19" s="40" t="s">
        <v>302</v>
      </c>
      <c r="C19" s="41" t="s">
        <v>212</v>
      </c>
      <c r="D19" s="45">
        <v>165.79</v>
      </c>
    </row>
    <row r="20" spans="1:4" x14ac:dyDescent="0.25">
      <c r="A20" s="5"/>
      <c r="B20" s="42" t="s">
        <v>141</v>
      </c>
      <c r="C20" s="43" t="s">
        <v>16</v>
      </c>
      <c r="D20" s="46">
        <v>68.2</v>
      </c>
    </row>
    <row r="21" spans="1:4" x14ac:dyDescent="0.25">
      <c r="A21" s="5"/>
      <c r="B21" s="40" t="s">
        <v>2</v>
      </c>
      <c r="C21" s="41" t="s">
        <v>205</v>
      </c>
      <c r="D21" s="45">
        <v>82.25</v>
      </c>
    </row>
    <row r="22" spans="1:4" ht="15.75" thickBot="1" x14ac:dyDescent="0.3">
      <c r="A22" s="3"/>
      <c r="B22" s="19" t="s">
        <v>3</v>
      </c>
      <c r="C22" s="38" t="s">
        <v>17</v>
      </c>
      <c r="D22" s="47">
        <v>89.19</v>
      </c>
    </row>
    <row r="23" spans="1:4" ht="30.75" thickBot="1" x14ac:dyDescent="0.3">
      <c r="A23" s="6" t="s">
        <v>42</v>
      </c>
      <c r="B23" s="20" t="s">
        <v>260</v>
      </c>
      <c r="C23" s="32" t="s">
        <v>16</v>
      </c>
      <c r="D23" s="21">
        <v>92</v>
      </c>
    </row>
    <row r="24" spans="1:4" ht="31.5" x14ac:dyDescent="0.25">
      <c r="A24" s="5" t="s">
        <v>6</v>
      </c>
      <c r="B24" s="20" t="s">
        <v>305</v>
      </c>
      <c r="C24" s="32" t="s">
        <v>71</v>
      </c>
      <c r="D24" s="21">
        <v>408.2</v>
      </c>
    </row>
    <row r="25" spans="1:4" ht="15.75" x14ac:dyDescent="0.25">
      <c r="A25" s="2"/>
      <c r="B25" s="24" t="s">
        <v>75</v>
      </c>
      <c r="C25" s="33" t="s">
        <v>13</v>
      </c>
      <c r="D25" s="23">
        <v>24.1</v>
      </c>
    </row>
    <row r="26" spans="1:4" ht="15.75" thickBot="1" x14ac:dyDescent="0.3">
      <c r="A26" s="3"/>
      <c r="B26" s="19"/>
      <c r="C26" s="49" t="s">
        <v>315</v>
      </c>
      <c r="D26" s="50">
        <f>+D25+D24+D23+D22+D21+D20+D19+D18+D17+D16+D15+D14+D13+D12</f>
        <v>1682.56</v>
      </c>
    </row>
  </sheetData>
  <customSheetViews>
    <customSheetView guid="{31175B0D-B480-4684-9C79-0BA00F24BC5C}">
      <selection activeCell="B8" sqref="B8"/>
      <pageMargins left="0.7" right="0.7" top="0.75" bottom="0.75" header="0.3" footer="0.3"/>
    </customSheetView>
    <customSheetView guid="{7D113E4B-2489-4A93-A066-E9128A217E1E}">
      <selection sqref="A1:D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8" sqref="B8"/>
    </sheetView>
  </sheetViews>
  <sheetFormatPr defaultRowHeight="15" x14ac:dyDescent="0.25"/>
  <cols>
    <col min="1" max="1" width="17.85546875" customWidth="1"/>
    <col min="2" max="2" width="30" customWidth="1"/>
    <col min="3" max="3" width="16.140625" customWidth="1"/>
    <col min="4" max="4" width="18.28515625" customWidth="1"/>
  </cols>
  <sheetData>
    <row r="1" spans="1:4" x14ac:dyDescent="0.25">
      <c r="A1" t="s">
        <v>7</v>
      </c>
    </row>
    <row r="2" spans="1:4" x14ac:dyDescent="0.25">
      <c r="A2" t="s">
        <v>32</v>
      </c>
    </row>
    <row r="3" spans="1:4" x14ac:dyDescent="0.25">
      <c r="A3" t="s">
        <v>33</v>
      </c>
    </row>
    <row r="5" spans="1:4" x14ac:dyDescent="0.25">
      <c r="B5" t="s">
        <v>113</v>
      </c>
    </row>
    <row r="8" spans="1:4" x14ac:dyDescent="0.25">
      <c r="A8" s="10" t="s">
        <v>4</v>
      </c>
      <c r="B8" s="12" t="s">
        <v>319</v>
      </c>
      <c r="C8" s="10"/>
      <c r="D8" s="11"/>
    </row>
    <row r="9" spans="1:4" ht="15.75" thickBot="1" x14ac:dyDescent="0.3"/>
    <row r="10" spans="1:4" ht="15.75" thickBot="1" x14ac:dyDescent="0.3">
      <c r="A10" s="8">
        <v>10</v>
      </c>
      <c r="B10" s="9" t="s">
        <v>1</v>
      </c>
      <c r="C10" s="15" t="s">
        <v>11</v>
      </c>
      <c r="D10" s="16" t="s">
        <v>12</v>
      </c>
    </row>
    <row r="11" spans="1:4" ht="15.75" thickBot="1" x14ac:dyDescent="0.3">
      <c r="A11" s="13"/>
      <c r="B11" s="14"/>
      <c r="C11" s="14" t="s">
        <v>9</v>
      </c>
      <c r="D11" s="14" t="s">
        <v>10</v>
      </c>
    </row>
    <row r="12" spans="1:4" ht="47.25" x14ac:dyDescent="0.25">
      <c r="A12" s="1" t="s">
        <v>76</v>
      </c>
      <c r="B12" s="25" t="s">
        <v>306</v>
      </c>
      <c r="C12" s="30" t="s">
        <v>307</v>
      </c>
      <c r="D12" s="26">
        <v>225.9</v>
      </c>
    </row>
    <row r="13" spans="1:4" ht="15.75" x14ac:dyDescent="0.25">
      <c r="A13" s="2"/>
      <c r="B13" s="27" t="s">
        <v>308</v>
      </c>
      <c r="C13" s="31" t="s">
        <v>309</v>
      </c>
      <c r="D13" s="28">
        <v>96.3</v>
      </c>
    </row>
    <row r="14" spans="1:4" ht="16.5" thickBot="1" x14ac:dyDescent="0.3">
      <c r="A14" s="2"/>
      <c r="B14" s="29" t="s">
        <v>117</v>
      </c>
      <c r="C14" s="31" t="s">
        <v>51</v>
      </c>
      <c r="D14" s="34">
        <v>128.77000000000001</v>
      </c>
    </row>
    <row r="15" spans="1:4" ht="15.75" thickBot="1" x14ac:dyDescent="0.3">
      <c r="A15" s="4" t="s">
        <v>5</v>
      </c>
      <c r="B15" s="17" t="s">
        <v>137</v>
      </c>
      <c r="C15" s="35" t="s">
        <v>44</v>
      </c>
      <c r="D15" s="36">
        <v>47</v>
      </c>
    </row>
    <row r="16" spans="1:4" x14ac:dyDescent="0.25">
      <c r="A16" s="5" t="s">
        <v>77</v>
      </c>
      <c r="B16" s="18" t="s">
        <v>310</v>
      </c>
      <c r="C16" s="37" t="s">
        <v>35</v>
      </c>
      <c r="D16" s="44">
        <v>31.38</v>
      </c>
    </row>
    <row r="17" spans="1:4" ht="30" x14ac:dyDescent="0.25">
      <c r="A17" s="5"/>
      <c r="B17" s="40" t="s">
        <v>311</v>
      </c>
      <c r="C17" s="41" t="s">
        <v>55</v>
      </c>
      <c r="D17" s="45">
        <v>126.35</v>
      </c>
    </row>
    <row r="18" spans="1:4" x14ac:dyDescent="0.25">
      <c r="A18" s="5"/>
      <c r="B18" s="40" t="s">
        <v>262</v>
      </c>
      <c r="C18" s="41" t="s">
        <v>69</v>
      </c>
      <c r="D18" s="45">
        <v>129.44</v>
      </c>
    </row>
    <row r="19" spans="1:4" x14ac:dyDescent="0.25">
      <c r="A19" s="5"/>
      <c r="B19" s="40" t="s">
        <v>312</v>
      </c>
      <c r="C19" s="41" t="s">
        <v>74</v>
      </c>
      <c r="D19" s="45">
        <v>202.86</v>
      </c>
    </row>
    <row r="20" spans="1:4" x14ac:dyDescent="0.25">
      <c r="A20" s="5"/>
      <c r="B20" s="40" t="s">
        <v>90</v>
      </c>
      <c r="C20" s="41" t="s">
        <v>16</v>
      </c>
      <c r="D20" s="45">
        <v>39.47</v>
      </c>
    </row>
    <row r="21" spans="1:4" ht="15.75" thickBot="1" x14ac:dyDescent="0.3">
      <c r="A21" s="3"/>
      <c r="B21" s="19" t="s">
        <v>3</v>
      </c>
      <c r="C21" s="38" t="s">
        <v>17</v>
      </c>
      <c r="D21" s="47">
        <v>89.19</v>
      </c>
    </row>
    <row r="22" spans="1:4" ht="30" x14ac:dyDescent="0.25">
      <c r="A22" s="6" t="s">
        <v>78</v>
      </c>
      <c r="B22" s="20" t="s">
        <v>153</v>
      </c>
      <c r="C22" s="32" t="s">
        <v>16</v>
      </c>
      <c r="D22" s="21">
        <v>92</v>
      </c>
    </row>
    <row r="23" spans="1:4" ht="16.5" thickBot="1" x14ac:dyDescent="0.3">
      <c r="A23" s="7"/>
      <c r="B23" s="22" t="s">
        <v>313</v>
      </c>
      <c r="C23" s="39" t="s">
        <v>18</v>
      </c>
      <c r="D23" s="48">
        <v>66.2</v>
      </c>
    </row>
    <row r="24" spans="1:4" ht="15.75" x14ac:dyDescent="0.25">
      <c r="A24" s="5" t="s">
        <v>79</v>
      </c>
      <c r="B24" s="20" t="s">
        <v>314</v>
      </c>
      <c r="C24" s="32" t="s">
        <v>101</v>
      </c>
      <c r="D24" s="21">
        <v>105</v>
      </c>
    </row>
    <row r="25" spans="1:4" ht="15.75" x14ac:dyDescent="0.25">
      <c r="A25" s="5"/>
      <c r="B25" s="54" t="s">
        <v>88</v>
      </c>
      <c r="C25" s="55" t="s">
        <v>89</v>
      </c>
      <c r="D25" s="56">
        <v>128.1</v>
      </c>
    </row>
    <row r="26" spans="1:4" ht="15.75" x14ac:dyDescent="0.25">
      <c r="A26" s="5"/>
      <c r="B26" s="54" t="s">
        <v>2</v>
      </c>
      <c r="C26" s="55" t="s">
        <v>205</v>
      </c>
      <c r="D26" s="56">
        <v>82.25</v>
      </c>
    </row>
    <row r="27" spans="1:4" ht="15.75" x14ac:dyDescent="0.25">
      <c r="A27" s="2"/>
      <c r="B27" s="24" t="s">
        <v>96</v>
      </c>
      <c r="C27" s="33" t="s">
        <v>62</v>
      </c>
      <c r="D27" s="23">
        <v>26.48</v>
      </c>
    </row>
    <row r="28" spans="1:4" ht="15.75" thickBot="1" x14ac:dyDescent="0.3">
      <c r="A28" s="3"/>
      <c r="B28" s="19"/>
      <c r="C28" s="49" t="s">
        <v>315</v>
      </c>
      <c r="D28" s="50">
        <f>D27+D26+D25+D24+D23+D22+D21+D20+D19+D17+D12+D18+D16+D15+D14+D13</f>
        <v>1616.6900000000003</v>
      </c>
    </row>
  </sheetData>
  <customSheetViews>
    <customSheetView guid="{31175B0D-B480-4684-9C79-0BA00F24BC5C}">
      <selection activeCell="B8" sqref="B8"/>
      <pageMargins left="0.7" right="0.7" top="0.75" bottom="0.75" header="0.3" footer="0.3"/>
    </customSheetView>
    <customSheetView guid="{7D113E4B-2489-4A93-A066-E9128A217E1E}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B3" sqref="B3"/>
    </sheetView>
  </sheetViews>
  <sheetFormatPr defaultRowHeight="15" x14ac:dyDescent="0.25"/>
  <cols>
    <col min="1" max="1" width="15.5703125" customWidth="1"/>
    <col min="2" max="2" width="25.140625" customWidth="1"/>
    <col min="3" max="3" width="17.42578125" customWidth="1"/>
    <col min="4" max="4" width="13.5703125" customWidth="1"/>
  </cols>
  <sheetData>
    <row r="1" spans="1:4" x14ac:dyDescent="0.25">
      <c r="B1" t="s">
        <v>112</v>
      </c>
    </row>
    <row r="3" spans="1:4" x14ac:dyDescent="0.25">
      <c r="A3" s="10" t="s">
        <v>4</v>
      </c>
      <c r="B3" s="12" t="s">
        <v>319</v>
      </c>
      <c r="C3" s="10"/>
      <c r="D3" s="11"/>
    </row>
    <row r="4" spans="1:4" ht="15.75" thickBot="1" x14ac:dyDescent="0.3"/>
    <row r="5" spans="1:4" ht="15.75" thickBot="1" x14ac:dyDescent="0.3">
      <c r="A5" s="8">
        <v>10</v>
      </c>
      <c r="B5" s="9" t="s">
        <v>1</v>
      </c>
      <c r="C5" s="15" t="s">
        <v>11</v>
      </c>
      <c r="D5" s="16" t="s">
        <v>12</v>
      </c>
    </row>
    <row r="6" spans="1:4" ht="15.75" thickBot="1" x14ac:dyDescent="0.3">
      <c r="A6" s="13"/>
      <c r="B6" s="14"/>
      <c r="C6" s="14" t="s">
        <v>9</v>
      </c>
      <c r="D6" s="14" t="s">
        <v>10</v>
      </c>
    </row>
    <row r="7" spans="1:4" ht="31.5" x14ac:dyDescent="0.25">
      <c r="A7" s="1" t="s">
        <v>76</v>
      </c>
      <c r="B7" s="25" t="s">
        <v>63</v>
      </c>
      <c r="C7" s="30" t="s">
        <v>48</v>
      </c>
      <c r="D7" s="26">
        <v>186.3</v>
      </c>
    </row>
    <row r="8" spans="1:4" ht="15.75" x14ac:dyDescent="0.25">
      <c r="A8" s="2"/>
      <c r="B8" s="27" t="s">
        <v>49</v>
      </c>
      <c r="C8" s="31" t="s">
        <v>13</v>
      </c>
      <c r="D8" s="28">
        <v>75.760000000000005</v>
      </c>
    </row>
    <row r="9" spans="1:4" ht="16.5" thickBot="1" x14ac:dyDescent="0.3">
      <c r="A9" s="2"/>
      <c r="B9" s="29" t="s">
        <v>8</v>
      </c>
      <c r="C9" s="31" t="s">
        <v>14</v>
      </c>
      <c r="D9" s="34">
        <v>111.68</v>
      </c>
    </row>
    <row r="10" spans="1:4" ht="15.75" thickBot="1" x14ac:dyDescent="0.3">
      <c r="A10" s="4" t="s">
        <v>5</v>
      </c>
      <c r="B10" s="17" t="s">
        <v>20</v>
      </c>
      <c r="C10" s="35" t="s">
        <v>115</v>
      </c>
      <c r="D10" s="36">
        <v>84.8</v>
      </c>
    </row>
    <row r="11" spans="1:4" ht="30" x14ac:dyDescent="0.25">
      <c r="A11" s="5" t="s">
        <v>77</v>
      </c>
      <c r="B11" s="18" t="s">
        <v>253</v>
      </c>
      <c r="C11" s="37" t="s">
        <v>53</v>
      </c>
      <c r="D11" s="44">
        <v>49.65</v>
      </c>
    </row>
    <row r="12" spans="1:4" ht="45" x14ac:dyDescent="0.25">
      <c r="A12" s="5"/>
      <c r="B12" s="40" t="s">
        <v>254</v>
      </c>
      <c r="C12" s="41" t="s">
        <v>55</v>
      </c>
      <c r="D12" s="45">
        <v>114.56</v>
      </c>
    </row>
    <row r="13" spans="1:4" ht="45" x14ac:dyDescent="0.25">
      <c r="A13" s="5"/>
      <c r="B13" s="40" t="s">
        <v>185</v>
      </c>
      <c r="C13" s="41" t="s">
        <v>106</v>
      </c>
      <c r="D13" s="45">
        <v>201.98</v>
      </c>
    </row>
    <row r="14" spans="1:4" x14ac:dyDescent="0.25">
      <c r="A14" s="5"/>
      <c r="B14" s="40" t="s">
        <v>57</v>
      </c>
      <c r="C14" s="41" t="s">
        <v>16</v>
      </c>
      <c r="D14" s="45">
        <v>71.52</v>
      </c>
    </row>
    <row r="15" spans="1:4" ht="15.75" thickBot="1" x14ac:dyDescent="0.3">
      <c r="A15" s="3"/>
      <c r="B15" s="19" t="s">
        <v>3</v>
      </c>
      <c r="C15" s="38" t="s">
        <v>17</v>
      </c>
      <c r="D15" s="47">
        <v>89.19</v>
      </c>
    </row>
    <row r="16" spans="1:4" ht="30" x14ac:dyDescent="0.25">
      <c r="A16" s="6" t="s">
        <v>78</v>
      </c>
      <c r="B16" s="20" t="s">
        <v>103</v>
      </c>
      <c r="C16" s="32" t="s">
        <v>16</v>
      </c>
      <c r="D16" s="21">
        <v>92</v>
      </c>
    </row>
    <row r="17" spans="1:4" ht="16.5" thickBot="1" x14ac:dyDescent="0.3">
      <c r="A17" s="7"/>
      <c r="B17" s="22" t="s">
        <v>123</v>
      </c>
      <c r="C17" s="39" t="s">
        <v>255</v>
      </c>
      <c r="D17" s="48">
        <v>166.8</v>
      </c>
    </row>
    <row r="18" spans="1:4" ht="15.75" x14ac:dyDescent="0.25">
      <c r="A18" s="5" t="s">
        <v>79</v>
      </c>
      <c r="B18" s="20" t="s">
        <v>251</v>
      </c>
      <c r="C18" s="32" t="s">
        <v>74</v>
      </c>
      <c r="D18" s="21">
        <v>289.66000000000003</v>
      </c>
    </row>
    <row r="19" spans="1:4" ht="15.75" x14ac:dyDescent="0.25">
      <c r="A19" s="5"/>
      <c r="B19" s="54" t="s">
        <v>2</v>
      </c>
      <c r="C19" s="55" t="s">
        <v>46</v>
      </c>
      <c r="D19" s="56">
        <v>58.81</v>
      </c>
    </row>
    <row r="20" spans="1:4" ht="31.5" x14ac:dyDescent="0.25">
      <c r="A20" s="2"/>
      <c r="B20" s="24" t="s">
        <v>256</v>
      </c>
      <c r="C20" s="33" t="s">
        <v>13</v>
      </c>
      <c r="D20" s="23">
        <v>28.7</v>
      </c>
    </row>
    <row r="21" spans="1:4" ht="15.75" thickBot="1" x14ac:dyDescent="0.3">
      <c r="A21" s="3"/>
      <c r="B21" s="19"/>
      <c r="C21" s="49" t="s">
        <v>315</v>
      </c>
      <c r="D21" s="50">
        <f>D20+D19+D18+D17+D16+D15+D14+D13+D12+D11+D10+D9+D8+D7</f>
        <v>1621.41</v>
      </c>
    </row>
  </sheetData>
  <customSheetViews>
    <customSheetView guid="{31175B0D-B480-4684-9C79-0BA00F24BC5C}">
      <selection activeCell="B3" sqref="B3"/>
      <pageMargins left="0.7" right="0.7" top="0.75" bottom="0.75" header="0.3" footer="0.3"/>
    </customSheetView>
    <customSheetView guid="{7D113E4B-2489-4A93-A066-E9128A217E1E}" topLeftCell="A13">
      <selection sqref="A1:D2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B4" sqref="B4"/>
    </sheetView>
  </sheetViews>
  <sheetFormatPr defaultRowHeight="15" x14ac:dyDescent="0.25"/>
  <cols>
    <col min="1" max="1" width="15.42578125" customWidth="1"/>
    <col min="2" max="2" width="39.85546875" customWidth="1"/>
    <col min="3" max="3" width="14.28515625" customWidth="1"/>
    <col min="4" max="4" width="12.7109375" customWidth="1"/>
  </cols>
  <sheetData>
    <row r="1" spans="1:4" x14ac:dyDescent="0.25">
      <c r="B1" t="s">
        <v>111</v>
      </c>
    </row>
    <row r="4" spans="1:4" x14ac:dyDescent="0.25">
      <c r="A4" s="10" t="s">
        <v>4</v>
      </c>
      <c r="B4" s="12" t="s">
        <v>319</v>
      </c>
      <c r="C4" s="10"/>
      <c r="D4" s="11"/>
    </row>
    <row r="5" spans="1:4" ht="15.75" thickBot="1" x14ac:dyDescent="0.3"/>
    <row r="6" spans="1:4" ht="15.75" thickBot="1" x14ac:dyDescent="0.3">
      <c r="A6" s="8">
        <v>10</v>
      </c>
      <c r="B6" s="9" t="s">
        <v>1</v>
      </c>
      <c r="C6" s="15" t="s">
        <v>11</v>
      </c>
      <c r="D6" s="16" t="s">
        <v>12</v>
      </c>
    </row>
    <row r="7" spans="1:4" ht="15.75" thickBot="1" x14ac:dyDescent="0.3">
      <c r="A7" s="13"/>
      <c r="B7" s="14"/>
      <c r="C7" s="14" t="s">
        <v>9</v>
      </c>
      <c r="D7" s="14" t="s">
        <v>10</v>
      </c>
    </row>
    <row r="8" spans="1:4" ht="31.5" x14ac:dyDescent="0.25">
      <c r="A8" s="1" t="s">
        <v>76</v>
      </c>
      <c r="B8" s="25" t="s">
        <v>201</v>
      </c>
      <c r="C8" s="30" t="s">
        <v>48</v>
      </c>
      <c r="D8" s="26">
        <v>214.8</v>
      </c>
    </row>
    <row r="9" spans="1:4" ht="15.75" x14ac:dyDescent="0.25">
      <c r="A9" s="2"/>
      <c r="B9" s="27" t="s">
        <v>81</v>
      </c>
      <c r="C9" s="31" t="s">
        <v>13</v>
      </c>
      <c r="D9" s="28">
        <v>74.58</v>
      </c>
    </row>
    <row r="10" spans="1:4" ht="16.5" thickBot="1" x14ac:dyDescent="0.3">
      <c r="A10" s="2"/>
      <c r="B10" s="29" t="s">
        <v>202</v>
      </c>
      <c r="C10" s="31" t="s">
        <v>51</v>
      </c>
      <c r="D10" s="34">
        <v>128.77000000000001</v>
      </c>
    </row>
    <row r="11" spans="1:4" ht="15.75" thickBot="1" x14ac:dyDescent="0.3">
      <c r="A11" s="4" t="s">
        <v>5</v>
      </c>
      <c r="B11" s="17" t="s">
        <v>137</v>
      </c>
      <c r="C11" s="35" t="s">
        <v>44</v>
      </c>
      <c r="D11" s="36">
        <v>47</v>
      </c>
    </row>
    <row r="12" spans="1:4" ht="30" x14ac:dyDescent="0.25">
      <c r="A12" s="5" t="s">
        <v>77</v>
      </c>
      <c r="B12" s="18" t="s">
        <v>84</v>
      </c>
      <c r="C12" s="37" t="s">
        <v>53</v>
      </c>
      <c r="D12" s="44">
        <v>42.85</v>
      </c>
    </row>
    <row r="13" spans="1:4" ht="30" x14ac:dyDescent="0.25">
      <c r="A13" s="5"/>
      <c r="B13" s="40" t="s">
        <v>257</v>
      </c>
      <c r="C13" s="41" t="s">
        <v>199</v>
      </c>
      <c r="D13" s="45">
        <v>85.97</v>
      </c>
    </row>
    <row r="14" spans="1:4" x14ac:dyDescent="0.25">
      <c r="A14" s="5"/>
      <c r="B14" s="40" t="s">
        <v>258</v>
      </c>
      <c r="C14" s="41" t="s">
        <v>87</v>
      </c>
      <c r="D14" s="45">
        <v>123.51</v>
      </c>
    </row>
    <row r="15" spans="1:4" ht="30" x14ac:dyDescent="0.25">
      <c r="A15" s="5"/>
      <c r="B15" s="40" t="s">
        <v>259</v>
      </c>
      <c r="C15" s="41" t="s">
        <v>95</v>
      </c>
      <c r="D15" s="45">
        <v>165.79</v>
      </c>
    </row>
    <row r="16" spans="1:4" x14ac:dyDescent="0.25">
      <c r="A16" s="5"/>
      <c r="B16" s="40" t="s">
        <v>152</v>
      </c>
      <c r="C16" s="41" t="s">
        <v>16</v>
      </c>
      <c r="D16" s="45">
        <v>103.14</v>
      </c>
    </row>
    <row r="17" spans="1:4" x14ac:dyDescent="0.25">
      <c r="A17" s="5"/>
      <c r="B17" s="42" t="s">
        <v>2</v>
      </c>
      <c r="C17" s="43" t="s">
        <v>19</v>
      </c>
      <c r="D17" s="46">
        <v>70.569999999999993</v>
      </c>
    </row>
    <row r="18" spans="1:4" ht="15.75" thickBot="1" x14ac:dyDescent="0.3">
      <c r="A18" s="3"/>
      <c r="B18" s="19" t="s">
        <v>3</v>
      </c>
      <c r="C18" s="38" t="s">
        <v>17</v>
      </c>
      <c r="D18" s="47">
        <v>89.19</v>
      </c>
    </row>
    <row r="19" spans="1:4" ht="30.75" thickBot="1" x14ac:dyDescent="0.3">
      <c r="A19" s="6" t="s">
        <v>78</v>
      </c>
      <c r="B19" s="20" t="s">
        <v>260</v>
      </c>
      <c r="C19" s="32" t="s">
        <v>16</v>
      </c>
      <c r="D19" s="21">
        <v>92</v>
      </c>
    </row>
    <row r="20" spans="1:4" ht="15.75" x14ac:dyDescent="0.25">
      <c r="A20" s="5" t="s">
        <v>79</v>
      </c>
      <c r="B20" s="20" t="s">
        <v>166</v>
      </c>
      <c r="C20" s="32" t="s">
        <v>44</v>
      </c>
      <c r="D20" s="21">
        <v>220</v>
      </c>
    </row>
    <row r="21" spans="1:4" ht="15.75" x14ac:dyDescent="0.25">
      <c r="A21" s="2"/>
      <c r="B21" s="24" t="s">
        <v>28</v>
      </c>
      <c r="C21" s="33" t="s">
        <v>13</v>
      </c>
      <c r="D21" s="23">
        <v>31.38</v>
      </c>
    </row>
    <row r="22" spans="1:4" ht="15.75" x14ac:dyDescent="0.25">
      <c r="A22" s="2"/>
      <c r="B22" s="24"/>
      <c r="C22" s="33"/>
      <c r="D22" s="23"/>
    </row>
    <row r="23" spans="1:4" ht="15.75" thickBot="1" x14ac:dyDescent="0.3">
      <c r="A23" s="3"/>
      <c r="B23" s="19"/>
      <c r="C23" s="49" t="s">
        <v>316</v>
      </c>
      <c r="D23" s="50">
        <f>D21+D20+D19+D18+D17+D16+D15+D14+D13+D12+D11+D10+D9+D8</f>
        <v>1489.5499999999997</v>
      </c>
    </row>
  </sheetData>
  <customSheetViews>
    <customSheetView guid="{31175B0D-B480-4684-9C79-0BA00F24BC5C}">
      <selection activeCell="B4" sqref="B4"/>
      <pageMargins left="0.7" right="0.7" top="0.75" bottom="0.75" header="0.3" footer="0.3"/>
    </customSheetView>
    <customSheetView guid="{7D113E4B-2489-4A93-A066-E9128A217E1E}">
      <selection sqref="A1:D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5"/>
  <sheetViews>
    <sheetView workbookViewId="0">
      <selection activeCell="D6" sqref="D6"/>
    </sheetView>
  </sheetViews>
  <sheetFormatPr defaultRowHeight="15" x14ac:dyDescent="0.25"/>
  <cols>
    <col min="2" max="2" width="12.7109375" customWidth="1"/>
    <col min="3" max="3" width="24" customWidth="1"/>
    <col min="4" max="4" width="27" customWidth="1"/>
    <col min="5" max="5" width="10.7109375" customWidth="1"/>
    <col min="6" max="6" width="12.28515625" customWidth="1"/>
  </cols>
  <sheetData>
    <row r="1" spans="3:6" x14ac:dyDescent="0.25">
      <c r="C1" t="s">
        <v>33</v>
      </c>
    </row>
    <row r="4" spans="3:6" x14ac:dyDescent="0.25">
      <c r="D4" t="s">
        <v>110</v>
      </c>
    </row>
    <row r="6" spans="3:6" x14ac:dyDescent="0.25">
      <c r="C6" s="10" t="s">
        <v>4</v>
      </c>
      <c r="D6" s="12" t="s">
        <v>319</v>
      </c>
      <c r="E6" s="10"/>
      <c r="F6" s="11"/>
    </row>
    <row r="7" spans="3:6" ht="15.75" thickBot="1" x14ac:dyDescent="0.3"/>
    <row r="8" spans="3:6" ht="15.75" thickBot="1" x14ac:dyDescent="0.3">
      <c r="C8" s="8">
        <v>10</v>
      </c>
      <c r="D8" s="9" t="s">
        <v>1</v>
      </c>
      <c r="E8" s="15" t="s">
        <v>11</v>
      </c>
      <c r="F8" s="16" t="s">
        <v>12</v>
      </c>
    </row>
    <row r="9" spans="3:6" ht="15.75" thickBot="1" x14ac:dyDescent="0.3">
      <c r="C9" s="13"/>
      <c r="D9" s="14"/>
      <c r="E9" s="14" t="s">
        <v>9</v>
      </c>
      <c r="F9" s="14" t="s">
        <v>10</v>
      </c>
    </row>
    <row r="10" spans="3:6" ht="47.25" x14ac:dyDescent="0.25">
      <c r="C10" s="1" t="s">
        <v>76</v>
      </c>
      <c r="D10" s="25" t="s">
        <v>25</v>
      </c>
      <c r="E10" s="30" t="s">
        <v>48</v>
      </c>
      <c r="F10" s="26">
        <v>238.71</v>
      </c>
    </row>
    <row r="11" spans="3:6" ht="15.75" x14ac:dyDescent="0.25">
      <c r="C11" s="2"/>
      <c r="D11" s="27" t="s">
        <v>209</v>
      </c>
      <c r="E11" s="31" t="s">
        <v>13</v>
      </c>
      <c r="F11" s="28">
        <v>90.78</v>
      </c>
    </row>
    <row r="12" spans="3:6" ht="16.5" thickBot="1" x14ac:dyDescent="0.3">
      <c r="C12" s="2"/>
      <c r="D12" s="29" t="s">
        <v>8</v>
      </c>
      <c r="E12" s="31" t="s">
        <v>14</v>
      </c>
      <c r="F12" s="34">
        <v>111.68</v>
      </c>
    </row>
    <row r="13" spans="3:6" ht="15.75" thickBot="1" x14ac:dyDescent="0.3">
      <c r="C13" s="4" t="s">
        <v>5</v>
      </c>
      <c r="D13" s="17" t="s">
        <v>20</v>
      </c>
      <c r="E13" s="35" t="s">
        <v>115</v>
      </c>
      <c r="F13" s="36">
        <v>84.8</v>
      </c>
    </row>
    <row r="14" spans="3:6" x14ac:dyDescent="0.25">
      <c r="C14" s="5" t="s">
        <v>77</v>
      </c>
      <c r="D14" s="18" t="s">
        <v>261</v>
      </c>
      <c r="E14" s="37" t="s">
        <v>35</v>
      </c>
      <c r="F14" s="44">
        <v>75.06</v>
      </c>
    </row>
    <row r="15" spans="3:6" ht="30" x14ac:dyDescent="0.25">
      <c r="C15" s="5"/>
      <c r="D15" s="40" t="s">
        <v>180</v>
      </c>
      <c r="E15" s="41" t="s">
        <v>149</v>
      </c>
      <c r="F15" s="45">
        <v>84.8</v>
      </c>
    </row>
    <row r="16" spans="3:6" x14ac:dyDescent="0.25">
      <c r="C16" s="5"/>
      <c r="D16" s="40" t="s">
        <v>262</v>
      </c>
      <c r="E16" s="41" t="s">
        <v>263</v>
      </c>
      <c r="F16" s="45">
        <v>125.85</v>
      </c>
    </row>
    <row r="17" spans="3:6" ht="45" x14ac:dyDescent="0.25">
      <c r="C17" s="5"/>
      <c r="D17" s="40" t="s">
        <v>264</v>
      </c>
      <c r="E17" s="41" t="s">
        <v>95</v>
      </c>
      <c r="F17" s="45">
        <v>205.27</v>
      </c>
    </row>
    <row r="18" spans="3:6" x14ac:dyDescent="0.25">
      <c r="C18" s="5"/>
      <c r="D18" s="40" t="s">
        <v>141</v>
      </c>
      <c r="E18" s="41" t="s">
        <v>16</v>
      </c>
      <c r="F18" s="45">
        <v>68.2</v>
      </c>
    </row>
    <row r="19" spans="3:6" x14ac:dyDescent="0.25">
      <c r="C19" s="5"/>
      <c r="D19" s="42" t="s">
        <v>2</v>
      </c>
      <c r="E19" s="43" t="s">
        <v>19</v>
      </c>
      <c r="F19" s="46">
        <v>70.569999999999993</v>
      </c>
    </row>
    <row r="20" spans="3:6" ht="15.75" thickBot="1" x14ac:dyDescent="0.3">
      <c r="C20" s="3"/>
      <c r="D20" s="19" t="s">
        <v>3</v>
      </c>
      <c r="E20" s="38" t="s">
        <v>17</v>
      </c>
      <c r="F20" s="47">
        <v>89.19</v>
      </c>
    </row>
    <row r="21" spans="3:6" ht="30" x14ac:dyDescent="0.25">
      <c r="C21" s="6" t="s">
        <v>78</v>
      </c>
      <c r="D21" s="20" t="s">
        <v>153</v>
      </c>
      <c r="E21" s="32" t="s">
        <v>16</v>
      </c>
      <c r="F21" s="21">
        <v>92</v>
      </c>
    </row>
    <row r="22" spans="3:6" ht="16.5" thickBot="1" x14ac:dyDescent="0.3">
      <c r="C22" s="7"/>
      <c r="D22" s="22" t="s">
        <v>265</v>
      </c>
      <c r="E22" s="39" t="s">
        <v>18</v>
      </c>
      <c r="F22" s="48">
        <v>67.8</v>
      </c>
    </row>
    <row r="23" spans="3:6" ht="31.5" x14ac:dyDescent="0.25">
      <c r="C23" s="5" t="s">
        <v>79</v>
      </c>
      <c r="D23" s="20" t="s">
        <v>266</v>
      </c>
      <c r="E23" s="32" t="s">
        <v>71</v>
      </c>
      <c r="F23" s="21">
        <v>360.2</v>
      </c>
    </row>
    <row r="24" spans="3:6" ht="15.75" x14ac:dyDescent="0.25">
      <c r="C24" s="2"/>
      <c r="D24" s="24" t="s">
        <v>75</v>
      </c>
      <c r="E24" s="33" t="s">
        <v>13</v>
      </c>
      <c r="F24" s="23">
        <v>24.1</v>
      </c>
    </row>
    <row r="25" spans="3:6" ht="15.75" thickBot="1" x14ac:dyDescent="0.3">
      <c r="C25" s="3"/>
      <c r="D25" s="19"/>
      <c r="E25" s="49" t="s">
        <v>315</v>
      </c>
      <c r="F25" s="50">
        <f>+F24+F23+F22+F21+F20+F19+F18+F17+F16+F15+F14+F13+F12+F11+F10</f>
        <v>1789.0099999999998</v>
      </c>
    </row>
  </sheetData>
  <customSheetViews>
    <customSheetView guid="{31175B0D-B480-4684-9C79-0BA00F24BC5C}">
      <selection activeCell="D6" sqref="D6"/>
      <pageMargins left="0.7" right="0.7" top="0.75" bottom="0.75" header="0.3" footer="0.3"/>
    </customSheetView>
    <customSheetView guid="{7D113E4B-2489-4A93-A066-E9128A217E1E}">
      <selection activeCell="B1" sqref="B1:F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7"/>
  <sheetViews>
    <sheetView workbookViewId="0">
      <selection activeCell="D8" sqref="D8"/>
    </sheetView>
  </sheetViews>
  <sheetFormatPr defaultRowHeight="15" x14ac:dyDescent="0.25"/>
  <cols>
    <col min="3" max="3" width="13.85546875" customWidth="1"/>
    <col min="4" max="4" width="29.5703125" customWidth="1"/>
    <col min="5" max="5" width="15.140625" customWidth="1"/>
    <col min="6" max="6" width="12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6" spans="3:6" x14ac:dyDescent="0.25">
      <c r="D6" t="s">
        <v>109</v>
      </c>
    </row>
    <row r="8" spans="3:6" x14ac:dyDescent="0.25">
      <c r="C8" s="10" t="s">
        <v>4</v>
      </c>
      <c r="D8" s="12" t="s">
        <v>319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31.5" x14ac:dyDescent="0.25">
      <c r="C12" s="1" t="s">
        <v>40</v>
      </c>
      <c r="D12" s="25" t="s">
        <v>97</v>
      </c>
      <c r="E12" s="30" t="s">
        <v>48</v>
      </c>
      <c r="F12" s="26">
        <v>184.24</v>
      </c>
    </row>
    <row r="13" spans="3:6" ht="15.75" x14ac:dyDescent="0.25">
      <c r="C13" s="2"/>
      <c r="D13" s="27" t="s">
        <v>49</v>
      </c>
      <c r="E13" s="31" t="s">
        <v>13</v>
      </c>
      <c r="F13" s="28">
        <v>75.760000000000005</v>
      </c>
    </row>
    <row r="14" spans="3:6" ht="16.5" thickBot="1" x14ac:dyDescent="0.3">
      <c r="C14" s="2"/>
      <c r="D14" s="29" t="s">
        <v>267</v>
      </c>
      <c r="E14" s="31" t="s">
        <v>51</v>
      </c>
      <c r="F14" s="34">
        <v>128.77000000000001</v>
      </c>
    </row>
    <row r="15" spans="3:6" ht="15.75" thickBot="1" x14ac:dyDescent="0.3">
      <c r="C15" s="4" t="s">
        <v>5</v>
      </c>
      <c r="D15" s="17" t="s">
        <v>65</v>
      </c>
      <c r="E15" s="35" t="s">
        <v>44</v>
      </c>
      <c r="F15" s="36">
        <v>43</v>
      </c>
    </row>
    <row r="16" spans="3:6" ht="30" x14ac:dyDescent="0.25">
      <c r="C16" s="5" t="s">
        <v>41</v>
      </c>
      <c r="D16" s="18" t="s">
        <v>268</v>
      </c>
      <c r="E16" s="37" t="s">
        <v>35</v>
      </c>
      <c r="F16" s="44">
        <v>31.38</v>
      </c>
    </row>
    <row r="17" spans="3:6" ht="30" x14ac:dyDescent="0.25">
      <c r="C17" s="5"/>
      <c r="D17" s="40" t="s">
        <v>54</v>
      </c>
      <c r="E17" s="41" t="s">
        <v>55</v>
      </c>
      <c r="F17" s="45">
        <v>109.54</v>
      </c>
    </row>
    <row r="18" spans="3:6" x14ac:dyDescent="0.25">
      <c r="C18" s="5"/>
      <c r="D18" s="40" t="s">
        <v>88</v>
      </c>
      <c r="E18" s="41" t="s">
        <v>89</v>
      </c>
      <c r="F18" s="45">
        <v>128.1</v>
      </c>
    </row>
    <row r="19" spans="3:6" x14ac:dyDescent="0.25">
      <c r="C19" s="5"/>
      <c r="D19" s="40" t="s">
        <v>269</v>
      </c>
      <c r="E19" s="41" t="s">
        <v>101</v>
      </c>
      <c r="F19" s="45">
        <v>105</v>
      </c>
    </row>
    <row r="20" spans="3:6" x14ac:dyDescent="0.25">
      <c r="C20" s="5"/>
      <c r="D20" s="40" t="s">
        <v>57</v>
      </c>
      <c r="E20" s="41" t="s">
        <v>16</v>
      </c>
      <c r="F20" s="45">
        <v>71.52</v>
      </c>
    </row>
    <row r="21" spans="3:6" x14ac:dyDescent="0.25">
      <c r="C21" s="5"/>
      <c r="D21" s="42" t="s">
        <v>2</v>
      </c>
      <c r="E21" s="43" t="s">
        <v>19</v>
      </c>
      <c r="F21" s="46">
        <v>70.569999999999993</v>
      </c>
    </row>
    <row r="22" spans="3:6" ht="15.75" thickBot="1" x14ac:dyDescent="0.3">
      <c r="C22" s="3"/>
      <c r="D22" s="19" t="s">
        <v>3</v>
      </c>
      <c r="E22" s="38" t="s">
        <v>17</v>
      </c>
      <c r="F22" s="47">
        <v>89.19</v>
      </c>
    </row>
    <row r="23" spans="3:6" ht="30.75" thickBot="1" x14ac:dyDescent="0.3">
      <c r="C23" s="6" t="s">
        <v>42</v>
      </c>
      <c r="D23" s="20" t="s">
        <v>58</v>
      </c>
      <c r="E23" s="32" t="s">
        <v>16</v>
      </c>
      <c r="F23" s="21">
        <v>92</v>
      </c>
    </row>
    <row r="24" spans="3:6" ht="30" x14ac:dyDescent="0.25">
      <c r="C24" s="5" t="s">
        <v>6</v>
      </c>
      <c r="D24" s="20" t="s">
        <v>270</v>
      </c>
      <c r="E24" s="32" t="s">
        <v>74</v>
      </c>
      <c r="F24" s="21">
        <v>234.63</v>
      </c>
    </row>
    <row r="25" spans="3:6" ht="15.75" x14ac:dyDescent="0.25">
      <c r="C25" s="2"/>
      <c r="D25" s="24" t="s">
        <v>61</v>
      </c>
      <c r="E25" s="33" t="s">
        <v>62</v>
      </c>
      <c r="F25" s="23">
        <v>26.48</v>
      </c>
    </row>
    <row r="26" spans="3:6" ht="15.75" x14ac:dyDescent="0.25">
      <c r="C26" s="2"/>
      <c r="D26" s="24"/>
      <c r="E26" s="33"/>
      <c r="F26" s="23"/>
    </row>
    <row r="27" spans="3:6" ht="15.75" thickBot="1" x14ac:dyDescent="0.3">
      <c r="C27" s="3"/>
      <c r="D27" s="19"/>
      <c r="E27" s="49" t="s">
        <v>315</v>
      </c>
      <c r="F27" s="50">
        <f>F25+F24+F23+F22+F21+F20+F19+F18+F17+F16+F15+F14+F13+F12</f>
        <v>1390.18</v>
      </c>
    </row>
  </sheetData>
  <customSheetViews>
    <customSheetView guid="{31175B0D-B480-4684-9C79-0BA00F24BC5C}">
      <selection activeCell="D8" sqref="D8"/>
      <pageMargins left="0.7" right="0.7" top="0.75" bottom="0.75" header="0.3" footer="0.3"/>
    </customSheetView>
    <customSheetView guid="{7D113E4B-2489-4A93-A066-E9128A217E1E}">
      <selection activeCell="B1" sqref="B1:F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6"/>
  <sheetViews>
    <sheetView workbookViewId="0">
      <selection activeCell="D8" sqref="D8"/>
    </sheetView>
  </sheetViews>
  <sheetFormatPr defaultRowHeight="15" x14ac:dyDescent="0.25"/>
  <cols>
    <col min="2" max="2" width="13.5703125" customWidth="1"/>
    <col min="4" max="4" width="36.7109375" customWidth="1"/>
    <col min="5" max="5" width="16.28515625" customWidth="1"/>
    <col min="6" max="6" width="15.7109375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319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45" x14ac:dyDescent="0.25">
      <c r="C12" s="1" t="s">
        <v>40</v>
      </c>
      <c r="D12" s="25" t="s">
        <v>271</v>
      </c>
      <c r="E12" s="30" t="s">
        <v>48</v>
      </c>
      <c r="F12" s="26">
        <v>225</v>
      </c>
    </row>
    <row r="13" spans="3:6" ht="15.75" x14ac:dyDescent="0.25">
      <c r="C13" s="2"/>
      <c r="D13" s="27" t="s">
        <v>272</v>
      </c>
      <c r="E13" s="31" t="s">
        <v>273</v>
      </c>
      <c r="F13" s="28">
        <v>28.7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111.68</v>
      </c>
    </row>
    <row r="15" spans="3:6" ht="15.75" thickBot="1" x14ac:dyDescent="0.3">
      <c r="C15" s="4" t="s">
        <v>5</v>
      </c>
      <c r="D15" s="17" t="s">
        <v>20</v>
      </c>
      <c r="E15" s="35" t="s">
        <v>115</v>
      </c>
      <c r="F15" s="36">
        <v>84.8</v>
      </c>
    </row>
    <row r="16" spans="3:6" ht="30" x14ac:dyDescent="0.25">
      <c r="C16" s="5" t="s">
        <v>41</v>
      </c>
      <c r="D16" s="18" t="s">
        <v>129</v>
      </c>
      <c r="E16" s="37" t="s">
        <v>53</v>
      </c>
      <c r="F16" s="44">
        <v>41.8</v>
      </c>
    </row>
    <row r="17" spans="3:6" ht="30" x14ac:dyDescent="0.25">
      <c r="C17" s="5"/>
      <c r="D17" s="40" t="s">
        <v>274</v>
      </c>
      <c r="E17" s="41" t="s">
        <v>215</v>
      </c>
      <c r="F17" s="45">
        <v>51.45</v>
      </c>
    </row>
    <row r="18" spans="3:6" ht="30" x14ac:dyDescent="0.25">
      <c r="C18" s="5"/>
      <c r="D18" s="40" t="s">
        <v>275</v>
      </c>
      <c r="E18" s="41" t="s">
        <v>115</v>
      </c>
      <c r="F18" s="45">
        <v>236.2</v>
      </c>
    </row>
    <row r="19" spans="3:6" x14ac:dyDescent="0.25">
      <c r="C19" s="5"/>
      <c r="D19" s="42" t="s">
        <v>276</v>
      </c>
      <c r="E19" s="43" t="s">
        <v>16</v>
      </c>
      <c r="F19" s="46">
        <v>39.47</v>
      </c>
    </row>
    <row r="20" spans="3:6" x14ac:dyDescent="0.25">
      <c r="C20" s="5"/>
      <c r="D20" s="40" t="s">
        <v>45</v>
      </c>
      <c r="E20" s="41" t="s">
        <v>19</v>
      </c>
      <c r="F20" s="45">
        <v>70.569999999999993</v>
      </c>
    </row>
    <row r="21" spans="3:6" ht="15.75" thickBot="1" x14ac:dyDescent="0.3">
      <c r="C21" s="3"/>
      <c r="D21" s="19" t="s">
        <v>3</v>
      </c>
      <c r="E21" s="38" t="s">
        <v>17</v>
      </c>
      <c r="F21" s="47">
        <v>89.19</v>
      </c>
    </row>
    <row r="22" spans="3:6" ht="60" x14ac:dyDescent="0.25">
      <c r="C22" s="6" t="s">
        <v>42</v>
      </c>
      <c r="D22" s="20" t="s">
        <v>91</v>
      </c>
      <c r="E22" s="32" t="s">
        <v>277</v>
      </c>
      <c r="F22" s="21">
        <v>90</v>
      </c>
    </row>
    <row r="23" spans="3:6" ht="16.5" thickBot="1" x14ac:dyDescent="0.3">
      <c r="C23" s="7"/>
      <c r="D23" s="22" t="s">
        <v>278</v>
      </c>
      <c r="E23" s="39" t="s">
        <v>205</v>
      </c>
      <c r="F23" s="48">
        <v>128.1</v>
      </c>
    </row>
    <row r="24" spans="3:6" ht="30" x14ac:dyDescent="0.25">
      <c r="C24" s="5" t="s">
        <v>6</v>
      </c>
      <c r="D24" s="20" t="s">
        <v>279</v>
      </c>
      <c r="E24" s="32" t="s">
        <v>106</v>
      </c>
      <c r="F24" s="21">
        <v>379.8</v>
      </c>
    </row>
    <row r="25" spans="3:6" ht="15.75" x14ac:dyDescent="0.25">
      <c r="C25" s="2"/>
      <c r="D25" s="24" t="s">
        <v>28</v>
      </c>
      <c r="E25" s="33" t="s">
        <v>13</v>
      </c>
      <c r="F25" s="23">
        <v>31.38</v>
      </c>
    </row>
    <row r="26" spans="3:6" ht="15.75" thickBot="1" x14ac:dyDescent="0.3">
      <c r="C26" s="3"/>
      <c r="D26" s="19"/>
      <c r="E26" s="49" t="s">
        <v>317</v>
      </c>
      <c r="F26" s="50">
        <f>F25+F24+F23+F22+F21+F20+F19+F18+F17+F16+F15+F14+F13+F12</f>
        <v>1608.14</v>
      </c>
    </row>
  </sheetData>
  <customSheetViews>
    <customSheetView guid="{31175B0D-B480-4684-9C79-0BA00F24BC5C}">
      <selection activeCell="D8" sqref="D8"/>
      <pageMargins left="0.7" right="0.7" top="0.75" bottom="0.75" header="0.3" footer="0.3"/>
    </customSheetView>
    <customSheetView guid="{7D113E4B-2489-4A93-A066-E9128A217E1E}">
      <selection activeCell="B1" sqref="B1:F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C8" sqref="C8"/>
    </sheetView>
  </sheetViews>
  <sheetFormatPr defaultRowHeight="15" x14ac:dyDescent="0.25"/>
  <cols>
    <col min="2" max="2" width="17.42578125" customWidth="1"/>
    <col min="3" max="3" width="33.7109375" customWidth="1"/>
    <col min="4" max="4" width="12.85546875" customWidth="1"/>
    <col min="5" max="5" width="13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319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40</v>
      </c>
      <c r="C12" s="25" t="s">
        <v>280</v>
      </c>
      <c r="D12" s="30" t="s">
        <v>48</v>
      </c>
      <c r="E12" s="26">
        <v>238.71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x14ac:dyDescent="0.25">
      <c r="B16" s="5" t="s">
        <v>41</v>
      </c>
      <c r="C16" s="18" t="s">
        <v>282</v>
      </c>
      <c r="D16" s="37" t="s">
        <v>53</v>
      </c>
      <c r="E16" s="44">
        <v>34.799999999999997</v>
      </c>
    </row>
    <row r="17" spans="2:5" ht="30" x14ac:dyDescent="0.25">
      <c r="B17" s="5"/>
      <c r="C17" s="40" t="s">
        <v>283</v>
      </c>
      <c r="D17" s="41" t="s">
        <v>16</v>
      </c>
      <c r="E17" s="45">
        <v>107.24</v>
      </c>
    </row>
    <row r="18" spans="2:5" x14ac:dyDescent="0.25">
      <c r="B18" s="5"/>
      <c r="C18" s="40" t="s">
        <v>284</v>
      </c>
      <c r="D18" s="41" t="s">
        <v>115</v>
      </c>
      <c r="E18" s="45">
        <v>282.55</v>
      </c>
    </row>
    <row r="19" spans="2:5" x14ac:dyDescent="0.25">
      <c r="B19" s="5"/>
      <c r="C19" s="42" t="s">
        <v>285</v>
      </c>
      <c r="D19" s="43" t="s">
        <v>16</v>
      </c>
      <c r="E19" s="46">
        <v>103.14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15.75" thickBot="1" x14ac:dyDescent="0.3">
      <c r="B21" s="2"/>
      <c r="C21" s="60" t="s">
        <v>2</v>
      </c>
      <c r="D21" s="61" t="s">
        <v>205</v>
      </c>
      <c r="E21" s="62">
        <v>82.25</v>
      </c>
    </row>
    <row r="22" spans="2:5" ht="30" x14ac:dyDescent="0.25">
      <c r="B22" s="6" t="s">
        <v>42</v>
      </c>
      <c r="C22" s="20" t="s">
        <v>286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123</v>
      </c>
      <c r="D23" s="39" t="s">
        <v>18</v>
      </c>
      <c r="E23" s="48">
        <v>83.4</v>
      </c>
    </row>
    <row r="24" spans="2:5" ht="15.75" x14ac:dyDescent="0.25">
      <c r="B24" s="5" t="s">
        <v>6</v>
      </c>
      <c r="C24" s="20" t="s">
        <v>161</v>
      </c>
      <c r="D24" s="32" t="s">
        <v>69</v>
      </c>
      <c r="E24" s="21">
        <v>101.72</v>
      </c>
    </row>
    <row r="25" spans="2:5" ht="15.75" x14ac:dyDescent="0.25">
      <c r="B25" s="2"/>
      <c r="C25" s="24" t="s">
        <v>288</v>
      </c>
      <c r="D25" s="33" t="s">
        <v>287</v>
      </c>
      <c r="E25" s="23">
        <v>147.9</v>
      </c>
    </row>
    <row r="26" spans="2:5" ht="15.75" x14ac:dyDescent="0.25">
      <c r="B26" s="2"/>
      <c r="C26" s="24" t="s">
        <v>75</v>
      </c>
      <c r="D26" s="33" t="s">
        <v>13</v>
      </c>
      <c r="E26" s="23">
        <v>23.94</v>
      </c>
    </row>
    <row r="27" spans="2:5" ht="15.75" x14ac:dyDescent="0.25">
      <c r="B27" s="2"/>
      <c r="C27" s="24" t="s">
        <v>2</v>
      </c>
      <c r="D27" s="33" t="s">
        <v>205</v>
      </c>
      <c r="E27" s="23">
        <v>82.25</v>
      </c>
    </row>
    <row r="28" spans="2:5" ht="15.75" thickBot="1" x14ac:dyDescent="0.3">
      <c r="B28" s="3"/>
      <c r="C28" s="19"/>
      <c r="D28" s="49" t="s">
        <v>315</v>
      </c>
      <c r="E28" s="50">
        <f>E27+E26+E25+E24+E23+E22+E21+E20+E19+E18+E17+E16+E15+E14+E13+E12</f>
        <v>1719.44</v>
      </c>
    </row>
  </sheetData>
  <customSheetViews>
    <customSheetView guid="{31175B0D-B480-4684-9C79-0BA00F24BC5C}">
      <selection activeCell="C8" sqref="C8"/>
      <pageMargins left="0.7" right="0.7" top="0.75" bottom="0.75" header="0.3" footer="0.3"/>
    </customSheetView>
    <customSheetView guid="{7D113E4B-2489-4A93-A066-E9128A217E1E}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7" sqref="C7"/>
    </sheetView>
  </sheetViews>
  <sheetFormatPr defaultRowHeight="15" x14ac:dyDescent="0.25"/>
  <cols>
    <col min="3" max="3" width="36.85546875" customWidth="1"/>
    <col min="4" max="4" width="14.28515625" customWidth="1"/>
    <col min="5" max="5" width="13" customWidth="1"/>
  </cols>
  <sheetData>
    <row r="1" spans="2:5" x14ac:dyDescent="0.25">
      <c r="B1" t="s">
        <v>32</v>
      </c>
    </row>
    <row r="2" spans="2:5" x14ac:dyDescent="0.25">
      <c r="B2" t="s">
        <v>33</v>
      </c>
    </row>
    <row r="4" spans="2:5" x14ac:dyDescent="0.25">
      <c r="C4" t="s">
        <v>145</v>
      </c>
    </row>
    <row r="7" spans="2:5" x14ac:dyDescent="0.25">
      <c r="B7" s="10" t="s">
        <v>4</v>
      </c>
      <c r="C7" s="12" t="s">
        <v>319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45" x14ac:dyDescent="0.25">
      <c r="B11" s="1" t="s">
        <v>76</v>
      </c>
      <c r="C11" s="25" t="s">
        <v>47</v>
      </c>
      <c r="D11" s="30" t="s">
        <v>48</v>
      </c>
      <c r="E11" s="26">
        <v>241.16</v>
      </c>
    </row>
    <row r="12" spans="2:5" ht="15.75" x14ac:dyDescent="0.25">
      <c r="B12" s="2"/>
      <c r="C12" s="27" t="s">
        <v>116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ht="30" x14ac:dyDescent="0.25">
      <c r="B15" s="5" t="s">
        <v>77</v>
      </c>
      <c r="C15" s="18" t="s">
        <v>289</v>
      </c>
      <c r="D15" s="37" t="s">
        <v>35</v>
      </c>
      <c r="E15" s="44">
        <v>31.38</v>
      </c>
    </row>
    <row r="16" spans="2:5" ht="30" x14ac:dyDescent="0.25">
      <c r="B16" s="5"/>
      <c r="C16" s="40" t="s">
        <v>182</v>
      </c>
      <c r="D16" s="41" t="s">
        <v>199</v>
      </c>
      <c r="E16" s="45">
        <v>85.97</v>
      </c>
    </row>
    <row r="17" spans="2:5" x14ac:dyDescent="0.25">
      <c r="B17" s="5"/>
      <c r="C17" s="40" t="s">
        <v>86</v>
      </c>
      <c r="D17" s="41" t="s">
        <v>87</v>
      </c>
      <c r="E17" s="45">
        <v>176.8</v>
      </c>
    </row>
    <row r="18" spans="2:5" ht="30" x14ac:dyDescent="0.25">
      <c r="B18" s="5"/>
      <c r="C18" s="40" t="s">
        <v>264</v>
      </c>
      <c r="D18" s="41" t="s">
        <v>95</v>
      </c>
      <c r="E18" s="45">
        <v>205.27</v>
      </c>
    </row>
    <row r="19" spans="2:5" x14ac:dyDescent="0.25">
      <c r="B19" s="5"/>
      <c r="C19" s="40" t="s">
        <v>24</v>
      </c>
      <c r="D19" s="41" t="s">
        <v>16</v>
      </c>
      <c r="E19" s="45">
        <v>75.239999999999995</v>
      </c>
    </row>
    <row r="20" spans="2:5" x14ac:dyDescent="0.25">
      <c r="B20" s="5"/>
      <c r="C20" s="42" t="s">
        <v>2</v>
      </c>
      <c r="D20" s="43" t="s">
        <v>205</v>
      </c>
      <c r="E20" s="46">
        <v>82.25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6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108.5</v>
      </c>
    </row>
    <row r="24" spans="2:5" ht="30" x14ac:dyDescent="0.25">
      <c r="B24" s="5" t="s">
        <v>79</v>
      </c>
      <c r="C24" s="20" t="s">
        <v>290</v>
      </c>
      <c r="D24" s="32" t="s">
        <v>74</v>
      </c>
      <c r="E24" s="21">
        <v>404</v>
      </c>
    </row>
    <row r="25" spans="2:5" ht="15.75" x14ac:dyDescent="0.25">
      <c r="B25" s="2"/>
      <c r="C25" s="24" t="s">
        <v>96</v>
      </c>
      <c r="D25" s="33" t="s">
        <v>62</v>
      </c>
      <c r="E25" s="23">
        <v>26.48</v>
      </c>
    </row>
    <row r="26" spans="2:5" ht="15.75" thickBot="1" x14ac:dyDescent="0.3">
      <c r="B26" s="3"/>
      <c r="C26" s="19"/>
      <c r="D26" s="49" t="s">
        <v>318</v>
      </c>
      <c r="E26" s="50">
        <f>E25+E24+E23+E22+E21+E20+E19+E18+E16+E17+E15+E14+E13+E11+12:12</f>
        <v>1905.5000000000002</v>
      </c>
    </row>
  </sheetData>
  <customSheetViews>
    <customSheetView guid="{31175B0D-B480-4684-9C79-0BA00F24BC5C}">
      <selection activeCell="C7" sqref="C7"/>
      <pageMargins left="0.7" right="0.7" top="0.75" bottom="0.75" header="0.3" footer="0.3"/>
    </customSheetView>
    <customSheetView guid="{7D113E4B-2489-4A93-A066-E9128A217E1E}">
      <selection activeCell="B1" sqref="B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"/>
    </sheetView>
  </sheetViews>
  <sheetFormatPr defaultRowHeight="15" x14ac:dyDescent="0.25"/>
  <cols>
    <col min="2" max="2" width="17" customWidth="1"/>
    <col min="3" max="3" width="15" customWidth="1"/>
    <col min="4" max="4" width="17.7109375" customWidth="1"/>
    <col min="5" max="5" width="19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319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162</v>
      </c>
      <c r="D12" s="30" t="s">
        <v>48</v>
      </c>
      <c r="E12" s="26">
        <v>215.85</v>
      </c>
    </row>
    <row r="13" spans="2:5" ht="15.75" x14ac:dyDescent="0.25">
      <c r="B13" s="2"/>
      <c r="C13" s="27" t="s">
        <v>136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291</v>
      </c>
      <c r="D15" s="35" t="s">
        <v>44</v>
      </c>
      <c r="E15" s="36">
        <v>96</v>
      </c>
    </row>
    <row r="16" spans="2:5" ht="45" x14ac:dyDescent="0.25">
      <c r="B16" s="5" t="s">
        <v>77</v>
      </c>
      <c r="C16" s="18" t="s">
        <v>292</v>
      </c>
      <c r="D16" s="37" t="s">
        <v>35</v>
      </c>
      <c r="E16" s="44">
        <v>52.44</v>
      </c>
    </row>
    <row r="17" spans="2:5" ht="75" x14ac:dyDescent="0.25">
      <c r="B17" s="5"/>
      <c r="C17" s="40" t="s">
        <v>293</v>
      </c>
      <c r="D17" s="41" t="s">
        <v>199</v>
      </c>
      <c r="E17" s="45">
        <v>198.54</v>
      </c>
    </row>
    <row r="18" spans="2:5" ht="30" x14ac:dyDescent="0.25">
      <c r="B18" s="5"/>
      <c r="C18" s="40" t="s">
        <v>295</v>
      </c>
      <c r="D18" s="41" t="s">
        <v>30</v>
      </c>
      <c r="E18" s="45">
        <v>196.94</v>
      </c>
    </row>
    <row r="19" spans="2:5" ht="60" x14ac:dyDescent="0.25">
      <c r="B19" s="5"/>
      <c r="C19" s="40" t="s">
        <v>294</v>
      </c>
      <c r="D19" s="41" t="s">
        <v>296</v>
      </c>
      <c r="E19" s="45">
        <v>167.2</v>
      </c>
    </row>
    <row r="20" spans="2:5" ht="30" x14ac:dyDescent="0.25">
      <c r="B20" s="5"/>
      <c r="C20" s="40" t="s">
        <v>192</v>
      </c>
      <c r="D20" s="41" t="s">
        <v>16</v>
      </c>
      <c r="E20" s="45">
        <v>72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103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297</v>
      </c>
      <c r="D23" s="39" t="s">
        <v>53</v>
      </c>
      <c r="E23" s="48">
        <v>141</v>
      </c>
    </row>
    <row r="24" spans="2:5" ht="15.75" x14ac:dyDescent="0.25">
      <c r="B24" s="5" t="s">
        <v>79</v>
      </c>
      <c r="C24" s="20" t="s">
        <v>298</v>
      </c>
      <c r="D24" s="32" t="s">
        <v>74</v>
      </c>
      <c r="E24" s="21">
        <v>289.66000000000003</v>
      </c>
    </row>
    <row r="25" spans="2:5" ht="31.5" x14ac:dyDescent="0.25">
      <c r="B25" s="2"/>
      <c r="C25" s="57" t="s">
        <v>28</v>
      </c>
      <c r="D25" s="58" t="s">
        <v>13</v>
      </c>
      <c r="E25" s="59">
        <v>31.38</v>
      </c>
    </row>
    <row r="26" spans="2:5" ht="31.5" x14ac:dyDescent="0.25">
      <c r="B26" s="2"/>
      <c r="C26" s="57" t="s">
        <v>2</v>
      </c>
      <c r="D26" s="58" t="s">
        <v>205</v>
      </c>
      <c r="E26" s="59">
        <v>82.25</v>
      </c>
    </row>
    <row r="27" spans="2:5" ht="15.75" thickBot="1" x14ac:dyDescent="0.3">
      <c r="B27" s="3"/>
      <c r="C27" s="19"/>
      <c r="D27" s="49" t="s">
        <v>316</v>
      </c>
      <c r="E27" s="50">
        <f>E26+E25+E24+E23+E22+E21++E20+E19+E18+E17+E16+E15+E14+E13+E12</f>
        <v>1928.98</v>
      </c>
    </row>
  </sheetData>
  <customSheetViews>
    <customSheetView guid="{31175B0D-B480-4684-9C79-0BA00F24BC5C}">
      <selection activeCell="C8" sqref="C8"/>
      <pageMargins left="0.7" right="0.7" top="0.75" bottom="0.75" header="0.3" footer="0.3"/>
    </customSheetView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8" sqref="C8"/>
    </sheetView>
  </sheetViews>
  <sheetFormatPr defaultRowHeight="15" x14ac:dyDescent="0.25"/>
  <cols>
    <col min="2" max="2" width="13.28515625" customWidth="1"/>
    <col min="3" max="3" width="23.5703125" customWidth="1"/>
    <col min="4" max="4" width="17.140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319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126</v>
      </c>
      <c r="D12" s="30" t="s">
        <v>48</v>
      </c>
      <c r="E12" s="26">
        <v>214.8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299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41</v>
      </c>
      <c r="C16" s="18" t="s">
        <v>300</v>
      </c>
      <c r="D16" s="37" t="s">
        <v>35</v>
      </c>
      <c r="E16" s="44">
        <v>46.02</v>
      </c>
    </row>
    <row r="17" spans="2:5" ht="60" x14ac:dyDescent="0.25">
      <c r="B17" s="5"/>
      <c r="C17" s="40" t="s">
        <v>301</v>
      </c>
      <c r="D17" s="41" t="s">
        <v>199</v>
      </c>
      <c r="E17" s="45">
        <v>70.02</v>
      </c>
    </row>
    <row r="18" spans="2:5" ht="45" x14ac:dyDescent="0.25">
      <c r="B18" s="5"/>
      <c r="C18" s="40" t="s">
        <v>303</v>
      </c>
      <c r="D18" s="41" t="s">
        <v>304</v>
      </c>
      <c r="E18" s="45">
        <v>150.93</v>
      </c>
    </row>
    <row r="19" spans="2:5" ht="45" x14ac:dyDescent="0.25">
      <c r="B19" s="5"/>
      <c r="C19" s="40" t="s">
        <v>302</v>
      </c>
      <c r="D19" s="41" t="s">
        <v>212</v>
      </c>
      <c r="E19" s="45">
        <v>165.79</v>
      </c>
    </row>
    <row r="20" spans="2:5" x14ac:dyDescent="0.25">
      <c r="B20" s="5"/>
      <c r="C20" s="42" t="s">
        <v>141</v>
      </c>
      <c r="D20" s="43" t="s">
        <v>16</v>
      </c>
      <c r="E20" s="46">
        <v>68.2</v>
      </c>
    </row>
    <row r="21" spans="2:5" x14ac:dyDescent="0.25">
      <c r="B21" s="5"/>
      <c r="C21" s="40" t="s">
        <v>2</v>
      </c>
      <c r="D21" s="41" t="s">
        <v>205</v>
      </c>
      <c r="E21" s="45">
        <v>82.25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45.75" thickBot="1" x14ac:dyDescent="0.3">
      <c r="B23" s="6" t="s">
        <v>42</v>
      </c>
      <c r="C23" s="20" t="s">
        <v>260</v>
      </c>
      <c r="D23" s="32" t="s">
        <v>16</v>
      </c>
      <c r="E23" s="21">
        <v>92</v>
      </c>
    </row>
    <row r="24" spans="2:5" ht="47.25" x14ac:dyDescent="0.25">
      <c r="B24" s="5" t="s">
        <v>6</v>
      </c>
      <c r="C24" s="20" t="s">
        <v>305</v>
      </c>
      <c r="D24" s="32" t="s">
        <v>71</v>
      </c>
      <c r="E24" s="21">
        <v>408.2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thickBot="1" x14ac:dyDescent="0.3">
      <c r="B26" s="3"/>
      <c r="C26" s="19"/>
      <c r="D26" s="49" t="s">
        <v>315</v>
      </c>
      <c r="E26" s="50">
        <f>+E25+E24+E23+E22+E21+E20+E19+E18+E17+E16+E15+E14+E13+E12</f>
        <v>1682.56</v>
      </c>
    </row>
  </sheetData>
  <customSheetViews>
    <customSheetView guid="{31175B0D-B480-4684-9C79-0BA00F24BC5C}">
      <selection activeCell="C8" sqref="C8"/>
      <pageMargins left="0.7" right="0.7" top="0.75" bottom="0.75" header="0.3" footer="0.3"/>
    </customSheetView>
    <customSheetView guid="{7D113E4B-2489-4A93-A066-E9128A217E1E}">
      <selection activeCell="B1" sqref="B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abSelected="1" topLeftCell="A7" workbookViewId="0">
      <selection activeCell="P25" sqref="P25"/>
    </sheetView>
  </sheetViews>
  <sheetFormatPr defaultRowHeight="15" x14ac:dyDescent="0.25"/>
  <cols>
    <col min="2" max="2" width="15.5703125" customWidth="1"/>
    <col min="3" max="3" width="20.7109375" customWidth="1"/>
    <col min="4" max="4" width="22.7109375" customWidth="1"/>
    <col min="5" max="5" width="20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319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306</v>
      </c>
      <c r="D12" s="30" t="s">
        <v>307</v>
      </c>
      <c r="E12" s="26">
        <v>225.9</v>
      </c>
    </row>
    <row r="13" spans="2:5" ht="32.25" customHeight="1" x14ac:dyDescent="0.25">
      <c r="B13" s="2"/>
      <c r="C13" s="27" t="s">
        <v>308</v>
      </c>
      <c r="D13" s="31" t="s">
        <v>309</v>
      </c>
      <c r="E13" s="28">
        <v>96.3</v>
      </c>
    </row>
    <row r="14" spans="2:5" ht="16.5" thickBot="1" x14ac:dyDescent="0.3">
      <c r="B14" s="2"/>
      <c r="C14" s="29" t="s">
        <v>117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310</v>
      </c>
      <c r="D16" s="37" t="s">
        <v>35</v>
      </c>
      <c r="E16" s="44">
        <v>31.38</v>
      </c>
    </row>
    <row r="17" spans="2:5" ht="60" x14ac:dyDescent="0.25">
      <c r="B17" s="5"/>
      <c r="C17" s="40" t="s">
        <v>311</v>
      </c>
      <c r="D17" s="41" t="s">
        <v>55</v>
      </c>
      <c r="E17" s="45">
        <v>126.35</v>
      </c>
    </row>
    <row r="18" spans="2:5" x14ac:dyDescent="0.25">
      <c r="B18" s="5"/>
      <c r="C18" s="40" t="s">
        <v>262</v>
      </c>
      <c r="D18" s="41" t="s">
        <v>69</v>
      </c>
      <c r="E18" s="45">
        <v>129.44</v>
      </c>
    </row>
    <row r="19" spans="2:5" x14ac:dyDescent="0.25">
      <c r="B19" s="5"/>
      <c r="C19" s="40" t="s">
        <v>312</v>
      </c>
      <c r="D19" s="41" t="s">
        <v>74</v>
      </c>
      <c r="E19" s="45">
        <v>202.86</v>
      </c>
    </row>
    <row r="20" spans="2:5" ht="30" x14ac:dyDescent="0.25">
      <c r="B20" s="5"/>
      <c r="C20" s="40" t="s">
        <v>90</v>
      </c>
      <c r="D20" s="41" t="s">
        <v>16</v>
      </c>
      <c r="E20" s="45">
        <v>39.47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313</v>
      </c>
      <c r="D23" s="39" t="s">
        <v>18</v>
      </c>
      <c r="E23" s="48">
        <v>66.2</v>
      </c>
    </row>
    <row r="24" spans="2:5" ht="31.5" x14ac:dyDescent="0.25">
      <c r="B24" s="5" t="s">
        <v>79</v>
      </c>
      <c r="C24" s="20" t="s">
        <v>314</v>
      </c>
      <c r="D24" s="32" t="s">
        <v>101</v>
      </c>
      <c r="E24" s="21">
        <v>105</v>
      </c>
    </row>
    <row r="25" spans="2:5" ht="31.5" x14ac:dyDescent="0.25">
      <c r="B25" s="5"/>
      <c r="C25" s="54" t="s">
        <v>88</v>
      </c>
      <c r="D25" s="55" t="s">
        <v>89</v>
      </c>
      <c r="E25" s="56">
        <v>128.1</v>
      </c>
    </row>
    <row r="26" spans="2:5" ht="15.75" x14ac:dyDescent="0.25">
      <c r="B26" s="5"/>
      <c r="C26" s="54" t="s">
        <v>2</v>
      </c>
      <c r="D26" s="55" t="s">
        <v>205</v>
      </c>
      <c r="E26" s="56">
        <v>82.25</v>
      </c>
    </row>
    <row r="27" spans="2:5" ht="31.5" x14ac:dyDescent="0.25">
      <c r="B27" s="2"/>
      <c r="C27" s="24" t="s">
        <v>96</v>
      </c>
      <c r="D27" s="33" t="s">
        <v>62</v>
      </c>
      <c r="E27" s="23">
        <v>26.48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E27+E26+E25+E24+E23+E22+E21+E20+E19+E17+E12+E18+E16+E15+E14+E13</f>
        <v>1616.6900000000003</v>
      </c>
    </row>
  </sheetData>
  <customSheetViews>
    <customSheetView guid="{31175B0D-B480-4684-9C79-0BA00F24BC5C}" topLeftCell="A7">
      <selection activeCell="P25" sqref="P25"/>
      <pageMargins left="0.7" right="0.7" top="0.75" bottom="0.75" header="0.3" footer="0.3"/>
    </customSheetView>
    <customSheetView guid="{7D113E4B-2489-4A93-A066-E9128A217E1E}" topLeftCell="A7">
      <selection activeCell="B1" sqref="B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8" sqref="C8"/>
    </sheetView>
  </sheetViews>
  <sheetFormatPr defaultRowHeight="15" x14ac:dyDescent="0.25"/>
  <cols>
    <col min="1" max="1" width="2" customWidth="1"/>
    <col min="2" max="2" width="22.28515625" customWidth="1"/>
    <col min="3" max="3" width="20" customWidth="1"/>
    <col min="4" max="4" width="12.140625" customWidth="1"/>
    <col min="5" max="5" width="18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319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77</v>
      </c>
      <c r="C16" s="18" t="s">
        <v>253</v>
      </c>
      <c r="D16" s="37" t="s">
        <v>53</v>
      </c>
      <c r="E16" s="44">
        <v>49.65</v>
      </c>
    </row>
    <row r="17" spans="2:5" ht="60" x14ac:dyDescent="0.25">
      <c r="B17" s="5"/>
      <c r="C17" s="40" t="s">
        <v>254</v>
      </c>
      <c r="D17" s="41" t="s">
        <v>55</v>
      </c>
      <c r="E17" s="45">
        <v>114.56</v>
      </c>
    </row>
    <row r="18" spans="2:5" ht="45" x14ac:dyDescent="0.25">
      <c r="B18" s="5"/>
      <c r="C18" s="40" t="s">
        <v>185</v>
      </c>
      <c r="D18" s="41" t="s">
        <v>106</v>
      </c>
      <c r="E18" s="45">
        <v>201.98</v>
      </c>
    </row>
    <row r="19" spans="2:5" ht="30" x14ac:dyDescent="0.25">
      <c r="B19" s="5"/>
      <c r="C19" s="40" t="s">
        <v>57</v>
      </c>
      <c r="D19" s="41" t="s">
        <v>16</v>
      </c>
      <c r="E19" s="45">
        <v>71.52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30" x14ac:dyDescent="0.25">
      <c r="B21" s="6" t="s">
        <v>78</v>
      </c>
      <c r="C21" s="20" t="s">
        <v>103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123</v>
      </c>
      <c r="D22" s="39" t="s">
        <v>255</v>
      </c>
      <c r="E22" s="48">
        <v>166.8</v>
      </c>
    </row>
    <row r="23" spans="2:5" ht="15.75" x14ac:dyDescent="0.25">
      <c r="B23" s="5" t="s">
        <v>79</v>
      </c>
      <c r="C23" s="20" t="s">
        <v>251</v>
      </c>
      <c r="D23" s="32" t="s">
        <v>74</v>
      </c>
      <c r="E23" s="21">
        <v>289.66000000000003</v>
      </c>
    </row>
    <row r="24" spans="2:5" ht="15.75" x14ac:dyDescent="0.25">
      <c r="B24" s="5"/>
      <c r="C24" s="54" t="s">
        <v>2</v>
      </c>
      <c r="D24" s="55" t="s">
        <v>46</v>
      </c>
      <c r="E24" s="56">
        <v>58.81</v>
      </c>
    </row>
    <row r="25" spans="2:5" ht="31.5" x14ac:dyDescent="0.25">
      <c r="B25" s="2"/>
      <c r="C25" s="24" t="s">
        <v>256</v>
      </c>
      <c r="D25" s="33" t="s">
        <v>13</v>
      </c>
      <c r="E25" s="23">
        <v>28.7</v>
      </c>
    </row>
    <row r="26" spans="2:5" ht="15.75" thickBot="1" x14ac:dyDescent="0.3">
      <c r="B26" s="3"/>
      <c r="C26" s="19"/>
      <c r="D26" s="49" t="s">
        <v>315</v>
      </c>
      <c r="E26" s="50">
        <f>E25+E24+E23+E22+E21+E20+E19+E18+E17+E16+E15+E14+E13+E12</f>
        <v>1621.41</v>
      </c>
    </row>
  </sheetData>
  <customSheetViews>
    <customSheetView guid="{31175B0D-B480-4684-9C79-0BA00F24BC5C}">
      <selection activeCell="C8" sqref="C8"/>
      <pageMargins left="0.7" right="0.7" top="0.75" bottom="0.75" header="0.3" footer="0.3"/>
    </customSheetView>
    <customSheetView guid="{7D113E4B-2489-4A93-A066-E9128A217E1E}">
      <selection activeCell="B6" sqref="B6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workbookViewId="0">
      <selection activeCell="C5" sqref="C5"/>
    </sheetView>
  </sheetViews>
  <sheetFormatPr defaultRowHeight="15" x14ac:dyDescent="0.25"/>
  <cols>
    <col min="2" max="2" width="14.140625" customWidth="1"/>
    <col min="3" max="3" width="20.140625" customWidth="1"/>
    <col min="4" max="4" width="16" customWidth="1"/>
    <col min="5" max="5" width="17.140625" customWidth="1"/>
  </cols>
  <sheetData>
    <row r="2" spans="2:5" x14ac:dyDescent="0.25">
      <c r="C2" t="s">
        <v>111</v>
      </c>
    </row>
    <row r="5" spans="2:5" x14ac:dyDescent="0.25">
      <c r="B5" s="10" t="s">
        <v>4</v>
      </c>
      <c r="C5" s="12" t="s">
        <v>319</v>
      </c>
      <c r="D5" s="10"/>
      <c r="E5" s="11"/>
    </row>
    <row r="6" spans="2:5" ht="15.75" thickBot="1" x14ac:dyDescent="0.3"/>
    <row r="7" spans="2:5" ht="15.75" thickBot="1" x14ac:dyDescent="0.3">
      <c r="B7" s="8">
        <v>10</v>
      </c>
      <c r="C7" s="9" t="s">
        <v>1</v>
      </c>
      <c r="D7" s="15" t="s">
        <v>11</v>
      </c>
      <c r="E7" s="16" t="s">
        <v>12</v>
      </c>
    </row>
    <row r="8" spans="2:5" ht="15.75" thickBot="1" x14ac:dyDescent="0.3">
      <c r="B8" s="13"/>
      <c r="C8" s="14"/>
      <c r="D8" s="14" t="s">
        <v>9</v>
      </c>
      <c r="E8" s="14" t="s">
        <v>10</v>
      </c>
    </row>
    <row r="9" spans="2:5" ht="47.25" x14ac:dyDescent="0.25">
      <c r="B9" s="1" t="s">
        <v>76</v>
      </c>
      <c r="C9" s="25" t="s">
        <v>201</v>
      </c>
      <c r="D9" s="30" t="s">
        <v>48</v>
      </c>
      <c r="E9" s="26">
        <v>214.8</v>
      </c>
    </row>
    <row r="10" spans="2:5" ht="15.75" x14ac:dyDescent="0.25">
      <c r="B10" s="2"/>
      <c r="C10" s="27" t="s">
        <v>81</v>
      </c>
      <c r="D10" s="31" t="s">
        <v>13</v>
      </c>
      <c r="E10" s="28">
        <v>74.58</v>
      </c>
    </row>
    <row r="11" spans="2:5" ht="16.5" thickBot="1" x14ac:dyDescent="0.3">
      <c r="B11" s="2"/>
      <c r="C11" s="29" t="s">
        <v>202</v>
      </c>
      <c r="D11" s="31" t="s">
        <v>51</v>
      </c>
      <c r="E11" s="34">
        <v>128.77000000000001</v>
      </c>
    </row>
    <row r="12" spans="2:5" ht="15.75" thickBot="1" x14ac:dyDescent="0.3">
      <c r="B12" s="4" t="s">
        <v>5</v>
      </c>
      <c r="C12" s="17" t="s">
        <v>137</v>
      </c>
      <c r="D12" s="35" t="s">
        <v>44</v>
      </c>
      <c r="E12" s="36">
        <v>47</v>
      </c>
    </row>
    <row r="13" spans="2:5" ht="30" x14ac:dyDescent="0.25">
      <c r="B13" s="5" t="s">
        <v>77</v>
      </c>
      <c r="C13" s="18" t="s">
        <v>84</v>
      </c>
      <c r="D13" s="37" t="s">
        <v>53</v>
      </c>
      <c r="E13" s="44">
        <v>42.85</v>
      </c>
    </row>
    <row r="14" spans="2:5" ht="75" x14ac:dyDescent="0.25">
      <c r="B14" s="5"/>
      <c r="C14" s="40" t="s">
        <v>257</v>
      </c>
      <c r="D14" s="41" t="s">
        <v>199</v>
      </c>
      <c r="E14" s="45">
        <v>85.97</v>
      </c>
    </row>
    <row r="15" spans="2:5" ht="30" x14ac:dyDescent="0.25">
      <c r="B15" s="5"/>
      <c r="C15" s="40" t="s">
        <v>258</v>
      </c>
      <c r="D15" s="41" t="s">
        <v>87</v>
      </c>
      <c r="E15" s="45">
        <v>123.51</v>
      </c>
    </row>
    <row r="16" spans="2:5" ht="45" x14ac:dyDescent="0.25">
      <c r="B16" s="5"/>
      <c r="C16" s="40" t="s">
        <v>259</v>
      </c>
      <c r="D16" s="41" t="s">
        <v>95</v>
      </c>
      <c r="E16" s="45">
        <v>165.79</v>
      </c>
    </row>
    <row r="17" spans="2:5" ht="30" x14ac:dyDescent="0.25">
      <c r="B17" s="5"/>
      <c r="C17" s="40" t="s">
        <v>152</v>
      </c>
      <c r="D17" s="41" t="s">
        <v>16</v>
      </c>
      <c r="E17" s="45">
        <v>103.14</v>
      </c>
    </row>
    <row r="18" spans="2:5" x14ac:dyDescent="0.25">
      <c r="B18" s="5"/>
      <c r="C18" s="42" t="s">
        <v>2</v>
      </c>
      <c r="D18" s="43" t="s">
        <v>19</v>
      </c>
      <c r="E18" s="46">
        <v>70.569999999999993</v>
      </c>
    </row>
    <row r="19" spans="2:5" ht="15.75" thickBot="1" x14ac:dyDescent="0.3">
      <c r="B19" s="3"/>
      <c r="C19" s="19" t="s">
        <v>3</v>
      </c>
      <c r="D19" s="38" t="s">
        <v>17</v>
      </c>
      <c r="E19" s="47">
        <v>89.19</v>
      </c>
    </row>
    <row r="20" spans="2:5" ht="30.75" thickBot="1" x14ac:dyDescent="0.3">
      <c r="B20" s="6" t="s">
        <v>78</v>
      </c>
      <c r="C20" s="20" t="s">
        <v>260</v>
      </c>
      <c r="D20" s="32" t="s">
        <v>16</v>
      </c>
      <c r="E20" s="21">
        <v>92</v>
      </c>
    </row>
    <row r="21" spans="2:5" ht="30" x14ac:dyDescent="0.25">
      <c r="B21" s="5" t="s">
        <v>79</v>
      </c>
      <c r="C21" s="20" t="s">
        <v>166</v>
      </c>
      <c r="D21" s="32" t="s">
        <v>44</v>
      </c>
      <c r="E21" s="21">
        <v>220</v>
      </c>
    </row>
    <row r="22" spans="2:5" ht="31.5" x14ac:dyDescent="0.25">
      <c r="B22" s="2"/>
      <c r="C22" s="24" t="s">
        <v>28</v>
      </c>
      <c r="D22" s="33" t="s">
        <v>13</v>
      </c>
      <c r="E22" s="23">
        <v>31.38</v>
      </c>
    </row>
    <row r="23" spans="2:5" ht="15.75" x14ac:dyDescent="0.25">
      <c r="B23" s="2"/>
      <c r="C23" s="24"/>
      <c r="D23" s="33"/>
      <c r="E23" s="23"/>
    </row>
    <row r="24" spans="2:5" ht="15.75" thickBot="1" x14ac:dyDescent="0.3">
      <c r="B24" s="3"/>
      <c r="C24" s="19"/>
      <c r="D24" s="49" t="s">
        <v>316</v>
      </c>
      <c r="E24" s="50">
        <f>E22+E21+E20+E19+E18+E17+E16+E15+E14+E13+E12+E11+E10+E9</f>
        <v>1489.5499999999997</v>
      </c>
    </row>
  </sheetData>
  <customSheetViews>
    <customSheetView guid="{31175B0D-B480-4684-9C79-0BA00F24BC5C}">
      <selection activeCell="C5" sqref="C5"/>
      <pageMargins left="0.7" right="0.7" top="0.75" bottom="0.75" header="0.3" footer="0.3"/>
    </customSheetView>
    <customSheetView guid="{7D113E4B-2489-4A93-A066-E9128A217E1E}">
      <selection activeCell="B2" sqref="B2:E2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activeCell="C6" sqref="C6"/>
    </sheetView>
  </sheetViews>
  <sheetFormatPr defaultRowHeight="15" x14ac:dyDescent="0.25"/>
  <cols>
    <col min="2" max="2" width="9.28515625" customWidth="1"/>
    <col min="3" max="3" width="34.140625" customWidth="1"/>
    <col min="4" max="4" width="26.85546875" customWidth="1"/>
    <col min="5" max="5" width="19.285156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319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45" x14ac:dyDescent="0.25">
      <c r="B10" s="1" t="s">
        <v>76</v>
      </c>
      <c r="C10" s="25" t="s">
        <v>25</v>
      </c>
      <c r="D10" s="30" t="s">
        <v>48</v>
      </c>
      <c r="E10" s="26">
        <v>238.71</v>
      </c>
    </row>
    <row r="11" spans="2:5" ht="15.75" x14ac:dyDescent="0.25">
      <c r="B11" s="2"/>
      <c r="C11" s="27" t="s">
        <v>209</v>
      </c>
      <c r="D11" s="31" t="s">
        <v>13</v>
      </c>
      <c r="E11" s="28">
        <v>90.78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111.68</v>
      </c>
    </row>
    <row r="13" spans="2:5" ht="15.75" thickBot="1" x14ac:dyDescent="0.3">
      <c r="B13" s="4" t="s">
        <v>5</v>
      </c>
      <c r="C13" s="17" t="s">
        <v>20</v>
      </c>
      <c r="D13" s="35" t="s">
        <v>115</v>
      </c>
      <c r="E13" s="36">
        <v>84.8</v>
      </c>
    </row>
    <row r="14" spans="2:5" ht="30" x14ac:dyDescent="0.25">
      <c r="B14" s="5" t="s">
        <v>77</v>
      </c>
      <c r="C14" s="18" t="s">
        <v>261</v>
      </c>
      <c r="D14" s="37" t="s">
        <v>35</v>
      </c>
      <c r="E14" s="44">
        <v>75.06</v>
      </c>
    </row>
    <row r="15" spans="2:5" ht="30" x14ac:dyDescent="0.25">
      <c r="B15" s="5"/>
      <c r="C15" s="40" t="s">
        <v>180</v>
      </c>
      <c r="D15" s="41" t="s">
        <v>149</v>
      </c>
      <c r="E15" s="45">
        <v>84.8</v>
      </c>
    </row>
    <row r="16" spans="2:5" x14ac:dyDescent="0.25">
      <c r="B16" s="5"/>
      <c r="C16" s="40" t="s">
        <v>262</v>
      </c>
      <c r="D16" s="41" t="s">
        <v>263</v>
      </c>
      <c r="E16" s="45">
        <v>125.85</v>
      </c>
    </row>
    <row r="17" spans="2:5" ht="30" x14ac:dyDescent="0.25">
      <c r="B17" s="5"/>
      <c r="C17" s="40" t="s">
        <v>264</v>
      </c>
      <c r="D17" s="41" t="s">
        <v>95</v>
      </c>
      <c r="E17" s="45">
        <v>205.27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19</v>
      </c>
      <c r="E19" s="46">
        <v>70.569999999999993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60" x14ac:dyDescent="0.25">
      <c r="B21" s="6" t="s">
        <v>78</v>
      </c>
      <c r="C21" s="20" t="s">
        <v>153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265</v>
      </c>
      <c r="D22" s="39" t="s">
        <v>18</v>
      </c>
      <c r="E22" s="48">
        <v>67.8</v>
      </c>
    </row>
    <row r="23" spans="2:5" ht="31.5" x14ac:dyDescent="0.25">
      <c r="B23" s="5" t="s">
        <v>79</v>
      </c>
      <c r="C23" s="20" t="s">
        <v>266</v>
      </c>
      <c r="D23" s="32" t="s">
        <v>71</v>
      </c>
      <c r="E23" s="21">
        <v>360.2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thickBot="1" x14ac:dyDescent="0.3">
      <c r="B25" s="3"/>
      <c r="C25" s="19"/>
      <c r="D25" s="49" t="s">
        <v>315</v>
      </c>
      <c r="E25" s="50">
        <f>+E24+E23+E22+E21+E20+E19+E18+E17+E16+E15+E14+E13+E12+E11+E10</f>
        <v>1789.0099999999998</v>
      </c>
    </row>
  </sheetData>
  <customSheetViews>
    <customSheetView guid="{31175B0D-B480-4684-9C79-0BA00F24BC5C}">
      <selection activeCell="C6" sqref="C6"/>
      <pageMargins left="0.7" right="0.7" top="0.75" bottom="0.75" header="0.3" footer="0.3"/>
    </customSheetView>
    <customSheetView guid="{7D113E4B-2489-4A93-A066-E9128A217E1E}" topLeftCell="A13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4" workbookViewId="0">
      <selection activeCell="C8" sqref="C8"/>
    </sheetView>
  </sheetViews>
  <sheetFormatPr defaultRowHeight="15" x14ac:dyDescent="0.25"/>
  <cols>
    <col min="3" max="3" width="29.42578125" customWidth="1"/>
    <col min="4" max="4" width="11.28515625" customWidth="1"/>
    <col min="5" max="5" width="12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319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40</v>
      </c>
      <c r="C12" s="25" t="s">
        <v>97</v>
      </c>
      <c r="D12" s="30" t="s">
        <v>48</v>
      </c>
      <c r="E12" s="26">
        <v>184.24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267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65</v>
      </c>
      <c r="D15" s="35" t="s">
        <v>44</v>
      </c>
      <c r="E15" s="36">
        <v>43</v>
      </c>
    </row>
    <row r="16" spans="2:5" ht="30" x14ac:dyDescent="0.25">
      <c r="B16" s="5" t="s">
        <v>41</v>
      </c>
      <c r="C16" s="18" t="s">
        <v>268</v>
      </c>
      <c r="D16" s="37" t="s">
        <v>35</v>
      </c>
      <c r="E16" s="44">
        <v>31.38</v>
      </c>
    </row>
    <row r="17" spans="2:5" ht="30" x14ac:dyDescent="0.25">
      <c r="B17" s="5"/>
      <c r="C17" s="40" t="s">
        <v>54</v>
      </c>
      <c r="D17" s="41" t="s">
        <v>55</v>
      </c>
      <c r="E17" s="45">
        <v>109.54</v>
      </c>
    </row>
    <row r="18" spans="2:5" x14ac:dyDescent="0.25">
      <c r="B18" s="5"/>
      <c r="C18" s="40" t="s">
        <v>88</v>
      </c>
      <c r="D18" s="41" t="s">
        <v>89</v>
      </c>
      <c r="E18" s="45">
        <v>128.1</v>
      </c>
    </row>
    <row r="19" spans="2:5" x14ac:dyDescent="0.25">
      <c r="B19" s="5"/>
      <c r="C19" s="40" t="s">
        <v>269</v>
      </c>
      <c r="D19" s="41" t="s">
        <v>101</v>
      </c>
      <c r="E19" s="45">
        <v>105</v>
      </c>
    </row>
    <row r="20" spans="2:5" x14ac:dyDescent="0.25">
      <c r="B20" s="5"/>
      <c r="C20" s="40" t="s">
        <v>57</v>
      </c>
      <c r="D20" s="41" t="s">
        <v>16</v>
      </c>
      <c r="E20" s="45">
        <v>71.52</v>
      </c>
    </row>
    <row r="21" spans="2:5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92</v>
      </c>
    </row>
    <row r="24" spans="2:5" ht="30" x14ac:dyDescent="0.25">
      <c r="B24" s="5" t="s">
        <v>6</v>
      </c>
      <c r="C24" s="20" t="s">
        <v>270</v>
      </c>
      <c r="D24" s="32" t="s">
        <v>74</v>
      </c>
      <c r="E24" s="21">
        <v>234.63</v>
      </c>
    </row>
    <row r="25" spans="2:5" ht="15.7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315</v>
      </c>
      <c r="E27" s="50">
        <f>E25+E24+E23+E22+E21+E20+E19+E18+E17+E16+E15+E14+E13+E12</f>
        <v>1390.18</v>
      </c>
    </row>
  </sheetData>
  <customSheetViews>
    <customSheetView guid="{31175B0D-B480-4684-9C79-0BA00F24BC5C}" topLeftCell="A4">
      <selection activeCell="C8" sqref="C8"/>
      <pageMargins left="0.7" right="0.7" top="0.75" bottom="0.75" header="0.3" footer="0.3"/>
    </customSheetView>
    <customSheetView guid="{7D113E4B-2489-4A93-A066-E9128A217E1E}" topLeftCell="A4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31175B0D-B480-4684-9C79-0BA00F24BC5C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6"/>
  <sheetViews>
    <sheetView workbookViewId="0">
      <selection activeCell="G4" sqref="G4"/>
    </sheetView>
  </sheetViews>
  <sheetFormatPr defaultRowHeight="15" x14ac:dyDescent="0.25"/>
  <cols>
    <col min="3" max="3" width="13.28515625" customWidth="1"/>
    <col min="4" max="4" width="22" customWidth="1"/>
    <col min="5" max="5" width="20.28515625" customWidth="1"/>
    <col min="6" max="6" width="28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39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47.25" x14ac:dyDescent="0.25">
      <c r="C12" s="1" t="s">
        <v>40</v>
      </c>
      <c r="D12" s="25" t="s">
        <v>271</v>
      </c>
      <c r="E12" s="30" t="s">
        <v>48</v>
      </c>
      <c r="F12" s="26">
        <v>225</v>
      </c>
    </row>
    <row r="13" spans="3:6" ht="15.75" x14ac:dyDescent="0.25">
      <c r="C13" s="2"/>
      <c r="D13" s="27" t="s">
        <v>272</v>
      </c>
      <c r="E13" s="31" t="s">
        <v>273</v>
      </c>
      <c r="F13" s="28">
        <v>28.7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111.68</v>
      </c>
    </row>
    <row r="15" spans="3:6" ht="15.75" thickBot="1" x14ac:dyDescent="0.3">
      <c r="C15" s="4" t="s">
        <v>5</v>
      </c>
      <c r="D15" s="17" t="s">
        <v>20</v>
      </c>
      <c r="E15" s="35" t="s">
        <v>115</v>
      </c>
      <c r="F15" s="36">
        <v>84.8</v>
      </c>
    </row>
    <row r="16" spans="3:6" ht="30" x14ac:dyDescent="0.25">
      <c r="C16" s="5" t="s">
        <v>41</v>
      </c>
      <c r="D16" s="18" t="s">
        <v>129</v>
      </c>
      <c r="E16" s="37" t="s">
        <v>53</v>
      </c>
      <c r="F16" s="44">
        <v>41.8</v>
      </c>
    </row>
    <row r="17" spans="3:6" ht="45" x14ac:dyDescent="0.25">
      <c r="C17" s="5"/>
      <c r="D17" s="40" t="s">
        <v>274</v>
      </c>
      <c r="E17" s="41" t="s">
        <v>215</v>
      </c>
      <c r="F17" s="45">
        <v>51.45</v>
      </c>
    </row>
    <row r="18" spans="3:6" ht="45" x14ac:dyDescent="0.25">
      <c r="C18" s="5"/>
      <c r="D18" s="40" t="s">
        <v>275</v>
      </c>
      <c r="E18" s="41" t="s">
        <v>115</v>
      </c>
      <c r="F18" s="45">
        <v>236.2</v>
      </c>
    </row>
    <row r="19" spans="3:6" x14ac:dyDescent="0.25">
      <c r="C19" s="5"/>
      <c r="D19" s="42" t="s">
        <v>276</v>
      </c>
      <c r="E19" s="43" t="s">
        <v>16</v>
      </c>
      <c r="F19" s="46">
        <v>39.47</v>
      </c>
    </row>
    <row r="20" spans="3:6" x14ac:dyDescent="0.25">
      <c r="C20" s="5"/>
      <c r="D20" s="40" t="s">
        <v>45</v>
      </c>
      <c r="E20" s="41" t="s">
        <v>19</v>
      </c>
      <c r="F20" s="45">
        <v>70.569999999999993</v>
      </c>
    </row>
    <row r="21" spans="3:6" ht="15.75" thickBot="1" x14ac:dyDescent="0.3">
      <c r="C21" s="3"/>
      <c r="D21" s="19" t="s">
        <v>3</v>
      </c>
      <c r="E21" s="38" t="s">
        <v>17</v>
      </c>
      <c r="F21" s="47">
        <v>89.19</v>
      </c>
    </row>
    <row r="22" spans="3:6" ht="45" x14ac:dyDescent="0.25">
      <c r="C22" s="6" t="s">
        <v>42</v>
      </c>
      <c r="D22" s="20" t="s">
        <v>91</v>
      </c>
      <c r="E22" s="32" t="s">
        <v>277</v>
      </c>
      <c r="F22" s="21">
        <v>90</v>
      </c>
    </row>
    <row r="23" spans="3:6" ht="16.5" thickBot="1" x14ac:dyDescent="0.3">
      <c r="C23" s="7"/>
      <c r="D23" s="22" t="s">
        <v>278</v>
      </c>
      <c r="E23" s="39" t="s">
        <v>205</v>
      </c>
      <c r="F23" s="48">
        <v>128.1</v>
      </c>
    </row>
    <row r="24" spans="3:6" ht="31.5" x14ac:dyDescent="0.25">
      <c r="C24" s="5" t="s">
        <v>6</v>
      </c>
      <c r="D24" s="20" t="s">
        <v>279</v>
      </c>
      <c r="E24" s="32" t="s">
        <v>106</v>
      </c>
      <c r="F24" s="21">
        <v>379.8</v>
      </c>
    </row>
    <row r="25" spans="3:6" ht="31.5" x14ac:dyDescent="0.25">
      <c r="C25" s="2"/>
      <c r="D25" s="24" t="s">
        <v>28</v>
      </c>
      <c r="E25" s="33" t="s">
        <v>13</v>
      </c>
      <c r="F25" s="23">
        <v>31.38</v>
      </c>
    </row>
    <row r="26" spans="3:6" ht="15.75" thickBot="1" x14ac:dyDescent="0.3">
      <c r="C26" s="3"/>
      <c r="D26" s="19"/>
      <c r="E26" s="49" t="s">
        <v>245</v>
      </c>
      <c r="F26" s="50">
        <f>F25+F24+F23+F22+F21+F20+F19+F18+F17+F16+F15+F14+F13+F12</f>
        <v>1608.14</v>
      </c>
    </row>
  </sheetData>
  <customSheetViews>
    <customSheetView guid="{31175B0D-B480-4684-9C79-0BA00F24BC5C}" state="hidden">
      <selection activeCell="G4" sqref="G4"/>
      <pageMargins left="0.7" right="0.7" top="0.75" bottom="0.75" header="0.3" footer="0.3"/>
    </customSheetView>
    <customSheetView guid="{7D113E4B-2489-4A93-A066-E9128A217E1E}" state="hidden">
      <selection activeCell="G4" sqref="G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4" workbookViewId="0">
      <selection sqref="A1:E27"/>
    </sheetView>
  </sheetViews>
  <sheetFormatPr defaultRowHeight="15" x14ac:dyDescent="0.25"/>
  <cols>
    <col min="3" max="3" width="25.28515625" customWidth="1"/>
    <col min="4" max="4" width="22.85546875" customWidth="1"/>
    <col min="5" max="5" width="24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97</v>
      </c>
      <c r="D12" s="30" t="s">
        <v>48</v>
      </c>
      <c r="E12" s="26">
        <v>184.24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44.25" customHeight="1" thickBot="1" x14ac:dyDescent="0.3">
      <c r="B14" s="2"/>
      <c r="C14" s="29" t="s">
        <v>267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65</v>
      </c>
      <c r="D15" s="35" t="s">
        <v>44</v>
      </c>
      <c r="E15" s="36">
        <v>43</v>
      </c>
    </row>
    <row r="16" spans="2:5" ht="30" x14ac:dyDescent="0.25">
      <c r="B16" s="5" t="s">
        <v>41</v>
      </c>
      <c r="C16" s="18" t="s">
        <v>268</v>
      </c>
      <c r="D16" s="37" t="s">
        <v>35</v>
      </c>
      <c r="E16" s="44">
        <v>31.38</v>
      </c>
    </row>
    <row r="17" spans="2:5" ht="45" x14ac:dyDescent="0.25">
      <c r="B17" s="5"/>
      <c r="C17" s="40" t="s">
        <v>54</v>
      </c>
      <c r="D17" s="41" t="s">
        <v>55</v>
      </c>
      <c r="E17" s="45">
        <v>109.54</v>
      </c>
    </row>
    <row r="18" spans="2:5" x14ac:dyDescent="0.25">
      <c r="B18" s="5"/>
      <c r="C18" s="40" t="s">
        <v>88</v>
      </c>
      <c r="D18" s="41" t="s">
        <v>89</v>
      </c>
      <c r="E18" s="45">
        <v>128.1</v>
      </c>
    </row>
    <row r="19" spans="2:5" x14ac:dyDescent="0.25">
      <c r="B19" s="5"/>
      <c r="C19" s="40" t="s">
        <v>269</v>
      </c>
      <c r="D19" s="41" t="s">
        <v>101</v>
      </c>
      <c r="E19" s="45">
        <v>105</v>
      </c>
    </row>
    <row r="20" spans="2:5" x14ac:dyDescent="0.25">
      <c r="B20" s="5"/>
      <c r="C20" s="40" t="s">
        <v>57</v>
      </c>
      <c r="D20" s="41" t="s">
        <v>16</v>
      </c>
      <c r="E20" s="45">
        <v>71.52</v>
      </c>
    </row>
    <row r="21" spans="2:5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92</v>
      </c>
    </row>
    <row r="24" spans="2:5" ht="31.5" x14ac:dyDescent="0.25">
      <c r="B24" s="5" t="s">
        <v>6</v>
      </c>
      <c r="C24" s="20" t="s">
        <v>270</v>
      </c>
      <c r="D24" s="32" t="s">
        <v>74</v>
      </c>
      <c r="E24" s="21">
        <v>234.63</v>
      </c>
    </row>
    <row r="25" spans="2:5" ht="31.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230</v>
      </c>
      <c r="E27" s="50">
        <f>E25+E24+E23+E22+E21+E20+E19+E18+E17+E16+E15+E14+E13+E12</f>
        <v>1390.18</v>
      </c>
    </row>
  </sheetData>
  <customSheetViews>
    <customSheetView guid="{31175B0D-B480-4684-9C79-0BA00F24BC5C}" state="hidden" topLeftCell="A4">
      <selection sqref="A1:E27"/>
      <pageMargins left="0.7" right="0.7" top="0.75" bottom="0.75" header="0.3" footer="0.3"/>
    </customSheetView>
    <customSheetView guid="{7D113E4B-2489-4A93-A066-E9128A217E1E}" state="hidden" topLeftCell="A4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topLeftCell="A4" workbookViewId="0">
      <selection sqref="A1:E25"/>
    </sheetView>
  </sheetViews>
  <sheetFormatPr defaultRowHeight="15" x14ac:dyDescent="0.25"/>
  <cols>
    <col min="1" max="1" width="10.7109375" customWidth="1"/>
    <col min="2" max="2" width="11.7109375" customWidth="1"/>
    <col min="3" max="3" width="35.42578125" customWidth="1"/>
    <col min="4" max="4" width="17.85546875" customWidth="1"/>
    <col min="5" max="5" width="23.710937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25</v>
      </c>
      <c r="D10" s="30" t="s">
        <v>48</v>
      </c>
      <c r="E10" s="26">
        <v>238.71</v>
      </c>
    </row>
    <row r="11" spans="2:5" ht="15.75" x14ac:dyDescent="0.25">
      <c r="B11" s="2"/>
      <c r="C11" s="27" t="s">
        <v>209</v>
      </c>
      <c r="D11" s="31" t="s">
        <v>13</v>
      </c>
      <c r="E11" s="28">
        <v>90.78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111.68</v>
      </c>
    </row>
    <row r="13" spans="2:5" ht="15.75" thickBot="1" x14ac:dyDescent="0.3">
      <c r="B13" s="4" t="s">
        <v>5</v>
      </c>
      <c r="C13" s="17" t="s">
        <v>20</v>
      </c>
      <c r="D13" s="35" t="s">
        <v>115</v>
      </c>
      <c r="E13" s="36">
        <v>84.8</v>
      </c>
    </row>
    <row r="14" spans="2:5" ht="30" x14ac:dyDescent="0.25">
      <c r="B14" s="5" t="s">
        <v>77</v>
      </c>
      <c r="C14" s="18" t="s">
        <v>261</v>
      </c>
      <c r="D14" s="37" t="s">
        <v>35</v>
      </c>
      <c r="E14" s="44">
        <v>75.06</v>
      </c>
    </row>
    <row r="15" spans="2:5" ht="30" x14ac:dyDescent="0.25">
      <c r="B15" s="5"/>
      <c r="C15" s="40" t="s">
        <v>180</v>
      </c>
      <c r="D15" s="41" t="s">
        <v>149</v>
      </c>
      <c r="E15" s="45">
        <v>84.8</v>
      </c>
    </row>
    <row r="16" spans="2:5" x14ac:dyDescent="0.25">
      <c r="B16" s="5"/>
      <c r="C16" s="40" t="s">
        <v>262</v>
      </c>
      <c r="D16" s="41" t="s">
        <v>263</v>
      </c>
      <c r="E16" s="45">
        <v>125.85</v>
      </c>
    </row>
    <row r="17" spans="2:5" ht="30" x14ac:dyDescent="0.25">
      <c r="B17" s="5"/>
      <c r="C17" s="40" t="s">
        <v>264</v>
      </c>
      <c r="D17" s="41" t="s">
        <v>95</v>
      </c>
      <c r="E17" s="45">
        <v>205.27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19</v>
      </c>
      <c r="E19" s="46">
        <v>70.569999999999993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45" x14ac:dyDescent="0.25">
      <c r="B21" s="6" t="s">
        <v>78</v>
      </c>
      <c r="C21" s="20" t="s">
        <v>153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265</v>
      </c>
      <c r="D22" s="39" t="s">
        <v>18</v>
      </c>
      <c r="E22" s="48">
        <v>67.8</v>
      </c>
    </row>
    <row r="23" spans="2:5" ht="31.5" x14ac:dyDescent="0.25">
      <c r="B23" s="5" t="s">
        <v>79</v>
      </c>
      <c r="C23" s="20" t="s">
        <v>266</v>
      </c>
      <c r="D23" s="32" t="s">
        <v>71</v>
      </c>
      <c r="E23" s="21">
        <v>360.2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thickBot="1" x14ac:dyDescent="0.3">
      <c r="B25" s="3"/>
      <c r="C25" s="19"/>
      <c r="D25" s="49" t="s">
        <v>230</v>
      </c>
      <c r="E25" s="50">
        <f>+E24+E23+E22+E21+E20+E19+E18+E17+E16+E15+E14+E13+E12+E11+E10</f>
        <v>1789.0099999999998</v>
      </c>
    </row>
  </sheetData>
  <customSheetViews>
    <customSheetView guid="{31175B0D-B480-4684-9C79-0BA00F24BC5C}" state="hidden" topLeftCell="A4">
      <selection sqref="A1:E25"/>
      <pageMargins left="0.7" right="0.7" top="0.75" bottom="0.75" header="0.3" footer="0.3"/>
    </customSheetView>
    <customSheetView guid="{7D113E4B-2489-4A93-A066-E9128A217E1E}" state="hidden" topLeftCell="A4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A5" sqref="A5:E27"/>
    </sheetView>
  </sheetViews>
  <sheetFormatPr defaultRowHeight="15" x14ac:dyDescent="0.25"/>
  <cols>
    <col min="1" max="1" width="10.85546875" customWidth="1"/>
    <col min="2" max="2" width="13.85546875" customWidth="1"/>
    <col min="3" max="3" width="32.85546875" customWidth="1"/>
    <col min="4" max="4" width="17.7109375" customWidth="1"/>
    <col min="5" max="5" width="18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76</v>
      </c>
      <c r="C12" s="25" t="s">
        <v>201</v>
      </c>
      <c r="D12" s="30" t="s">
        <v>48</v>
      </c>
      <c r="E12" s="26">
        <v>214.8</v>
      </c>
    </row>
    <row r="13" spans="2:5" ht="15.75" x14ac:dyDescent="0.25">
      <c r="B13" s="2"/>
      <c r="C13" s="27" t="s">
        <v>81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202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84</v>
      </c>
      <c r="D16" s="37" t="s">
        <v>53</v>
      </c>
      <c r="E16" s="44">
        <v>42.85</v>
      </c>
    </row>
    <row r="17" spans="2:5" ht="45" x14ac:dyDescent="0.25">
      <c r="B17" s="5"/>
      <c r="C17" s="40" t="s">
        <v>257</v>
      </c>
      <c r="D17" s="41" t="s">
        <v>199</v>
      </c>
      <c r="E17" s="45">
        <v>85.97</v>
      </c>
    </row>
    <row r="18" spans="2:5" x14ac:dyDescent="0.25">
      <c r="B18" s="5"/>
      <c r="C18" s="40" t="s">
        <v>258</v>
      </c>
      <c r="D18" s="41" t="s">
        <v>87</v>
      </c>
      <c r="E18" s="45">
        <v>123.51</v>
      </c>
    </row>
    <row r="19" spans="2:5" ht="30" x14ac:dyDescent="0.25">
      <c r="B19" s="5"/>
      <c r="C19" s="40" t="s">
        <v>259</v>
      </c>
      <c r="D19" s="41" t="s">
        <v>95</v>
      </c>
      <c r="E19" s="45">
        <v>165.79</v>
      </c>
    </row>
    <row r="20" spans="2:5" x14ac:dyDescent="0.25">
      <c r="B20" s="5"/>
      <c r="C20" s="40" t="s">
        <v>152</v>
      </c>
      <c r="D20" s="41" t="s">
        <v>16</v>
      </c>
      <c r="E20" s="45">
        <v>103.14</v>
      </c>
    </row>
    <row r="21" spans="2:5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.75" thickBot="1" x14ac:dyDescent="0.3">
      <c r="B23" s="6" t="s">
        <v>78</v>
      </c>
      <c r="C23" s="20" t="s">
        <v>260</v>
      </c>
      <c r="D23" s="32" t="s">
        <v>16</v>
      </c>
      <c r="E23" s="21">
        <v>92</v>
      </c>
    </row>
    <row r="24" spans="2:5" ht="30" x14ac:dyDescent="0.25">
      <c r="B24" s="5" t="s">
        <v>79</v>
      </c>
      <c r="C24" s="20" t="s">
        <v>166</v>
      </c>
      <c r="D24" s="32" t="s">
        <v>44</v>
      </c>
      <c r="E24" s="21">
        <v>220</v>
      </c>
    </row>
    <row r="25" spans="2:5" ht="15.75" x14ac:dyDescent="0.25">
      <c r="B25" s="2"/>
      <c r="C25" s="24" t="s">
        <v>28</v>
      </c>
      <c r="D25" s="33" t="s">
        <v>13</v>
      </c>
      <c r="E25" s="23">
        <v>31.38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231</v>
      </c>
      <c r="E27" s="50">
        <f>E25+E24+E23+E22+E21+E20+E19+E18+E17+E16+E15+E14+E13+E12</f>
        <v>1489.5499999999997</v>
      </c>
    </row>
  </sheetData>
  <customSheetViews>
    <customSheetView guid="{31175B0D-B480-4684-9C79-0BA00F24BC5C}" state="hidden">
      <selection activeCell="A5" sqref="A5:E27"/>
      <pageMargins left="0.7" right="0.7" top="0.75" bottom="0.75" header="0.3" footer="0.3"/>
    </customSheetView>
    <customSheetView guid="{7D113E4B-2489-4A93-A066-E9128A217E1E}" state="hidden">
      <selection activeCell="A5" sqref="A5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E26" sqref="E26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77</v>
      </c>
      <c r="C16" s="18" t="s">
        <v>253</v>
      </c>
      <c r="D16" s="37" t="s">
        <v>53</v>
      </c>
      <c r="E16" s="44">
        <v>49.65</v>
      </c>
    </row>
    <row r="17" spans="2:5" ht="30" x14ac:dyDescent="0.25">
      <c r="B17" s="5"/>
      <c r="C17" s="40" t="s">
        <v>254</v>
      </c>
      <c r="D17" s="41" t="s">
        <v>55</v>
      </c>
      <c r="E17" s="45">
        <v>114.56</v>
      </c>
    </row>
    <row r="18" spans="2:5" ht="30" x14ac:dyDescent="0.25">
      <c r="B18" s="5"/>
      <c r="C18" s="40" t="s">
        <v>185</v>
      </c>
      <c r="D18" s="41" t="s">
        <v>106</v>
      </c>
      <c r="E18" s="45">
        <v>201.98</v>
      </c>
    </row>
    <row r="19" spans="2:5" x14ac:dyDescent="0.25">
      <c r="B19" s="5"/>
      <c r="C19" s="40" t="s">
        <v>57</v>
      </c>
      <c r="D19" s="41" t="s">
        <v>16</v>
      </c>
      <c r="E19" s="45">
        <v>71.52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60" x14ac:dyDescent="0.25">
      <c r="B21" s="6" t="s">
        <v>78</v>
      </c>
      <c r="C21" s="20" t="s">
        <v>103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123</v>
      </c>
      <c r="D22" s="39" t="s">
        <v>255</v>
      </c>
      <c r="E22" s="48">
        <v>166.8</v>
      </c>
    </row>
    <row r="23" spans="2:5" ht="30" x14ac:dyDescent="0.25">
      <c r="B23" s="5" t="s">
        <v>79</v>
      </c>
      <c r="C23" s="20" t="s">
        <v>251</v>
      </c>
      <c r="D23" s="32" t="s">
        <v>74</v>
      </c>
      <c r="E23" s="21">
        <v>289.66000000000003</v>
      </c>
    </row>
    <row r="24" spans="2:5" ht="15.75" x14ac:dyDescent="0.25">
      <c r="B24" s="5"/>
      <c r="C24" s="54" t="s">
        <v>2</v>
      </c>
      <c r="D24" s="55" t="s">
        <v>46</v>
      </c>
      <c r="E24" s="56">
        <v>58.81</v>
      </c>
    </row>
    <row r="25" spans="2:5" ht="15.75" x14ac:dyDescent="0.25">
      <c r="B25" s="2"/>
      <c r="C25" s="24" t="s">
        <v>256</v>
      </c>
      <c r="D25" s="33" t="s">
        <v>13</v>
      </c>
      <c r="E25" s="23">
        <v>28.7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</f>
        <v>1621.41</v>
      </c>
    </row>
  </sheetData>
  <customSheetViews>
    <customSheetView guid="{31175B0D-B480-4684-9C79-0BA00F24BC5C}" state="hidden">
      <selection activeCell="E26" sqref="E26"/>
      <pageMargins left="0.7" right="0.7" top="0.75" bottom="0.75" header="0.3" footer="0.3"/>
    </customSheetView>
    <customSheetView guid="{06E0BFEC-26B1-439F-9F91-D4251EABDD05}" topLeftCell="A4">
      <selection activeCell="E12" sqref="E12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7D113E4B-2489-4A93-A066-E9128A217E1E}" state="hidden">
      <selection activeCell="E26" sqref="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sqref="A1:E27"/>
    </sheetView>
  </sheetViews>
  <sheetFormatPr defaultRowHeight="15" x14ac:dyDescent="0.25"/>
  <cols>
    <col min="3" max="3" width="22.7109375" customWidth="1"/>
    <col min="4" max="4" width="26.5703125" customWidth="1"/>
    <col min="5" max="5" width="13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60" x14ac:dyDescent="0.25">
      <c r="B17" s="5"/>
      <c r="C17" s="40" t="s">
        <v>194</v>
      </c>
      <c r="D17" s="41" t="s">
        <v>149</v>
      </c>
      <c r="E17" s="45">
        <v>106.12</v>
      </c>
    </row>
    <row r="18" spans="2:5" ht="30" x14ac:dyDescent="0.25">
      <c r="B18" s="5"/>
      <c r="C18" s="40" t="s">
        <v>177</v>
      </c>
      <c r="D18" s="41" t="s">
        <v>69</v>
      </c>
      <c r="E18" s="45">
        <v>211.06</v>
      </c>
    </row>
    <row r="19" spans="2:5" ht="60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250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0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230</v>
      </c>
      <c r="E27" s="50">
        <f>E26+E25+E24+E23+E22+E21+E20+E19+E17+E12+E18+E16+E15+E14+E13</f>
        <v>1555.5199999999998</v>
      </c>
    </row>
  </sheetData>
  <customSheetViews>
    <customSheetView guid="{31175B0D-B480-4684-9C79-0BA00F24BC5C}" state="hidden">
      <selection sqref="A1:E27"/>
      <pageMargins left="0.7" right="0.7" top="0.75" bottom="0.75" header="0.3" footer="0.3"/>
    </customSheetView>
    <customSheetView guid="{7D113E4B-2489-4A93-A066-E9128A217E1E}" state="hidden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5" workbookViewId="0">
      <selection activeCell="E18" sqref="E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249</v>
      </c>
      <c r="D17" s="37" t="s">
        <v>53</v>
      </c>
      <c r="E17" s="44">
        <v>54.06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189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230</v>
      </c>
      <c r="E29" s="50">
        <f>E28+E27+E26+E25+E24+E23+E22+E21+E20+E19+E18+E17+E16+E15+E14+E13</f>
        <v>1781.32</v>
      </c>
    </row>
  </sheetData>
  <customSheetViews>
    <customSheetView guid="{31175B0D-B480-4684-9C79-0BA00F24BC5C}" state="hidden" topLeftCell="A5">
      <selection activeCell="E18" sqref="E18"/>
      <pageMargins left="0.7" right="0.7" top="0.75" bottom="0.75" header="0.3" footer="0.3"/>
    </customSheetView>
    <customSheetView guid="{06E0BFEC-26B1-439F-9F91-D4251EABDD05}" topLeftCell="A22">
      <selection activeCell="D30" sqref="D30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  <customSheetView guid="{7D113E4B-2489-4A93-A066-E9128A217E1E}" state="hidden" topLeftCell="A5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C42" sqref="C4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252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230</v>
      </c>
      <c r="E29" s="50">
        <f>E28+E27+E26+E25+E24+E23+E22+E21+E20+E19+E18+E17+E16+E15+E14+E13</f>
        <v>1629.8999999999999</v>
      </c>
    </row>
  </sheetData>
  <customSheetViews>
    <customSheetView guid="{31175B0D-B480-4684-9C79-0BA00F24BC5C}" state="hidden" topLeftCell="A4">
      <selection activeCell="C42" sqref="C42"/>
      <pageMargins left="0.7" right="0.7" top="0.75" bottom="0.75" header="0.3" footer="0.3"/>
    </customSheetView>
    <customSheetView guid="{06E0BFEC-26B1-439F-9F91-D4251EABDD05}" topLeftCell="A22">
      <selection activeCell="E17" sqref="E17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  <customSheetView guid="{7D113E4B-2489-4A93-A066-E9128A217E1E}" state="hidden" topLeftCell="A4">
      <selection activeCell="C42" sqref="C42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111</vt:i4>
      </vt:variant>
    </vt:vector>
  </HeadingPairs>
  <TitlesOfParts>
    <vt:vector size="111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01 июля</vt:lpstr>
      <vt:lpstr>02 июля</vt:lpstr>
      <vt:lpstr>03 июля</vt:lpstr>
      <vt:lpstr>01 августа</vt:lpstr>
      <vt:lpstr>1 сентября</vt:lpstr>
      <vt:lpstr>02 сентября</vt:lpstr>
      <vt:lpstr>1 октября</vt:lpstr>
      <vt:lpstr>2 октября</vt:lpstr>
      <vt:lpstr>3 октября</vt:lpstr>
      <vt:lpstr>Лист26</vt:lpstr>
      <vt:lpstr>01 апреля</vt:lpstr>
      <vt:lpstr>02 апреля</vt:lpstr>
      <vt:lpstr>03 апреля</vt:lpstr>
      <vt:lpstr>04 апреля</vt:lpstr>
      <vt:lpstr>10 апреля</vt:lpstr>
      <vt:lpstr>11 апреля</vt:lpstr>
      <vt:lpstr>Лист25</vt:lpstr>
      <vt:lpstr>4 марта</vt:lpstr>
      <vt:lpstr>1 декабря</vt:lpstr>
      <vt:lpstr>2 декабря</vt:lpstr>
      <vt:lpstr>1 апреляя</vt:lpstr>
      <vt:lpstr>2 апреляя</vt:lpstr>
      <vt:lpstr>3 апреляя</vt:lpstr>
      <vt:lpstr>6 апреляя</vt:lpstr>
      <vt:lpstr>7 апреляя</vt:lpstr>
      <vt:lpstr>17 декабря</vt:lpstr>
      <vt:lpstr>8 апреляя</vt:lpstr>
      <vt:lpstr>9 апреляя</vt:lpstr>
      <vt:lpstr>10 апреляя</vt:lpstr>
      <vt:lpstr>13 апреляя</vt:lpstr>
      <vt:lpstr>14 апреляя</vt:lpstr>
      <vt:lpstr>15 апреляя</vt:lpstr>
      <vt:lpstr>16 апреляя</vt:lpstr>
      <vt:lpstr>17 апреляя</vt:lpstr>
      <vt:lpstr>20 апреляя</vt:lpstr>
      <vt:lpstr>21 апреляя</vt:lpstr>
      <vt:lpstr>22 апреляя</vt:lpstr>
      <vt:lpstr>23 апреляя</vt:lpstr>
      <vt:lpstr>31 марта</vt:lpstr>
      <vt:lpstr>24 апреляя</vt:lpstr>
      <vt:lpstr>Лист29</vt:lpstr>
      <vt:lpstr>27 апреля</vt:lpstr>
      <vt:lpstr>28 апреля</vt:lpstr>
      <vt:lpstr>29 апреля</vt:lpstr>
      <vt:lpstr>30 апреля</vt:lpstr>
      <vt:lpstr>Лист33</vt:lpstr>
      <vt:lpstr>Лист28</vt:lpstr>
      <vt:lpstr>14 ноября</vt:lpstr>
      <vt:lpstr>13 ноября</vt:lpstr>
      <vt:lpstr>12 ноября</vt:lpstr>
      <vt:lpstr>11 ноября</vt:lpstr>
      <vt:lpstr>10 ноября</vt:lpstr>
      <vt:lpstr>7 ноября</vt:lpstr>
      <vt:lpstr>5 ноября</vt:lpstr>
      <vt:lpstr>1 ноября</vt:lpstr>
      <vt:lpstr>ноябрь</vt:lpstr>
      <vt:lpstr>9 октября</vt:lpstr>
      <vt:lpstr>Лист27</vt:lpstr>
      <vt:lpstr>Лист31</vt:lpstr>
      <vt:lpstr>2 июня</vt:lpstr>
      <vt:lpstr>30 май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2026-04-06T12:33:46Z</dcterms:modified>
</cp:coreProperties>
</file>