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5" tabRatio="597" activeTab="2"/>
  </bookViews>
  <sheets>
    <sheet name="Ротация" sheetId="13" r:id="rId1"/>
    <sheet name="младшие" sheetId="10" r:id="rId2"/>
    <sheet name="старшие" sheetId="12" r:id="rId3"/>
  </sheets>
  <definedNames>
    <definedName name="_xlnm._FilterDatabase" localSheetId="1" hidden="1">младшие!$A$1:$P$1024</definedName>
  </definedNames>
  <calcPr calcId="152511" refMode="R1C1"/>
</workbook>
</file>

<file path=xl/calcChain.xml><?xml version="1.0" encoding="utf-8"?>
<calcChain xmlns="http://schemas.openxmlformats.org/spreadsheetml/2006/main">
  <c r="D185" i="12" l="1"/>
  <c r="E185" i="12"/>
  <c r="F185" i="12"/>
  <c r="G185" i="12"/>
  <c r="H185" i="12"/>
  <c r="I185" i="12"/>
  <c r="J185" i="12"/>
  <c r="K185" i="12"/>
  <c r="L185" i="12"/>
  <c r="M185" i="12"/>
  <c r="N185" i="12"/>
  <c r="O185" i="12"/>
  <c r="C185" i="12"/>
  <c r="C159" i="12"/>
  <c r="C132" i="12"/>
  <c r="C105" i="12"/>
  <c r="C80" i="12"/>
  <c r="C52" i="12"/>
  <c r="C26" i="12"/>
  <c r="C186" i="10"/>
  <c r="D185" i="10"/>
  <c r="E185" i="10"/>
  <c r="F185" i="10"/>
  <c r="G185" i="10"/>
  <c r="H185" i="10"/>
  <c r="I185" i="10"/>
  <c r="J185" i="10"/>
  <c r="K185" i="10"/>
  <c r="L185" i="10"/>
  <c r="M185" i="10"/>
  <c r="N185" i="10"/>
  <c r="O185" i="10"/>
  <c r="C185" i="10"/>
  <c r="C132" i="10"/>
  <c r="C105" i="10"/>
  <c r="C80" i="10"/>
  <c r="C52" i="10"/>
  <c r="C26" i="10"/>
  <c r="F38" i="10" l="1"/>
  <c r="F184" i="12" l="1"/>
  <c r="G146" i="12"/>
  <c r="E146" i="12"/>
  <c r="G118" i="12"/>
  <c r="F118" i="12"/>
  <c r="D118" i="12"/>
  <c r="D104" i="12"/>
  <c r="G79" i="12"/>
  <c r="F79" i="12"/>
  <c r="D65" i="12"/>
  <c r="G51" i="12"/>
  <c r="F51" i="12"/>
  <c r="E38" i="12"/>
  <c r="G25" i="12"/>
  <c r="H25" i="12"/>
  <c r="E25" i="12"/>
  <c r="F171" i="10"/>
  <c r="D158" i="10"/>
  <c r="G146" i="10"/>
  <c r="F25" i="10"/>
  <c r="F118" i="10"/>
  <c r="G118" i="10"/>
  <c r="H118" i="10"/>
  <c r="I118" i="10"/>
  <c r="J118" i="10"/>
  <c r="K118" i="10"/>
  <c r="L118" i="10"/>
  <c r="M118" i="10"/>
  <c r="N118" i="10"/>
  <c r="O118" i="10"/>
  <c r="D118" i="10"/>
  <c r="D25" i="10"/>
  <c r="I41" i="12" l="1"/>
  <c r="J41" i="12"/>
  <c r="K41" i="12"/>
  <c r="L41" i="12"/>
  <c r="M41" i="12"/>
  <c r="N41" i="12"/>
  <c r="O41" i="12"/>
  <c r="H41" i="12"/>
  <c r="E184" i="12" l="1"/>
  <c r="D184" i="10"/>
  <c r="Q25" i="12" l="1"/>
  <c r="D174" i="12"/>
  <c r="E174" i="12"/>
  <c r="F174" i="12"/>
  <c r="G174" i="12"/>
  <c r="C174" i="12"/>
  <c r="C150" i="12"/>
  <c r="C122" i="12"/>
  <c r="E121" i="12"/>
  <c r="F121" i="12"/>
  <c r="G121" i="12"/>
  <c r="D121" i="12"/>
  <c r="P96" i="12"/>
  <c r="C96" i="12"/>
  <c r="C70" i="12"/>
  <c r="C42" i="12"/>
  <c r="E41" i="12"/>
  <c r="E52" i="12" s="1"/>
  <c r="F41" i="12"/>
  <c r="F52" i="12" s="1"/>
  <c r="G41" i="12"/>
  <c r="G52" i="12" s="1"/>
  <c r="D41" i="12"/>
  <c r="C17" i="12"/>
  <c r="D42" i="12" l="1"/>
  <c r="F42" i="12"/>
  <c r="G175" i="12"/>
  <c r="Q175" i="12" s="1"/>
  <c r="E175" i="12"/>
  <c r="C175" i="12"/>
  <c r="C186" i="12"/>
  <c r="C187" i="12" s="1"/>
  <c r="C175" i="10" l="1"/>
  <c r="P150" i="10"/>
  <c r="C122" i="10"/>
  <c r="C70" i="10"/>
  <c r="C42" i="10"/>
  <c r="E41" i="10"/>
  <c r="F41" i="10"/>
  <c r="G41" i="10"/>
  <c r="H41" i="10"/>
  <c r="I41" i="10"/>
  <c r="J41" i="10"/>
  <c r="K41" i="10"/>
  <c r="L41" i="10"/>
  <c r="M41" i="10"/>
  <c r="N41" i="10"/>
  <c r="O41" i="10"/>
  <c r="D41" i="10"/>
  <c r="C17" i="10" l="1"/>
  <c r="E12" i="10" l="1"/>
  <c r="F12" i="10"/>
  <c r="G12" i="10"/>
  <c r="D12" i="10"/>
  <c r="D16" i="10"/>
  <c r="D26" i="10" l="1"/>
  <c r="E184" i="10"/>
  <c r="F184" i="10"/>
  <c r="G184" i="10"/>
  <c r="Q184" i="10" s="1"/>
  <c r="H184" i="10"/>
  <c r="I184" i="10"/>
  <c r="J184" i="10"/>
  <c r="K184" i="10"/>
  <c r="L184" i="10"/>
  <c r="M184" i="10"/>
  <c r="N184" i="10"/>
  <c r="O184" i="10"/>
  <c r="E174" i="10"/>
  <c r="F174" i="10"/>
  <c r="F175" i="10" s="1"/>
  <c r="G174" i="10"/>
  <c r="H174" i="10"/>
  <c r="I174" i="10"/>
  <c r="J174" i="10"/>
  <c r="K174" i="10"/>
  <c r="L174" i="10"/>
  <c r="M174" i="10"/>
  <c r="N174" i="10"/>
  <c r="O174" i="10"/>
  <c r="D174" i="10"/>
  <c r="E171" i="10"/>
  <c r="G171" i="10"/>
  <c r="H171" i="10"/>
  <c r="I171" i="10"/>
  <c r="J171" i="10"/>
  <c r="K171" i="10"/>
  <c r="L171" i="10"/>
  <c r="M171" i="10"/>
  <c r="N171" i="10"/>
  <c r="O171" i="10"/>
  <c r="D171" i="10"/>
  <c r="E158" i="10"/>
  <c r="G158" i="10"/>
  <c r="Q158" i="10" s="1"/>
  <c r="H158" i="10"/>
  <c r="I158" i="10"/>
  <c r="J158" i="10"/>
  <c r="K158" i="10"/>
  <c r="L158" i="10"/>
  <c r="M158" i="10"/>
  <c r="N158" i="10"/>
  <c r="O158" i="10"/>
  <c r="G175" i="10" l="1"/>
  <c r="Q175" i="10" s="1"/>
  <c r="E175" i="10"/>
  <c r="N175" i="10"/>
  <c r="L175" i="10"/>
  <c r="J175" i="10"/>
  <c r="H175" i="10"/>
  <c r="O175" i="10"/>
  <c r="M175" i="10"/>
  <c r="K175" i="10"/>
  <c r="I175" i="10"/>
  <c r="G184" i="12"/>
  <c r="H184" i="12"/>
  <c r="I184" i="12"/>
  <c r="J184" i="12"/>
  <c r="K184" i="12"/>
  <c r="L184" i="12"/>
  <c r="M184" i="12"/>
  <c r="N184" i="12"/>
  <c r="O184" i="12"/>
  <c r="D184" i="12"/>
  <c r="H174" i="12"/>
  <c r="I174" i="12"/>
  <c r="J174" i="12"/>
  <c r="K174" i="12"/>
  <c r="L174" i="12"/>
  <c r="M174" i="12"/>
  <c r="N174" i="12"/>
  <c r="O174" i="12"/>
  <c r="H171" i="12"/>
  <c r="I171" i="12"/>
  <c r="J171" i="12"/>
  <c r="K171" i="12"/>
  <c r="L171" i="12"/>
  <c r="M171" i="12"/>
  <c r="N171" i="12"/>
  <c r="O171" i="12"/>
  <c r="E158" i="12"/>
  <c r="F158" i="12"/>
  <c r="G158" i="12"/>
  <c r="Q158" i="12" s="1"/>
  <c r="H158" i="12"/>
  <c r="I158" i="12"/>
  <c r="J158" i="12"/>
  <c r="K158" i="12"/>
  <c r="L158" i="12"/>
  <c r="M158" i="12"/>
  <c r="N158" i="12"/>
  <c r="O158" i="12"/>
  <c r="D158" i="12"/>
  <c r="E149" i="12"/>
  <c r="E159" i="12" s="1"/>
  <c r="F149" i="12"/>
  <c r="G149" i="12"/>
  <c r="G159" i="12" s="1"/>
  <c r="H149" i="12"/>
  <c r="I149" i="12"/>
  <c r="J149" i="12"/>
  <c r="K149" i="12"/>
  <c r="L149" i="12"/>
  <c r="M149" i="12"/>
  <c r="N149" i="12"/>
  <c r="O149" i="12"/>
  <c r="D149" i="12"/>
  <c r="F146" i="12"/>
  <c r="F159" i="12" s="1"/>
  <c r="H146" i="12"/>
  <c r="H159" i="12" s="1"/>
  <c r="I146" i="12"/>
  <c r="I159" i="12" s="1"/>
  <c r="J146" i="12"/>
  <c r="J159" i="12" s="1"/>
  <c r="K146" i="12"/>
  <c r="K159" i="12" s="1"/>
  <c r="L146" i="12"/>
  <c r="L159" i="12" s="1"/>
  <c r="M146" i="12"/>
  <c r="M159" i="12" s="1"/>
  <c r="N146" i="12"/>
  <c r="N159" i="12" s="1"/>
  <c r="O146" i="12"/>
  <c r="O159" i="12" s="1"/>
  <c r="D146" i="12"/>
  <c r="D159" i="12" s="1"/>
  <c r="E131" i="12"/>
  <c r="E132" i="12" s="1"/>
  <c r="F131" i="12"/>
  <c r="F132" i="12" s="1"/>
  <c r="G131" i="12"/>
  <c r="H131" i="12"/>
  <c r="I131" i="12"/>
  <c r="J131" i="12"/>
  <c r="K131" i="12"/>
  <c r="L131" i="12"/>
  <c r="M131" i="12"/>
  <c r="N131" i="12"/>
  <c r="O131" i="12"/>
  <c r="D131" i="12"/>
  <c r="D132" i="12" s="1"/>
  <c r="H118" i="12"/>
  <c r="I118" i="12"/>
  <c r="J118" i="12"/>
  <c r="J132" i="12" s="1"/>
  <c r="K118" i="12"/>
  <c r="L118" i="12"/>
  <c r="M118" i="12"/>
  <c r="N118" i="12"/>
  <c r="N132" i="12" s="1"/>
  <c r="O118" i="12"/>
  <c r="F104" i="12"/>
  <c r="G104" i="12"/>
  <c r="Q104" i="12" s="1"/>
  <c r="H104" i="12"/>
  <c r="I104" i="12"/>
  <c r="J104" i="12"/>
  <c r="K104" i="12"/>
  <c r="L104" i="12"/>
  <c r="M104" i="12"/>
  <c r="N104" i="12"/>
  <c r="O104" i="12"/>
  <c r="E95" i="12"/>
  <c r="F95" i="12"/>
  <c r="G95" i="12"/>
  <c r="H95" i="12"/>
  <c r="I95" i="12"/>
  <c r="J95" i="12"/>
  <c r="K95" i="12"/>
  <c r="L95" i="12"/>
  <c r="M95" i="12"/>
  <c r="N95" i="12"/>
  <c r="O95" i="12"/>
  <c r="D95" i="12"/>
  <c r="E92" i="12"/>
  <c r="E105" i="12" s="1"/>
  <c r="F92" i="12"/>
  <c r="G92" i="12"/>
  <c r="G105" i="12" s="1"/>
  <c r="H92" i="12"/>
  <c r="I92" i="12"/>
  <c r="J92" i="12"/>
  <c r="K92" i="12"/>
  <c r="K105" i="12" s="1"/>
  <c r="L92" i="12"/>
  <c r="M92" i="12"/>
  <c r="N92" i="12"/>
  <c r="O92" i="12"/>
  <c r="O105" i="12" s="1"/>
  <c r="D92" i="12"/>
  <c r="D105" i="12" s="1"/>
  <c r="Q79" i="12"/>
  <c r="H79" i="12"/>
  <c r="I79" i="12"/>
  <c r="J79" i="12"/>
  <c r="K79" i="12"/>
  <c r="L79" i="12"/>
  <c r="M79" i="12"/>
  <c r="N79" i="12"/>
  <c r="O79" i="12"/>
  <c r="O69" i="12"/>
  <c r="E69" i="12"/>
  <c r="F69" i="12"/>
  <c r="G69" i="12"/>
  <c r="G80" i="12" s="1"/>
  <c r="H69" i="12"/>
  <c r="I69" i="12"/>
  <c r="J69" i="12"/>
  <c r="K69" i="12"/>
  <c r="L69" i="12"/>
  <c r="M69" i="12"/>
  <c r="N69" i="12"/>
  <c r="D69" i="12"/>
  <c r="D80" i="12" s="1"/>
  <c r="E65" i="12"/>
  <c r="F65" i="12"/>
  <c r="H65" i="12"/>
  <c r="I65" i="12"/>
  <c r="J65" i="12"/>
  <c r="K65" i="12"/>
  <c r="K80" i="12" s="1"/>
  <c r="L65" i="12"/>
  <c r="M65" i="12"/>
  <c r="N65" i="12"/>
  <c r="O65" i="12"/>
  <c r="L132" i="12" l="1"/>
  <c r="H132" i="12"/>
  <c r="O132" i="12"/>
  <c r="K132" i="12"/>
  <c r="N105" i="12"/>
  <c r="J105" i="12"/>
  <c r="F105" i="12"/>
  <c r="Q131" i="12"/>
  <c r="G132" i="12"/>
  <c r="L105" i="12"/>
  <c r="H105" i="12"/>
  <c r="M132" i="12"/>
  <c r="I132" i="12"/>
  <c r="O80" i="12"/>
  <c r="M105" i="12"/>
  <c r="I105" i="12"/>
  <c r="L80" i="12"/>
  <c r="H80" i="12"/>
  <c r="F80" i="12"/>
  <c r="N80" i="12"/>
  <c r="J80" i="12"/>
  <c r="E80" i="12"/>
  <c r="M80" i="12"/>
  <c r="I80" i="12"/>
  <c r="Q185" i="10"/>
  <c r="M96" i="12"/>
  <c r="I96" i="12"/>
  <c r="E96" i="12"/>
  <c r="E122" i="12"/>
  <c r="E150" i="12"/>
  <c r="G70" i="12"/>
  <c r="Q70" i="12" s="1"/>
  <c r="Q80" i="12"/>
  <c r="D96" i="12"/>
  <c r="L96" i="12"/>
  <c r="H96" i="12"/>
  <c r="D122" i="12"/>
  <c r="D150" i="12"/>
  <c r="O96" i="12"/>
  <c r="K96" i="12"/>
  <c r="G96" i="12"/>
  <c r="Q96" i="12" s="1"/>
  <c r="Q105" i="12"/>
  <c r="G150" i="12"/>
  <c r="Q150" i="12" s="1"/>
  <c r="Q159" i="12"/>
  <c r="Q184" i="12"/>
  <c r="N96" i="12"/>
  <c r="J96" i="12"/>
  <c r="F96" i="12"/>
  <c r="F122" i="12"/>
  <c r="F150" i="12"/>
  <c r="D175" i="12"/>
  <c r="F175" i="12"/>
  <c r="Q185" i="12"/>
  <c r="E70" i="12"/>
  <c r="Q132" i="12"/>
  <c r="G122" i="12"/>
  <c r="Q122" i="12" s="1"/>
  <c r="F70" i="12"/>
  <c r="D149" i="10"/>
  <c r="E149" i="10"/>
  <c r="F149" i="10"/>
  <c r="G149" i="10"/>
  <c r="G159" i="10" s="1"/>
  <c r="H149" i="10"/>
  <c r="I149" i="10"/>
  <c r="J149" i="10"/>
  <c r="K149" i="10"/>
  <c r="L149" i="10"/>
  <c r="M149" i="10"/>
  <c r="N149" i="10"/>
  <c r="O149" i="10"/>
  <c r="C149" i="10"/>
  <c r="C159" i="10" s="1"/>
  <c r="E146" i="10"/>
  <c r="E159" i="10" s="1"/>
  <c r="F146" i="10"/>
  <c r="F159" i="10" s="1"/>
  <c r="H146" i="10"/>
  <c r="I146" i="10"/>
  <c r="J146" i="10"/>
  <c r="K146" i="10"/>
  <c r="K159" i="10" s="1"/>
  <c r="L146" i="10"/>
  <c r="M146" i="10"/>
  <c r="N146" i="10"/>
  <c r="O146" i="10"/>
  <c r="O159" i="10" s="1"/>
  <c r="E131" i="10"/>
  <c r="F131" i="10"/>
  <c r="G131" i="10"/>
  <c r="Q131" i="10" s="1"/>
  <c r="H131" i="10"/>
  <c r="I131" i="10"/>
  <c r="J131" i="10"/>
  <c r="K131" i="10"/>
  <c r="L131" i="10"/>
  <c r="M131" i="10"/>
  <c r="N131" i="10"/>
  <c r="O131" i="10"/>
  <c r="D131" i="10"/>
  <c r="E121" i="10"/>
  <c r="E132" i="10" s="1"/>
  <c r="F121" i="10"/>
  <c r="F132" i="10" s="1"/>
  <c r="G121" i="10"/>
  <c r="G132" i="10" s="1"/>
  <c r="H121" i="10"/>
  <c r="H132" i="10" s="1"/>
  <c r="I121" i="10"/>
  <c r="I132" i="10" s="1"/>
  <c r="J121" i="10"/>
  <c r="J132" i="10" s="1"/>
  <c r="K121" i="10"/>
  <c r="K132" i="10" s="1"/>
  <c r="L121" i="10"/>
  <c r="L132" i="10" s="1"/>
  <c r="M121" i="10"/>
  <c r="M132" i="10" s="1"/>
  <c r="N121" i="10"/>
  <c r="N132" i="10" s="1"/>
  <c r="O121" i="10"/>
  <c r="D121" i="10"/>
  <c r="D132" i="10" s="1"/>
  <c r="E104" i="10"/>
  <c r="F104" i="10"/>
  <c r="G104" i="10"/>
  <c r="Q104" i="10" s="1"/>
  <c r="H104" i="10"/>
  <c r="I104" i="10"/>
  <c r="J104" i="10"/>
  <c r="K104" i="10"/>
  <c r="L104" i="10"/>
  <c r="M104" i="10"/>
  <c r="N104" i="10"/>
  <c r="O104" i="10"/>
  <c r="D104" i="10"/>
  <c r="D95" i="10"/>
  <c r="E95" i="10"/>
  <c r="F95" i="10"/>
  <c r="G95" i="10"/>
  <c r="H95" i="10"/>
  <c r="I95" i="10"/>
  <c r="J95" i="10"/>
  <c r="K95" i="10"/>
  <c r="L95" i="10"/>
  <c r="M95" i="10"/>
  <c r="N95" i="10"/>
  <c r="O95" i="10"/>
  <c r="E92" i="10"/>
  <c r="F92" i="10"/>
  <c r="G92" i="10"/>
  <c r="H92" i="10"/>
  <c r="I92" i="10"/>
  <c r="J92" i="10"/>
  <c r="K92" i="10"/>
  <c r="L92" i="10"/>
  <c r="M92" i="10"/>
  <c r="N92" i="10"/>
  <c r="O92" i="10"/>
  <c r="D92" i="10"/>
  <c r="E79" i="10"/>
  <c r="F79" i="10"/>
  <c r="G79" i="10"/>
  <c r="Q79" i="10" s="1"/>
  <c r="H79" i="10"/>
  <c r="I79" i="10"/>
  <c r="J79" i="10"/>
  <c r="K79" i="10"/>
  <c r="L79" i="10"/>
  <c r="M79" i="10"/>
  <c r="N79" i="10"/>
  <c r="O79" i="10"/>
  <c r="D79" i="10"/>
  <c r="E69" i="10"/>
  <c r="F69" i="10"/>
  <c r="G69" i="10"/>
  <c r="H69" i="10"/>
  <c r="I69" i="10"/>
  <c r="J69" i="10"/>
  <c r="K69" i="10"/>
  <c r="L69" i="10"/>
  <c r="M69" i="10"/>
  <c r="N69" i="10"/>
  <c r="O69" i="10"/>
  <c r="D69" i="10"/>
  <c r="E65" i="10"/>
  <c r="F65" i="10"/>
  <c r="H65" i="10"/>
  <c r="I65" i="10"/>
  <c r="J65" i="10"/>
  <c r="K65" i="10"/>
  <c r="L65" i="10"/>
  <c r="M65" i="10"/>
  <c r="N65" i="10"/>
  <c r="O65" i="10"/>
  <c r="D65" i="10"/>
  <c r="O132" i="10" l="1"/>
  <c r="G80" i="10"/>
  <c r="F80" i="10"/>
  <c r="E80" i="10"/>
  <c r="N159" i="10"/>
  <c r="J159" i="10"/>
  <c r="N105" i="10"/>
  <c r="J105" i="10"/>
  <c r="F105" i="10"/>
  <c r="M159" i="10"/>
  <c r="I159" i="10"/>
  <c r="D150" i="10"/>
  <c r="D159" i="10"/>
  <c r="L159" i="10"/>
  <c r="H159" i="10"/>
  <c r="M105" i="10"/>
  <c r="I105" i="10"/>
  <c r="E105" i="10"/>
  <c r="D105" i="10"/>
  <c r="L105" i="10"/>
  <c r="H105" i="10"/>
  <c r="O105" i="10"/>
  <c r="K105" i="10"/>
  <c r="G105" i="10"/>
  <c r="Q105" i="10" s="1"/>
  <c r="O80" i="10"/>
  <c r="K80" i="10"/>
  <c r="N80" i="10"/>
  <c r="J80" i="10"/>
  <c r="M80" i="10"/>
  <c r="I80" i="10"/>
  <c r="D80" i="10"/>
  <c r="L80" i="10"/>
  <c r="H80" i="10"/>
  <c r="C187" i="10"/>
  <c r="O122" i="10"/>
  <c r="K122" i="10"/>
  <c r="G122" i="10"/>
  <c r="Q122" i="10" s="1"/>
  <c r="Q132" i="10"/>
  <c r="K150" i="10"/>
  <c r="N122" i="10"/>
  <c r="J122" i="10"/>
  <c r="F122" i="10"/>
  <c r="M122" i="10"/>
  <c r="I122" i="10"/>
  <c r="E122" i="10"/>
  <c r="D122" i="10"/>
  <c r="L122" i="10"/>
  <c r="H122" i="10"/>
  <c r="D96" i="10"/>
  <c r="N96" i="10"/>
  <c r="L96" i="10"/>
  <c r="J96" i="10"/>
  <c r="H96" i="10"/>
  <c r="F96" i="10"/>
  <c r="O96" i="10"/>
  <c r="M96" i="10"/>
  <c r="K96" i="10"/>
  <c r="I96" i="10"/>
  <c r="G96" i="10"/>
  <c r="Q96" i="10" s="1"/>
  <c r="E96" i="10"/>
  <c r="C150" i="10"/>
  <c r="N150" i="10"/>
  <c r="L150" i="10"/>
  <c r="J150" i="10"/>
  <c r="H150" i="10"/>
  <c r="F150" i="10"/>
  <c r="O150" i="10"/>
  <c r="M150" i="10"/>
  <c r="I150" i="10"/>
  <c r="Q159" i="10"/>
  <c r="G150" i="10"/>
  <c r="Q150" i="10" s="1"/>
  <c r="E150" i="10"/>
  <c r="C96" i="10"/>
  <c r="N70" i="10"/>
  <c r="L70" i="10"/>
  <c r="J70" i="10"/>
  <c r="H70" i="10"/>
  <c r="F70" i="10"/>
  <c r="O70" i="10"/>
  <c r="M70" i="10"/>
  <c r="K70" i="10"/>
  <c r="I70" i="10"/>
  <c r="Q80" i="10"/>
  <c r="G70" i="10"/>
  <c r="Q70" i="10" s="1"/>
  <c r="E70" i="10"/>
  <c r="D70" i="10"/>
  <c r="H51" i="12"/>
  <c r="I51" i="12"/>
  <c r="J51" i="12"/>
  <c r="K51" i="12"/>
  <c r="L51" i="12"/>
  <c r="M51" i="12"/>
  <c r="N51" i="12"/>
  <c r="O51" i="12"/>
  <c r="D51" i="12"/>
  <c r="D52" i="12" s="1"/>
  <c r="G42" i="12"/>
  <c r="Q42" i="12" s="1"/>
  <c r="H38" i="12"/>
  <c r="I38" i="12"/>
  <c r="J38" i="12"/>
  <c r="K38" i="12"/>
  <c r="L38" i="12"/>
  <c r="M38" i="12"/>
  <c r="N38" i="12"/>
  <c r="O38" i="12"/>
  <c r="E51" i="10"/>
  <c r="F51" i="10"/>
  <c r="F52" i="10" s="1"/>
  <c r="G51" i="10"/>
  <c r="Q51" i="10" s="1"/>
  <c r="H51" i="10"/>
  <c r="I51" i="10"/>
  <c r="J51" i="10"/>
  <c r="K51" i="10"/>
  <c r="L51" i="10"/>
  <c r="M51" i="10"/>
  <c r="N51" i="10"/>
  <c r="O51" i="10"/>
  <c r="D51" i="10"/>
  <c r="E38" i="10"/>
  <c r="E52" i="10" s="1"/>
  <c r="G38" i="10"/>
  <c r="H38" i="10"/>
  <c r="I38" i="10"/>
  <c r="J38" i="10"/>
  <c r="K38" i="10"/>
  <c r="L38" i="10"/>
  <c r="M38" i="10"/>
  <c r="N38" i="10"/>
  <c r="O38" i="10"/>
  <c r="D38" i="10"/>
  <c r="I25" i="12"/>
  <c r="J25" i="12"/>
  <c r="K25" i="12"/>
  <c r="L25" i="12"/>
  <c r="M25" i="12"/>
  <c r="N25" i="12"/>
  <c r="O25" i="12"/>
  <c r="D25" i="12"/>
  <c r="E16" i="12"/>
  <c r="F16" i="12"/>
  <c r="G16" i="12"/>
  <c r="H16" i="12"/>
  <c r="I16" i="12"/>
  <c r="J16" i="12"/>
  <c r="K16" i="12"/>
  <c r="L16" i="12"/>
  <c r="M16" i="12"/>
  <c r="N16" i="12"/>
  <c r="O16" i="12"/>
  <c r="D16" i="12"/>
  <c r="D26" i="12" s="1"/>
  <c r="E12" i="12"/>
  <c r="E26" i="12" s="1"/>
  <c r="F12" i="12"/>
  <c r="F26" i="12" s="1"/>
  <c r="G12" i="12"/>
  <c r="G26" i="12" s="1"/>
  <c r="H12" i="12"/>
  <c r="H26" i="12" s="1"/>
  <c r="I12" i="12"/>
  <c r="I26" i="12" s="1"/>
  <c r="J12" i="12"/>
  <c r="J26" i="12" s="1"/>
  <c r="K12" i="12"/>
  <c r="K26" i="12" s="1"/>
  <c r="L12" i="12"/>
  <c r="L26" i="12" s="1"/>
  <c r="M12" i="12"/>
  <c r="M26" i="12" s="1"/>
  <c r="N12" i="12"/>
  <c r="N26" i="12" s="1"/>
  <c r="O12" i="12"/>
  <c r="O26" i="12" s="1"/>
  <c r="E25" i="10"/>
  <c r="G25" i="10"/>
  <c r="Q25" i="10" s="1"/>
  <c r="H25" i="10"/>
  <c r="I25" i="10"/>
  <c r="J25" i="10"/>
  <c r="K25" i="10"/>
  <c r="L25" i="10"/>
  <c r="M25" i="10"/>
  <c r="N25" i="10"/>
  <c r="O25" i="10"/>
  <c r="E16" i="10"/>
  <c r="F16" i="10"/>
  <c r="F26" i="10" s="1"/>
  <c r="G16" i="10"/>
  <c r="H16" i="10"/>
  <c r="I16" i="10"/>
  <c r="J16" i="10"/>
  <c r="K16" i="10"/>
  <c r="L16" i="10"/>
  <c r="M16" i="10"/>
  <c r="N16" i="10"/>
  <c r="O16" i="10"/>
  <c r="H12" i="10"/>
  <c r="I12" i="10"/>
  <c r="J12" i="10"/>
  <c r="K12" i="10"/>
  <c r="L12" i="10"/>
  <c r="M12" i="10"/>
  <c r="N12" i="10"/>
  <c r="O12" i="10"/>
  <c r="O42" i="12" l="1"/>
  <c r="O52" i="12"/>
  <c r="O186" i="12" s="1"/>
  <c r="O187" i="12" s="1"/>
  <c r="K42" i="12"/>
  <c r="K52" i="12"/>
  <c r="K186" i="12" s="1"/>
  <c r="K187" i="12" s="1"/>
  <c r="N42" i="12"/>
  <c r="N52" i="12"/>
  <c r="N186" i="12" s="1"/>
  <c r="N187" i="12" s="1"/>
  <c r="J42" i="12"/>
  <c r="J52" i="12"/>
  <c r="J186" i="12" s="1"/>
  <c r="J187" i="12" s="1"/>
  <c r="M42" i="12"/>
  <c r="M52" i="12"/>
  <c r="M186" i="12" s="1"/>
  <c r="M187" i="12" s="1"/>
  <c r="I42" i="12"/>
  <c r="I52" i="12"/>
  <c r="L42" i="12"/>
  <c r="L52" i="12"/>
  <c r="H42" i="12"/>
  <c r="H52" i="12"/>
  <c r="H186" i="12" s="1"/>
  <c r="H187" i="12" s="1"/>
  <c r="L17" i="12"/>
  <c r="H17" i="12"/>
  <c r="D186" i="12"/>
  <c r="D187" i="12" s="1"/>
  <c r="O17" i="12"/>
  <c r="K17" i="12"/>
  <c r="N17" i="12"/>
  <c r="J17" i="12"/>
  <c r="M17" i="12"/>
  <c r="I17" i="12"/>
  <c r="O52" i="10"/>
  <c r="K52" i="10"/>
  <c r="G52" i="10"/>
  <c r="N52" i="10"/>
  <c r="J52" i="10"/>
  <c r="M52" i="10"/>
  <c r="I52" i="10"/>
  <c r="O26" i="10"/>
  <c r="K26" i="10"/>
  <c r="G26" i="10"/>
  <c r="D52" i="10"/>
  <c r="D186" i="10" s="1"/>
  <c r="D187" i="10" s="1"/>
  <c r="L52" i="10"/>
  <c r="H52" i="10"/>
  <c r="N26" i="10"/>
  <c r="J26" i="10"/>
  <c r="M26" i="10"/>
  <c r="I26" i="10"/>
  <c r="E26" i="10"/>
  <c r="L26" i="10"/>
  <c r="H26" i="10"/>
  <c r="F186" i="12"/>
  <c r="F187" i="12" s="1"/>
  <c r="N186" i="10"/>
  <c r="N187" i="10" s="1"/>
  <c r="G42" i="10"/>
  <c r="Q42" i="10" s="1"/>
  <c r="E42" i="12"/>
  <c r="E186" i="12"/>
  <c r="E187" i="12" s="1"/>
  <c r="D17" i="12"/>
  <c r="E42" i="10"/>
  <c r="Q51" i="12"/>
  <c r="G186" i="12"/>
  <c r="G187" i="12" s="1"/>
  <c r="E17" i="12"/>
  <c r="Q26" i="12"/>
  <c r="G17" i="12"/>
  <c r="Q17" i="12" s="1"/>
  <c r="F17" i="12"/>
  <c r="F42" i="10"/>
  <c r="D42" i="10"/>
  <c r="D17" i="10"/>
  <c r="F17" i="10"/>
  <c r="G17" i="10"/>
  <c r="Q17" i="10" s="1"/>
  <c r="E17" i="10"/>
  <c r="L186" i="12" l="1"/>
  <c r="L187" i="12" s="1"/>
  <c r="I186" i="12"/>
  <c r="I187" i="12" s="1"/>
  <c r="G186" i="10"/>
  <c r="G187" i="10" s="1"/>
  <c r="Q52" i="10"/>
  <c r="E186" i="10"/>
  <c r="E187" i="10" s="1"/>
  <c r="Q52" i="12"/>
  <c r="O186" i="10"/>
  <c r="O187" i="10" s="1"/>
  <c r="F186" i="10"/>
  <c r="F187" i="10" s="1"/>
  <c r="J186" i="10"/>
  <c r="J187" i="10" s="1"/>
  <c r="I186" i="10"/>
  <c r="I187" i="10" s="1"/>
  <c r="M186" i="10"/>
  <c r="M187" i="10" s="1"/>
  <c r="K186" i="10"/>
  <c r="K187" i="10" s="1"/>
  <c r="H186" i="10"/>
  <c r="H187" i="10" s="1"/>
  <c r="L186" i="10"/>
  <c r="L187" i="10" s="1"/>
  <c r="Q26" i="10"/>
  <c r="Q186" i="10" l="1"/>
</calcChain>
</file>

<file path=xl/sharedStrings.xml><?xml version="1.0" encoding="utf-8"?>
<sst xmlns="http://schemas.openxmlformats.org/spreadsheetml/2006/main" count="1100" uniqueCount="231">
  <si>
    <t>День 1 - ый</t>
  </si>
  <si>
    <t>День 2- ой</t>
  </si>
  <si>
    <t>День 3 - ий</t>
  </si>
  <si>
    <t>День 4 - ый</t>
  </si>
  <si>
    <t>День 5 - ый</t>
  </si>
  <si>
    <t>ЗАВТРАК</t>
  </si>
  <si>
    <t>День 7 - ой</t>
  </si>
  <si>
    <t>День 6 - ой</t>
  </si>
  <si>
    <t>ОБЕД</t>
  </si>
  <si>
    <t>Хлеб ржаной</t>
  </si>
  <si>
    <t>Каша геркулесовая молочная с маслом сливочным</t>
  </si>
  <si>
    <t>Биточки рыбные из минтая</t>
  </si>
  <si>
    <t>Чай с сахаром</t>
  </si>
  <si>
    <t>120-120</t>
  </si>
  <si>
    <t>Каша пшённая молочная с маслом сливочным</t>
  </si>
  <si>
    <t>200/5-150/4</t>
  </si>
  <si>
    <t>Батон</t>
  </si>
  <si>
    <t>50-30</t>
  </si>
  <si>
    <t>2-ой ЗАВТРАК</t>
  </si>
  <si>
    <t>200-200</t>
  </si>
  <si>
    <t>100-60</t>
  </si>
  <si>
    <t>Щи из свежей капусты с картофелем, мясными фрикадельками,со сметаной</t>
  </si>
  <si>
    <t>250/11/10-200/11/10</t>
  </si>
  <si>
    <t>250-250</t>
  </si>
  <si>
    <t>Нектар плодовый (разливной)</t>
  </si>
  <si>
    <t>Хлеб пшеничный</t>
  </si>
  <si>
    <t>Батон высший сорт</t>
  </si>
  <si>
    <t>180-180</t>
  </si>
  <si>
    <t xml:space="preserve">Макаронные изделия  отварные </t>
  </si>
  <si>
    <t>50/50-50/50</t>
  </si>
  <si>
    <t>180-150</t>
  </si>
  <si>
    <t>100/10-80/10</t>
  </si>
  <si>
    <t xml:space="preserve">Каша "Дружба" молочная </t>
  </si>
  <si>
    <t>Чай с молоком ,с сахаром</t>
  </si>
  <si>
    <t>Салат из отварной свеклы с маслом растительным</t>
  </si>
  <si>
    <t>Суп картофельный с мясными фрикадельками</t>
  </si>
  <si>
    <t>100-90</t>
  </si>
  <si>
    <t>Суп гороховый с фрикадельками из птицы и гренками</t>
  </si>
  <si>
    <t>250/10-200/10</t>
  </si>
  <si>
    <t>50-50</t>
  </si>
  <si>
    <t>Фрукты свежие (Яблоки)</t>
  </si>
  <si>
    <t>220/5-180/4</t>
  </si>
  <si>
    <t>150/40/10-150/40/10</t>
  </si>
  <si>
    <t xml:space="preserve">Каша кукурузная молочная </t>
  </si>
  <si>
    <t>Какао с молоком(сахар)10</t>
  </si>
  <si>
    <t>190/10-190/10</t>
  </si>
  <si>
    <t>Кофейный напиток с молоком                        (сахар 10)</t>
  </si>
  <si>
    <t>Чай с сахаром с лимоном</t>
  </si>
  <si>
    <t>Запеканка творожная с молоком сгущенным</t>
  </si>
  <si>
    <t>Блины с маслом сливочным</t>
  </si>
  <si>
    <t>45/5-45/5</t>
  </si>
  <si>
    <t>20-20</t>
  </si>
  <si>
    <t>Печенье</t>
  </si>
  <si>
    <t>Катык</t>
  </si>
  <si>
    <t>Молоко кипяченное</t>
  </si>
  <si>
    <t>30/15/10</t>
  </si>
  <si>
    <t>Бутерброд  с сыром,с маслом</t>
  </si>
  <si>
    <t>Бутерброд с маслом</t>
  </si>
  <si>
    <t>30/10</t>
  </si>
  <si>
    <t>Фрукты свежие (банан)</t>
  </si>
  <si>
    <t>Какао с молоком (сахар 10)</t>
  </si>
  <si>
    <t>250/22/10-200/22/10</t>
  </si>
  <si>
    <t>Жаркое по - домашнему с куриной грудкой</t>
  </si>
  <si>
    <t>50/200-50/150</t>
  </si>
  <si>
    <t>Гуляш из говядины</t>
  </si>
  <si>
    <t>Рыба тушеная с овощами</t>
  </si>
  <si>
    <t>Пюре картофельное с капустой тушеной (доп.гарнир)</t>
  </si>
  <si>
    <t>Рассольник ленинградский с мясными фрикадельками,со сметаной</t>
  </si>
  <si>
    <t>60-50</t>
  </si>
  <si>
    <t>250/22-200/22</t>
  </si>
  <si>
    <t>Суп - лапша домашняя на курином бульоне с мясом птицы</t>
  </si>
  <si>
    <t>Овощи тушеные с говяжиьм фаршем</t>
  </si>
  <si>
    <t>Компот из свежих яблок (сахар 10)</t>
  </si>
  <si>
    <t>Напиток из шиповника (напиток из шиповника10)</t>
  </si>
  <si>
    <t xml:space="preserve">Крекер </t>
  </si>
  <si>
    <t>Плов из куриных грудок</t>
  </si>
  <si>
    <t>Суп из овощей на курином бульоне с мясными фрикадельками , со сметаной</t>
  </si>
  <si>
    <t>Картофель запеченный дольками</t>
  </si>
  <si>
    <t>Котлета из говядины с маслом сливочным</t>
  </si>
  <si>
    <t>100/3-90/3</t>
  </si>
  <si>
    <t>200-180</t>
  </si>
  <si>
    <t>Компот из             сухофруктов                (сахар 10)</t>
  </si>
  <si>
    <t>Огурцы соленые (доп гарнир)</t>
  </si>
  <si>
    <t>200/30-150/30</t>
  </si>
  <si>
    <t>200/5-180/5</t>
  </si>
  <si>
    <t xml:space="preserve"> 170/30-120/30</t>
  </si>
  <si>
    <t>Яйцо отварное</t>
  </si>
  <si>
    <t xml:space="preserve">Наименование блюд и </t>
  </si>
  <si>
    <t>Масса</t>
  </si>
  <si>
    <t>Пищевые   вещества</t>
  </si>
  <si>
    <t>Энергетическая</t>
  </si>
  <si>
    <t>В1,мг</t>
  </si>
  <si>
    <t>С,мг</t>
  </si>
  <si>
    <t>A,мкг</t>
  </si>
  <si>
    <t>Е,мг</t>
  </si>
  <si>
    <t>Ca</t>
  </si>
  <si>
    <t>P</t>
  </si>
  <si>
    <t>Mg</t>
  </si>
  <si>
    <t>Fe</t>
  </si>
  <si>
    <t>продуктов</t>
  </si>
  <si>
    <t>порции</t>
  </si>
  <si>
    <t>белки</t>
  </si>
  <si>
    <t>жиры</t>
  </si>
  <si>
    <t>угл-ды</t>
  </si>
  <si>
    <t>Ккал</t>
  </si>
  <si>
    <t>180/5</t>
  </si>
  <si>
    <t>Итого:</t>
  </si>
  <si>
    <t>2 - ой ЗАВТРАК</t>
  </si>
  <si>
    <t>ВСЕГО:</t>
  </si>
  <si>
    <t>Сборник</t>
  </si>
  <si>
    <t>рецептур</t>
  </si>
  <si>
    <t>День 6 - ый</t>
  </si>
  <si>
    <t xml:space="preserve">    ценность </t>
  </si>
  <si>
    <t xml:space="preserve"> </t>
  </si>
  <si>
    <t>150/4</t>
  </si>
  <si>
    <t>150/40/10</t>
  </si>
  <si>
    <t>№1 сб 2017 шк</t>
  </si>
  <si>
    <t>Чай с молоком, с сахаром</t>
  </si>
  <si>
    <t xml:space="preserve">стр 134 табл. 6 Дели Плюс 2012г, </t>
  </si>
  <si>
    <t>№338 сб 2017 шк</t>
  </si>
  <si>
    <t>№173 СБ шк 2017</t>
  </si>
  <si>
    <t>№378 СБ шк 2017</t>
  </si>
  <si>
    <t>№385 СБ шк 2017</t>
  </si>
  <si>
    <t>200/22/10</t>
  </si>
  <si>
    <t>50/150</t>
  </si>
  <si>
    <t>№88,105 сб 2017шк</t>
  </si>
  <si>
    <t>ТТК</t>
  </si>
  <si>
    <t>№389 сб 2017 шк</t>
  </si>
  <si>
    <t xml:space="preserve">стр 144 табл. 6 Дели Плюс 2012г, </t>
  </si>
  <si>
    <t>200/5</t>
  </si>
  <si>
    <t>250/22/10</t>
  </si>
  <si>
    <t>50/200</t>
  </si>
  <si>
    <t>№3 сб 2017 шк</t>
  </si>
  <si>
    <t>№382 сб шк 2017</t>
  </si>
  <si>
    <t>№173 сб шк 2017</t>
  </si>
  <si>
    <t>№209 сб шк2017</t>
  </si>
  <si>
    <t>Компот из сухофруктов (сахар 10)</t>
  </si>
  <si>
    <t>250/10</t>
  </si>
  <si>
    <t>50/50</t>
  </si>
  <si>
    <t>№101 сб шк 2017</t>
  </si>
  <si>
    <t>№260 сб шк 2017</t>
  </si>
  <si>
    <t>№203 сб шк 2017</t>
  </si>
  <si>
    <t>№349 сб шк 2017</t>
  </si>
  <si>
    <t>120/30</t>
  </si>
  <si>
    <t>170/30</t>
  </si>
  <si>
    <t>№223 СБ 2017 шк</t>
  </si>
  <si>
    <t>45/5</t>
  </si>
  <si>
    <t>ТТК №656 от 28.04.2020</t>
  </si>
  <si>
    <t>190/10</t>
  </si>
  <si>
    <t>№376 сб 2017 шк</t>
  </si>
  <si>
    <t>Крекер</t>
  </si>
  <si>
    <t>№96, 105 сб 2017 шк</t>
  </si>
  <si>
    <t>150/30</t>
  </si>
  <si>
    <t>200/30</t>
  </si>
  <si>
    <t>№312, 139 шк 2017 сб</t>
  </si>
  <si>
    <t>№388 шк 2017 сб</t>
  </si>
  <si>
    <t>180/4</t>
  </si>
  <si>
    <t>ТТК №7Д</t>
  </si>
  <si>
    <t>220/5</t>
  </si>
  <si>
    <t>200</t>
  </si>
  <si>
    <t>№379 шк 2017 сб</t>
  </si>
  <si>
    <t>180</t>
  </si>
  <si>
    <t>№386 шк 2017 сб</t>
  </si>
  <si>
    <t>Овощи тушеные с говяжьим фаршем</t>
  </si>
  <si>
    <t>200/10</t>
  </si>
  <si>
    <t>№113 шк 2017 сб</t>
  </si>
  <si>
    <t>№143, 241 шк 2017 сб</t>
  </si>
  <si>
    <t>60</t>
  </si>
  <si>
    <t>№52 сб 2017 шк</t>
  </si>
  <si>
    <t>№97 шк 2017 сб</t>
  </si>
  <si>
    <t>200/22</t>
  </si>
  <si>
    <t>250/22</t>
  </si>
  <si>
    <t>90</t>
  </si>
  <si>
    <t>№ 234 шк 2017 сб</t>
  </si>
  <si>
    <t>Макаронные изделия с овощами</t>
  </si>
  <si>
    <t>№205 сб 2017 шк</t>
  </si>
  <si>
    <t>№342 сб 2017 шк</t>
  </si>
  <si>
    <t>№174 сб 2017 шк</t>
  </si>
  <si>
    <t>№99 шк 2017 сб</t>
  </si>
  <si>
    <t>250</t>
  </si>
  <si>
    <t>№291 шк 2017 сб</t>
  </si>
  <si>
    <t>30</t>
  </si>
  <si>
    <t>50</t>
  </si>
  <si>
    <t>№70 СБ шк 2017</t>
  </si>
  <si>
    <t>№119 шк 2017 сб</t>
  </si>
  <si>
    <t>200/11/10</t>
  </si>
  <si>
    <t>250/11/10</t>
  </si>
  <si>
    <t>90/3</t>
  </si>
  <si>
    <t>100/3</t>
  </si>
  <si>
    <t>№271 шк 2017 сб</t>
  </si>
  <si>
    <t>№314 сб 2017 шк</t>
  </si>
  <si>
    <t>№181 сб 2017 шк</t>
  </si>
  <si>
    <t>185/10/5</t>
  </si>
  <si>
    <t>№377 СБ 2017,шк</t>
  </si>
  <si>
    <t>185/10/5-185/10/5</t>
  </si>
  <si>
    <t>№229 сб 2017 шк</t>
  </si>
  <si>
    <t xml:space="preserve">стр.184 табл.9 Дели +,2012г </t>
  </si>
  <si>
    <t>Суп картофельный с крупой с мясом птицы</t>
  </si>
  <si>
    <t>30%                (28,5-31,5)</t>
  </si>
  <si>
    <t>40%                  (38-42)</t>
  </si>
  <si>
    <t>70%           (66,5-73,5%)</t>
  </si>
  <si>
    <t xml:space="preserve">стр 136 табл. 6 Дели Плюс 2012г, </t>
  </si>
  <si>
    <t>30%                              (28,5-31,5)</t>
  </si>
  <si>
    <t>35-30</t>
  </si>
  <si>
    <t xml:space="preserve">Ряженка </t>
  </si>
  <si>
    <t>Ряженка</t>
  </si>
  <si>
    <t>В среднем на 1 учащегося в день</t>
  </si>
  <si>
    <t xml:space="preserve">Омлет натуральный/ Каша манная молочная </t>
  </si>
  <si>
    <t>200-150                (200/5-180/4)</t>
  </si>
  <si>
    <t xml:space="preserve">Салат из моркови </t>
  </si>
  <si>
    <t>Фрукты свежие (Банан)</t>
  </si>
  <si>
    <t>Фрукты свежие (яблоки)</t>
  </si>
  <si>
    <t xml:space="preserve">Зеленый горошек к/с доп.гарнир </t>
  </si>
  <si>
    <t>Салат из моркови</t>
  </si>
  <si>
    <t>№62 сб 2017шк</t>
  </si>
  <si>
    <t>Бутерброд  с сыром, с маслом</t>
  </si>
  <si>
    <t>Рассольник ленинградский с мясными фрикадельками, со сметаной</t>
  </si>
  <si>
    <t>Зеленый горошек к/с доп. гарнир</t>
  </si>
  <si>
    <t>№10 дошк 2016 сб</t>
  </si>
  <si>
    <t>Каша манная молочная</t>
  </si>
  <si>
    <t>ВСЕГО ЗА 7 ДЕНЬ</t>
  </si>
  <si>
    <t>Щи из свежей капусты с картофелем, мясными фрикадельками, со сметаной</t>
  </si>
  <si>
    <t>Суп из овощей на курином бульоне с мясными фрикадельками, со сметаной</t>
  </si>
  <si>
    <t>75/30</t>
  </si>
  <si>
    <t>60/30</t>
  </si>
  <si>
    <t>Салат из свежей капусты с морковью</t>
  </si>
  <si>
    <t>Салат из белокачаной капусты с яблоками</t>
  </si>
  <si>
    <t>Салат из белокочанной  капусты  с яблоками</t>
  </si>
  <si>
    <t>Салат из белокачаной капусты с морковью</t>
  </si>
  <si>
    <t>№45 сб 2017 шк</t>
  </si>
  <si>
    <t>№46 сб 2017 дошк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</si>
</sst>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21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3" fillId="0" borderId="9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2" fontId="3" fillId="0" borderId="18" xfId="0" applyNumberFormat="1" applyFont="1" applyFill="1" applyBorder="1" applyAlignment="1">
      <alignment horizontal="center" vertical="center" wrapText="1"/>
    </xf>
    <xf numFmtId="2" fontId="3" fillId="0" borderId="21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0" fontId="10" fillId="0" borderId="18" xfId="0" applyNumberFormat="1" applyFont="1" applyFill="1" applyBorder="1" applyAlignment="1">
      <alignment horizontal="center" vertical="center" wrapText="1"/>
    </xf>
    <xf numFmtId="2" fontId="10" fillId="0" borderId="18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2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2" fontId="4" fillId="0" borderId="14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center" vertical="center" wrapText="1"/>
    </xf>
    <xf numFmtId="2" fontId="10" fillId="0" borderId="19" xfId="0" applyNumberFormat="1" applyFont="1" applyFill="1" applyBorder="1" applyAlignment="1">
      <alignment horizontal="center" vertical="center" wrapText="1"/>
    </xf>
    <xf numFmtId="2" fontId="10" fillId="0" borderId="2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49" fontId="3" fillId="0" borderId="14" xfId="0" applyNumberFormat="1" applyFont="1" applyFill="1" applyBorder="1" applyAlignment="1">
      <alignment horizontal="center" vertical="center"/>
    </xf>
    <xf numFmtId="2" fontId="10" fillId="0" borderId="23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vertical="center"/>
    </xf>
    <xf numFmtId="2" fontId="10" fillId="0" borderId="18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16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3" fillId="0" borderId="16" xfId="0" applyNumberFormat="1" applyFont="1" applyFill="1" applyBorder="1" applyAlignment="1">
      <alignment horizontal="center" vertical="center" wrapText="1"/>
    </xf>
    <xf numFmtId="2" fontId="10" fillId="0" borderId="17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6" fillId="0" borderId="0" xfId="0" applyFont="1" applyFill="1"/>
    <xf numFmtId="0" fontId="3" fillId="0" borderId="1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 wrapText="1"/>
    </xf>
    <xf numFmtId="0" fontId="4" fillId="0" borderId="22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2" fontId="10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" fontId="10" fillId="0" borderId="18" xfId="0" applyNumberFormat="1" applyFont="1" applyFill="1" applyBorder="1" applyAlignment="1">
      <alignment horizontal="center" vertical="center" wrapText="1"/>
    </xf>
    <xf numFmtId="2" fontId="10" fillId="0" borderId="10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2" fontId="10" fillId="0" borderId="11" xfId="0" applyNumberFormat="1" applyFont="1" applyFill="1" applyBorder="1" applyAlignment="1">
      <alignment horizontal="center" vertical="center" wrapText="1"/>
    </xf>
    <xf numFmtId="2" fontId="10" fillId="0" borderId="9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10" fillId="0" borderId="1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1" fontId="10" fillId="0" borderId="0" xfId="0" applyNumberFormat="1" applyFont="1" applyFill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49" fontId="10" fillId="0" borderId="18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2" fontId="1" fillId="0" borderId="14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2" fontId="4" fillId="0" borderId="1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2" fontId="4" fillId="0" borderId="23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0" fillId="0" borderId="11" xfId="0" applyNumberFormat="1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Fill="1" applyAlignment="1">
      <alignment horizontal="center" vertical="center"/>
    </xf>
    <xf numFmtId="10" fontId="8" fillId="0" borderId="13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2" fontId="10" fillId="0" borderId="12" xfId="0" applyNumberFormat="1" applyFont="1" applyFill="1" applyBorder="1" applyAlignment="1">
      <alignment horizontal="center" vertical="center" wrapText="1"/>
    </xf>
    <xf numFmtId="2" fontId="2" fillId="0" borderId="18" xfId="0" applyNumberFormat="1" applyFont="1" applyFill="1" applyBorder="1" applyAlignment="1">
      <alignment horizontal="center" vertical="center" wrapText="1"/>
    </xf>
    <xf numFmtId="49" fontId="10" fillId="0" borderId="23" xfId="0" applyNumberFormat="1" applyFont="1" applyFill="1" applyBorder="1" applyAlignment="1">
      <alignment horizontal="center" vertical="center" wrapText="1"/>
    </xf>
    <xf numFmtId="10" fontId="13" fillId="0" borderId="0" xfId="0" applyNumberFormat="1" applyFont="1" applyFill="1" applyAlignment="1">
      <alignment vertical="center"/>
    </xf>
    <xf numFmtId="10" fontId="13" fillId="0" borderId="13" xfId="0" applyNumberFormat="1" applyFont="1" applyFill="1" applyBorder="1" applyAlignment="1">
      <alignment vertical="center"/>
    </xf>
    <xf numFmtId="10" fontId="13" fillId="0" borderId="0" xfId="0" applyNumberFormat="1" applyFont="1" applyFill="1"/>
    <xf numFmtId="10" fontId="10" fillId="0" borderId="13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9" fontId="8" fillId="0" borderId="0" xfId="0" applyNumberFormat="1" applyFont="1" applyFill="1" applyAlignment="1">
      <alignment horizontal="center" vertical="center" wrapText="1"/>
    </xf>
    <xf numFmtId="0" fontId="1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1" fontId="2" fillId="0" borderId="18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2" fontId="3" fillId="0" borderId="10" xfId="0" applyNumberFormat="1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1" fontId="10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/>
    <xf numFmtId="2" fontId="3" fillId="0" borderId="0" xfId="0" applyNumberFormat="1" applyFont="1" applyFill="1" applyAlignment="1"/>
    <xf numFmtId="0" fontId="1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horizontal="center" vertical="center" wrapText="1"/>
    </xf>
    <xf numFmtId="2" fontId="2" fillId="0" borderId="17" xfId="0" applyNumberFormat="1" applyFont="1" applyFill="1" applyBorder="1" applyAlignment="1">
      <alignment horizontal="center" vertical="center" wrapText="1"/>
    </xf>
    <xf numFmtId="2" fontId="2" fillId="0" borderId="12" xfId="0" applyNumberFormat="1" applyFont="1" applyFill="1" applyBorder="1" applyAlignment="1">
      <alignment horizontal="center" vertical="center" wrapText="1"/>
    </xf>
    <xf numFmtId="2" fontId="2" fillId="0" borderId="16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right" vertical="center" wrapText="1"/>
    </xf>
    <xf numFmtId="0" fontId="2" fillId="0" borderId="23" xfId="0" applyFont="1" applyFill="1" applyBorder="1" applyAlignment="1">
      <alignment horizontal="right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2" fontId="3" fillId="0" borderId="10" xfId="0" applyNumberFormat="1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vertical="center" wrapText="1"/>
    </xf>
    <xf numFmtId="0" fontId="10" fillId="0" borderId="23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horizontal="right" vertical="center" wrapText="1"/>
    </xf>
    <xf numFmtId="0" fontId="10" fillId="0" borderId="23" xfId="0" applyFont="1" applyFill="1" applyBorder="1" applyAlignment="1">
      <alignment horizontal="right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righ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topLeftCell="A7" workbookViewId="0">
      <selection activeCell="C14" sqref="C14"/>
    </sheetView>
  </sheetViews>
  <sheetFormatPr defaultRowHeight="15.75" x14ac:dyDescent="0.25"/>
  <cols>
    <col min="1" max="2" width="16.85546875" style="141" customWidth="1"/>
    <col min="3" max="3" width="20.85546875" style="141" customWidth="1"/>
    <col min="4" max="4" width="16.85546875" style="141" customWidth="1"/>
    <col min="5" max="5" width="19.28515625" style="141" customWidth="1"/>
    <col min="6" max="6" width="16.85546875" style="141" customWidth="1"/>
    <col min="7" max="7" width="19.5703125" style="141" customWidth="1"/>
    <col min="8" max="8" width="16.85546875" style="141" customWidth="1"/>
    <col min="9" max="9" width="19.42578125" style="141" customWidth="1"/>
    <col min="10" max="14" width="16.85546875" style="141" customWidth="1"/>
    <col min="15" max="16384" width="9.140625" style="1"/>
  </cols>
  <sheetData>
    <row r="1" spans="1:14" s="2" customFormat="1" ht="15.75" customHeight="1" x14ac:dyDescent="0.25">
      <c r="A1" s="176"/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14" s="2" customFormat="1" ht="18" customHeight="1" x14ac:dyDescent="0.25">
      <c r="A2" s="177" t="s">
        <v>0</v>
      </c>
      <c r="B2" s="178"/>
      <c r="C2" s="177" t="s">
        <v>1</v>
      </c>
      <c r="D2" s="179"/>
      <c r="E2" s="177" t="s">
        <v>2</v>
      </c>
      <c r="F2" s="179"/>
      <c r="G2" s="177" t="s">
        <v>3</v>
      </c>
      <c r="H2" s="179"/>
      <c r="I2" s="177" t="s">
        <v>4</v>
      </c>
      <c r="J2" s="179"/>
      <c r="K2" s="177" t="s">
        <v>7</v>
      </c>
      <c r="L2" s="179"/>
      <c r="M2" s="177" t="s">
        <v>6</v>
      </c>
      <c r="N2" s="179"/>
    </row>
    <row r="3" spans="1:14" s="2" customFormat="1" ht="19.5" customHeight="1" x14ac:dyDescent="0.25">
      <c r="A3" s="171" t="s">
        <v>5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</row>
    <row r="4" spans="1:14" s="2" customFormat="1" ht="34.5" customHeight="1" x14ac:dyDescent="0.25">
      <c r="A4" s="3" t="s">
        <v>57</v>
      </c>
      <c r="B4" s="140" t="s">
        <v>58</v>
      </c>
      <c r="C4" s="3" t="s">
        <v>56</v>
      </c>
      <c r="D4" s="3" t="s">
        <v>55</v>
      </c>
      <c r="E4" s="3" t="s">
        <v>57</v>
      </c>
      <c r="F4" s="140" t="s">
        <v>58</v>
      </c>
      <c r="G4" s="3" t="s">
        <v>56</v>
      </c>
      <c r="H4" s="3" t="s">
        <v>55</v>
      </c>
      <c r="I4" s="3" t="s">
        <v>57</v>
      </c>
      <c r="J4" s="140" t="s">
        <v>58</v>
      </c>
      <c r="K4" s="3" t="s">
        <v>57</v>
      </c>
      <c r="L4" s="140" t="s">
        <v>58</v>
      </c>
      <c r="M4" s="3" t="s">
        <v>56</v>
      </c>
      <c r="N4" s="3" t="s">
        <v>55</v>
      </c>
    </row>
    <row r="5" spans="1:14" s="2" customFormat="1" ht="69.75" customHeight="1" x14ac:dyDescent="0.25">
      <c r="A5" s="3" t="s">
        <v>14</v>
      </c>
      <c r="B5" s="3" t="s">
        <v>15</v>
      </c>
      <c r="C5" s="3" t="s">
        <v>10</v>
      </c>
      <c r="D5" s="3" t="s">
        <v>84</v>
      </c>
      <c r="E5" s="3" t="s">
        <v>48</v>
      </c>
      <c r="F5" s="3" t="s">
        <v>85</v>
      </c>
      <c r="G5" s="3" t="s">
        <v>32</v>
      </c>
      <c r="H5" s="3" t="s">
        <v>41</v>
      </c>
      <c r="I5" s="154" t="s">
        <v>207</v>
      </c>
      <c r="J5" s="154" t="s">
        <v>208</v>
      </c>
      <c r="K5" s="3" t="s">
        <v>43</v>
      </c>
      <c r="L5" s="3" t="s">
        <v>30</v>
      </c>
      <c r="M5" s="166" t="s">
        <v>48</v>
      </c>
      <c r="N5" s="3" t="s">
        <v>85</v>
      </c>
    </row>
    <row r="6" spans="1:14" s="2" customFormat="1" ht="34.5" customHeight="1" x14ac:dyDescent="0.25">
      <c r="A6" s="3"/>
      <c r="B6" s="3"/>
      <c r="C6" s="3" t="s">
        <v>86</v>
      </c>
      <c r="D6" s="3">
        <v>40</v>
      </c>
      <c r="E6" s="3" t="s">
        <v>49</v>
      </c>
      <c r="F6" s="3" t="s">
        <v>50</v>
      </c>
      <c r="G6" s="3"/>
      <c r="H6" s="3"/>
      <c r="I6" s="3"/>
      <c r="J6" s="3"/>
      <c r="K6" s="3" t="s">
        <v>49</v>
      </c>
      <c r="L6" s="3" t="s">
        <v>50</v>
      </c>
      <c r="M6" s="3"/>
      <c r="N6" s="3"/>
    </row>
    <row r="7" spans="1:14" s="2" customFormat="1" ht="42.75" customHeight="1" x14ac:dyDescent="0.25">
      <c r="A7" s="3" t="s">
        <v>33</v>
      </c>
      <c r="B7" s="3" t="s">
        <v>42</v>
      </c>
      <c r="C7" s="3" t="s">
        <v>44</v>
      </c>
      <c r="D7" s="3" t="s">
        <v>19</v>
      </c>
      <c r="E7" s="3" t="s">
        <v>12</v>
      </c>
      <c r="F7" s="3" t="s">
        <v>45</v>
      </c>
      <c r="G7" s="3" t="s">
        <v>46</v>
      </c>
      <c r="H7" s="3" t="s">
        <v>19</v>
      </c>
      <c r="I7" s="3" t="s">
        <v>33</v>
      </c>
      <c r="J7" s="3" t="s">
        <v>42</v>
      </c>
      <c r="K7" s="3" t="s">
        <v>60</v>
      </c>
      <c r="L7" s="3" t="s">
        <v>19</v>
      </c>
      <c r="M7" s="3" t="s">
        <v>47</v>
      </c>
      <c r="N7" s="3" t="s">
        <v>194</v>
      </c>
    </row>
    <row r="8" spans="1:14" s="2" customFormat="1" ht="34.5" customHeight="1" x14ac:dyDescent="0.25">
      <c r="A8" s="141" t="s">
        <v>40</v>
      </c>
      <c r="B8" s="3" t="s">
        <v>13</v>
      </c>
      <c r="C8" s="141"/>
      <c r="D8" s="3"/>
      <c r="E8" s="165" t="s">
        <v>210</v>
      </c>
      <c r="F8" s="3" t="s">
        <v>13</v>
      </c>
      <c r="G8" s="141" t="s">
        <v>40</v>
      </c>
      <c r="H8" s="3" t="s">
        <v>13</v>
      </c>
      <c r="I8" s="165" t="s">
        <v>211</v>
      </c>
      <c r="J8" s="3" t="s">
        <v>13</v>
      </c>
      <c r="K8" s="165" t="s">
        <v>59</v>
      </c>
      <c r="L8" s="3" t="s">
        <v>13</v>
      </c>
      <c r="M8" s="141" t="s">
        <v>40</v>
      </c>
      <c r="N8" s="3" t="s">
        <v>13</v>
      </c>
    </row>
    <row r="9" spans="1:14" s="2" customFormat="1" ht="34.5" customHeight="1" x14ac:dyDescent="0.25">
      <c r="A9" s="3" t="s">
        <v>16</v>
      </c>
      <c r="B9" s="3" t="s">
        <v>39</v>
      </c>
      <c r="C9" s="3" t="s">
        <v>26</v>
      </c>
      <c r="D9" s="3" t="s">
        <v>39</v>
      </c>
      <c r="E9" s="3" t="s">
        <v>26</v>
      </c>
      <c r="F9" s="3" t="s">
        <v>39</v>
      </c>
      <c r="G9" s="3" t="s">
        <v>26</v>
      </c>
      <c r="H9" s="3" t="s">
        <v>39</v>
      </c>
      <c r="I9" s="3" t="s">
        <v>26</v>
      </c>
      <c r="J9" s="3" t="s">
        <v>39</v>
      </c>
      <c r="K9" s="3" t="s">
        <v>26</v>
      </c>
      <c r="L9" s="3" t="s">
        <v>39</v>
      </c>
      <c r="M9" s="3" t="s">
        <v>26</v>
      </c>
      <c r="N9" s="3" t="s">
        <v>39</v>
      </c>
    </row>
    <row r="10" spans="1:14" s="2" customFormat="1" ht="18" customHeight="1" x14ac:dyDescent="0.25">
      <c r="A10" s="172" t="s">
        <v>18</v>
      </c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</row>
    <row r="11" spans="1:14" s="2" customFormat="1" ht="34.5" customHeight="1" x14ac:dyDescent="0.25">
      <c r="A11" s="3" t="s">
        <v>52</v>
      </c>
      <c r="B11" s="3" t="s">
        <v>203</v>
      </c>
      <c r="C11" s="3" t="s">
        <v>24</v>
      </c>
      <c r="D11" s="142" t="s">
        <v>19</v>
      </c>
      <c r="E11" s="3" t="s">
        <v>74</v>
      </c>
      <c r="F11" s="3" t="s">
        <v>51</v>
      </c>
      <c r="G11" s="3"/>
      <c r="H11" s="3"/>
      <c r="I11" s="3"/>
      <c r="J11" s="3"/>
      <c r="K11" s="3"/>
      <c r="L11" s="3"/>
      <c r="M11" s="3"/>
      <c r="N11" s="3"/>
    </row>
    <row r="12" spans="1:14" s="2" customFormat="1" ht="34.5" customHeight="1" x14ac:dyDescent="0.25">
      <c r="A12" s="3" t="s">
        <v>54</v>
      </c>
      <c r="B12" s="3" t="s">
        <v>19</v>
      </c>
      <c r="C12" s="143"/>
      <c r="D12" s="143"/>
      <c r="E12" s="3" t="s">
        <v>54</v>
      </c>
      <c r="F12" s="3" t="s">
        <v>19</v>
      </c>
      <c r="G12" s="3" t="s">
        <v>53</v>
      </c>
      <c r="H12" s="3" t="s">
        <v>19</v>
      </c>
      <c r="I12" s="148" t="s">
        <v>24</v>
      </c>
      <c r="J12" s="3" t="s">
        <v>19</v>
      </c>
      <c r="K12" s="3" t="s">
        <v>204</v>
      </c>
      <c r="L12" s="3" t="s">
        <v>19</v>
      </c>
      <c r="M12" s="3" t="s">
        <v>54</v>
      </c>
      <c r="N12" s="3" t="s">
        <v>19</v>
      </c>
    </row>
    <row r="13" spans="1:14" s="2" customFormat="1" ht="24" customHeight="1" x14ac:dyDescent="0.25">
      <c r="A13" s="174" t="s">
        <v>8</v>
      </c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</row>
    <row r="14" spans="1:14" s="2" customFormat="1" ht="51" customHeight="1" x14ac:dyDescent="0.25">
      <c r="A14" s="166" t="s">
        <v>209</v>
      </c>
      <c r="B14" s="3" t="s">
        <v>20</v>
      </c>
      <c r="C14" s="167" t="s">
        <v>227</v>
      </c>
      <c r="D14" s="3" t="s">
        <v>20</v>
      </c>
      <c r="E14" s="167" t="s">
        <v>34</v>
      </c>
      <c r="F14" s="3" t="s">
        <v>20</v>
      </c>
      <c r="G14" s="166" t="s">
        <v>212</v>
      </c>
      <c r="H14" s="166">
        <v>50</v>
      </c>
      <c r="I14" s="144" t="s">
        <v>225</v>
      </c>
      <c r="J14" s="145" t="s">
        <v>20</v>
      </c>
      <c r="K14" s="166" t="s">
        <v>209</v>
      </c>
      <c r="L14" s="3" t="s">
        <v>20</v>
      </c>
      <c r="M14" s="143" t="s">
        <v>82</v>
      </c>
      <c r="N14" s="3" t="s">
        <v>17</v>
      </c>
    </row>
    <row r="15" spans="1:14" s="2" customFormat="1" ht="93.75" customHeight="1" x14ac:dyDescent="0.25">
      <c r="A15" s="3" t="s">
        <v>21</v>
      </c>
      <c r="B15" s="3" t="s">
        <v>61</v>
      </c>
      <c r="C15" s="3" t="s">
        <v>197</v>
      </c>
      <c r="D15" s="3" t="s">
        <v>38</v>
      </c>
      <c r="E15" s="3" t="s">
        <v>67</v>
      </c>
      <c r="F15" s="3" t="s">
        <v>61</v>
      </c>
      <c r="G15" s="3" t="s">
        <v>70</v>
      </c>
      <c r="H15" s="3" t="s">
        <v>38</v>
      </c>
      <c r="I15" s="3" t="s">
        <v>35</v>
      </c>
      <c r="J15" s="3" t="s">
        <v>69</v>
      </c>
      <c r="K15" s="3" t="s">
        <v>76</v>
      </c>
      <c r="L15" s="3" t="s">
        <v>61</v>
      </c>
      <c r="M15" s="3" t="s">
        <v>37</v>
      </c>
      <c r="N15" s="3" t="s">
        <v>22</v>
      </c>
    </row>
    <row r="16" spans="1:14" s="2" customFormat="1" ht="54.75" customHeight="1" x14ac:dyDescent="0.25">
      <c r="A16" s="3" t="s">
        <v>62</v>
      </c>
      <c r="B16" s="3" t="s">
        <v>63</v>
      </c>
      <c r="C16" s="3" t="s">
        <v>64</v>
      </c>
      <c r="D16" s="3" t="s">
        <v>29</v>
      </c>
      <c r="E16" s="3" t="s">
        <v>65</v>
      </c>
      <c r="F16" s="3" t="s">
        <v>31</v>
      </c>
      <c r="G16" s="3" t="s">
        <v>71</v>
      </c>
      <c r="H16" s="3" t="s">
        <v>63</v>
      </c>
      <c r="I16" s="3" t="s">
        <v>11</v>
      </c>
      <c r="J16" s="3" t="s">
        <v>36</v>
      </c>
      <c r="K16" s="3" t="s">
        <v>75</v>
      </c>
      <c r="L16" s="3" t="s">
        <v>23</v>
      </c>
      <c r="M16" s="3" t="s">
        <v>78</v>
      </c>
      <c r="N16" s="3" t="s">
        <v>79</v>
      </c>
    </row>
    <row r="17" spans="1:14" s="2" customFormat="1" ht="69" customHeight="1" x14ac:dyDescent="0.25">
      <c r="A17" s="3"/>
      <c r="B17" s="3"/>
      <c r="C17" s="146" t="s">
        <v>28</v>
      </c>
      <c r="D17" s="3" t="s">
        <v>30</v>
      </c>
      <c r="E17" s="143" t="s">
        <v>66</v>
      </c>
      <c r="F17" s="3" t="s">
        <v>83</v>
      </c>
      <c r="G17" s="148"/>
      <c r="H17" s="3"/>
      <c r="I17" s="3" t="s">
        <v>174</v>
      </c>
      <c r="J17" s="3" t="s">
        <v>27</v>
      </c>
      <c r="K17" s="3"/>
      <c r="L17" s="3"/>
      <c r="M17" s="3" t="s">
        <v>77</v>
      </c>
      <c r="N17" s="3" t="s">
        <v>80</v>
      </c>
    </row>
    <row r="18" spans="1:14" s="2" customFormat="1" ht="42.75" customHeight="1" x14ac:dyDescent="0.25">
      <c r="A18" s="3" t="s">
        <v>24</v>
      </c>
      <c r="B18" s="3" t="s">
        <v>19</v>
      </c>
      <c r="C18" s="3" t="s">
        <v>81</v>
      </c>
      <c r="D18" s="3" t="s">
        <v>19</v>
      </c>
      <c r="E18" s="3" t="s">
        <v>73</v>
      </c>
      <c r="F18" s="3" t="s">
        <v>19</v>
      </c>
      <c r="G18" s="148" t="s">
        <v>24</v>
      </c>
      <c r="H18" s="3" t="s">
        <v>19</v>
      </c>
      <c r="I18" s="3" t="s">
        <v>72</v>
      </c>
      <c r="J18" s="147" t="s">
        <v>19</v>
      </c>
      <c r="K18" s="3" t="s">
        <v>24</v>
      </c>
      <c r="L18" s="3" t="s">
        <v>19</v>
      </c>
      <c r="M18" s="3" t="s">
        <v>81</v>
      </c>
      <c r="N18" s="3" t="s">
        <v>19</v>
      </c>
    </row>
    <row r="19" spans="1:14" s="2" customFormat="1" ht="18.75" customHeight="1" x14ac:dyDescent="0.25">
      <c r="A19" s="3" t="s">
        <v>9</v>
      </c>
      <c r="B19" s="3" t="s">
        <v>68</v>
      </c>
      <c r="C19" s="3" t="s">
        <v>9</v>
      </c>
      <c r="D19" s="3" t="s">
        <v>68</v>
      </c>
      <c r="E19" s="3" t="s">
        <v>9</v>
      </c>
      <c r="F19" s="3" t="s">
        <v>68</v>
      </c>
      <c r="G19" s="3" t="s">
        <v>9</v>
      </c>
      <c r="H19" s="3" t="s">
        <v>68</v>
      </c>
      <c r="I19" s="3" t="s">
        <v>9</v>
      </c>
      <c r="J19" s="3" t="s">
        <v>68</v>
      </c>
      <c r="K19" s="3" t="s">
        <v>9</v>
      </c>
      <c r="L19" s="3" t="s">
        <v>68</v>
      </c>
      <c r="M19" s="3" t="s">
        <v>9</v>
      </c>
      <c r="N19" s="3" t="s">
        <v>68</v>
      </c>
    </row>
    <row r="20" spans="1:14" ht="17.25" customHeight="1" x14ac:dyDescent="0.25">
      <c r="A20" s="3" t="s">
        <v>25</v>
      </c>
      <c r="B20" s="3" t="s">
        <v>68</v>
      </c>
      <c r="C20" s="3" t="s">
        <v>25</v>
      </c>
      <c r="D20" s="3" t="s">
        <v>68</v>
      </c>
      <c r="E20" s="3" t="s">
        <v>25</v>
      </c>
      <c r="F20" s="3" t="s">
        <v>68</v>
      </c>
      <c r="G20" s="3" t="s">
        <v>25</v>
      </c>
      <c r="H20" s="3" t="s">
        <v>68</v>
      </c>
      <c r="I20" s="3" t="s">
        <v>25</v>
      </c>
      <c r="J20" s="3" t="s">
        <v>68</v>
      </c>
      <c r="K20" s="3" t="s">
        <v>25</v>
      </c>
      <c r="L20" s="3" t="s">
        <v>68</v>
      </c>
      <c r="M20" s="3" t="s">
        <v>25</v>
      </c>
      <c r="N20" s="3" t="s">
        <v>68</v>
      </c>
    </row>
    <row r="21" spans="1:14" ht="17.25" customHeight="1" x14ac:dyDescent="0.25"/>
  </sheetData>
  <mergeCells count="11">
    <mergeCell ref="A3:N3"/>
    <mergeCell ref="A10:N10"/>
    <mergeCell ref="A13:N13"/>
    <mergeCell ref="A1:N1"/>
    <mergeCell ref="A2:B2"/>
    <mergeCell ref="C2:D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4"/>
  <sheetViews>
    <sheetView topLeftCell="A109" zoomScale="98" zoomScaleNormal="98" workbookViewId="0">
      <selection activeCell="A124" sqref="A124"/>
    </sheetView>
  </sheetViews>
  <sheetFormatPr defaultRowHeight="15.75" x14ac:dyDescent="0.25"/>
  <cols>
    <col min="1" max="1" width="41.42578125" style="159" customWidth="1"/>
    <col min="2" max="2" width="17.140625" style="64" customWidth="1"/>
    <col min="3" max="3" width="11.42578125" style="98" customWidth="1"/>
    <col min="4" max="4" width="10.140625" style="62" customWidth="1"/>
    <col min="5" max="5" width="9.7109375" style="62" customWidth="1"/>
    <col min="6" max="6" width="10.28515625" style="62" customWidth="1"/>
    <col min="7" max="7" width="18.42578125" style="62" customWidth="1"/>
    <col min="8" max="9" width="11.140625" style="62" customWidth="1"/>
    <col min="10" max="10" width="12.7109375" style="62" customWidth="1"/>
    <col min="11" max="15" width="11.140625" style="62" customWidth="1"/>
    <col min="16" max="16" width="27.7109375" style="63" customWidth="1"/>
    <col min="17" max="17" width="15.85546875" style="121" hidden="1" customWidth="1"/>
    <col min="18" max="18" width="12" style="65" hidden="1" customWidth="1"/>
    <col min="19" max="16384" width="9.140625" style="65"/>
  </cols>
  <sheetData>
    <row r="1" spans="1:17" x14ac:dyDescent="0.25">
      <c r="A1" s="59"/>
      <c r="B1" s="46"/>
      <c r="C1" s="77"/>
      <c r="D1" s="78"/>
      <c r="E1" s="78"/>
      <c r="F1" s="78"/>
      <c r="G1" s="78"/>
      <c r="H1" s="27"/>
      <c r="I1" s="27"/>
      <c r="J1" s="27"/>
      <c r="K1" s="27"/>
      <c r="L1" s="27"/>
      <c r="M1" s="27"/>
      <c r="N1" s="27"/>
      <c r="O1" s="27"/>
      <c r="P1" s="79"/>
    </row>
    <row r="2" spans="1:17" ht="16.5" thickBot="1" x14ac:dyDescent="0.3">
      <c r="A2" s="74" t="s">
        <v>0</v>
      </c>
      <c r="B2" s="46"/>
      <c r="C2" s="80"/>
      <c r="P2" s="81"/>
    </row>
    <row r="3" spans="1:17" x14ac:dyDescent="0.25">
      <c r="A3" s="5" t="s">
        <v>87</v>
      </c>
      <c r="B3" s="83"/>
      <c r="C3" s="39" t="s">
        <v>88</v>
      </c>
      <c r="D3" s="194" t="s">
        <v>89</v>
      </c>
      <c r="E3" s="195"/>
      <c r="F3" s="196"/>
      <c r="G3" s="22" t="s">
        <v>90</v>
      </c>
      <c r="H3" s="197" t="s">
        <v>91</v>
      </c>
      <c r="I3" s="186" t="s">
        <v>92</v>
      </c>
      <c r="J3" s="183" t="s">
        <v>93</v>
      </c>
      <c r="K3" s="186" t="s">
        <v>94</v>
      </c>
      <c r="L3" s="183" t="s">
        <v>95</v>
      </c>
      <c r="M3" s="186" t="s">
        <v>96</v>
      </c>
      <c r="N3" s="186" t="s">
        <v>97</v>
      </c>
      <c r="O3" s="189" t="s">
        <v>98</v>
      </c>
      <c r="P3" s="39" t="s">
        <v>109</v>
      </c>
    </row>
    <row r="4" spans="1:17" ht="16.5" thickBot="1" x14ac:dyDescent="0.3">
      <c r="A4" s="16" t="s">
        <v>99</v>
      </c>
      <c r="B4" s="7"/>
      <c r="C4" s="40" t="s">
        <v>100</v>
      </c>
      <c r="D4" s="161"/>
      <c r="E4" s="162"/>
      <c r="F4" s="162"/>
      <c r="G4" s="18" t="s">
        <v>112</v>
      </c>
      <c r="H4" s="198"/>
      <c r="I4" s="187"/>
      <c r="J4" s="184"/>
      <c r="K4" s="187"/>
      <c r="L4" s="184"/>
      <c r="M4" s="187"/>
      <c r="N4" s="187"/>
      <c r="O4" s="190"/>
      <c r="P4" s="40" t="s">
        <v>110</v>
      </c>
    </row>
    <row r="5" spans="1:17" ht="16.5" thickBot="1" x14ac:dyDescent="0.3">
      <c r="A5" s="11"/>
      <c r="B5" s="97"/>
      <c r="C5" s="54"/>
      <c r="D5" s="12" t="s">
        <v>101</v>
      </c>
      <c r="E5" s="12" t="s">
        <v>102</v>
      </c>
      <c r="F5" s="49" t="s">
        <v>103</v>
      </c>
      <c r="G5" s="12" t="s">
        <v>104</v>
      </c>
      <c r="H5" s="199"/>
      <c r="I5" s="188"/>
      <c r="J5" s="185"/>
      <c r="K5" s="188"/>
      <c r="L5" s="185"/>
      <c r="M5" s="188"/>
      <c r="N5" s="188"/>
      <c r="O5" s="191"/>
      <c r="P5" s="54"/>
    </row>
    <row r="6" spans="1:17" x14ac:dyDescent="0.25">
      <c r="A6" s="5"/>
      <c r="B6" s="14" t="s">
        <v>5</v>
      </c>
      <c r="C6" s="39"/>
      <c r="D6" s="10"/>
      <c r="E6" s="22"/>
      <c r="F6" s="31"/>
      <c r="G6" s="18"/>
      <c r="H6" s="155"/>
      <c r="I6" s="22"/>
      <c r="J6" s="156"/>
      <c r="K6" s="22"/>
      <c r="L6" s="156"/>
      <c r="M6" s="22"/>
      <c r="N6" s="22"/>
      <c r="O6" s="156"/>
      <c r="P6" s="39"/>
    </row>
    <row r="7" spans="1:17" x14ac:dyDescent="0.25">
      <c r="A7" s="16" t="s">
        <v>57</v>
      </c>
      <c r="B7" s="46"/>
      <c r="C7" s="41" t="s">
        <v>58</v>
      </c>
      <c r="D7" s="10">
        <v>2.33</v>
      </c>
      <c r="E7" s="18">
        <v>8.1199999999999992</v>
      </c>
      <c r="F7" s="31">
        <v>15.549999999999997</v>
      </c>
      <c r="G7" s="10">
        <v>144.59999999999997</v>
      </c>
      <c r="H7" s="10">
        <v>3.2999999999999988E-2</v>
      </c>
      <c r="I7" s="18">
        <v>0</v>
      </c>
      <c r="J7" s="9">
        <v>40</v>
      </c>
      <c r="K7" s="18">
        <v>0.62</v>
      </c>
      <c r="L7" s="9">
        <v>8.1</v>
      </c>
      <c r="M7" s="18">
        <v>22.5</v>
      </c>
      <c r="N7" s="18">
        <v>3.9</v>
      </c>
      <c r="O7" s="9">
        <v>0.38</v>
      </c>
      <c r="P7" s="40" t="s">
        <v>116</v>
      </c>
    </row>
    <row r="8" spans="1:17" ht="31.5" x14ac:dyDescent="0.25">
      <c r="A8" s="16" t="s">
        <v>14</v>
      </c>
      <c r="B8" s="46"/>
      <c r="C8" s="40" t="s">
        <v>114</v>
      </c>
      <c r="D8" s="10">
        <v>5.6044999999999998</v>
      </c>
      <c r="E8" s="18">
        <v>6.2525000000000004</v>
      </c>
      <c r="F8" s="31">
        <v>17.742000000000001</v>
      </c>
      <c r="G8" s="10">
        <v>145.05000000000001</v>
      </c>
      <c r="H8" s="10">
        <v>0.14249999999999999</v>
      </c>
      <c r="I8" s="18">
        <v>0.87749999999999995</v>
      </c>
      <c r="J8" s="9">
        <v>29.5</v>
      </c>
      <c r="K8" s="18">
        <v>0.11899999999999999</v>
      </c>
      <c r="L8" s="9">
        <v>102.73499999999999</v>
      </c>
      <c r="M8" s="18">
        <v>137.22749999999999</v>
      </c>
      <c r="N8" s="18">
        <v>35.700000000000003</v>
      </c>
      <c r="O8" s="9">
        <v>0.91550000000000009</v>
      </c>
      <c r="P8" s="40" t="s">
        <v>120</v>
      </c>
    </row>
    <row r="9" spans="1:17" ht="27.75" customHeight="1" x14ac:dyDescent="0.25">
      <c r="A9" s="16" t="s">
        <v>117</v>
      </c>
      <c r="B9" s="46"/>
      <c r="C9" s="40" t="s">
        <v>115</v>
      </c>
      <c r="D9" s="10">
        <v>1.46</v>
      </c>
      <c r="E9" s="18">
        <v>1.0765</v>
      </c>
      <c r="F9" s="31">
        <v>11.959999999999999</v>
      </c>
      <c r="G9" s="10">
        <v>63.7</v>
      </c>
      <c r="H9" s="10">
        <v>1.7499999999999998E-2</v>
      </c>
      <c r="I9" s="18">
        <v>0.66999999999999993</v>
      </c>
      <c r="J9" s="9">
        <v>7.9999999999999982</v>
      </c>
      <c r="K9" s="18">
        <v>0</v>
      </c>
      <c r="L9" s="9">
        <v>63.015000000000001</v>
      </c>
      <c r="M9" s="18">
        <v>48.36</v>
      </c>
      <c r="N9" s="18">
        <v>12.2</v>
      </c>
      <c r="O9" s="9">
        <v>1.2999999999999996</v>
      </c>
      <c r="P9" s="40" t="s">
        <v>121</v>
      </c>
    </row>
    <row r="10" spans="1:17" ht="24" customHeight="1" x14ac:dyDescent="0.25">
      <c r="A10" s="16" t="s">
        <v>40</v>
      </c>
      <c r="B10" s="46"/>
      <c r="C10" s="40">
        <v>120</v>
      </c>
      <c r="D10" s="10">
        <v>0.48</v>
      </c>
      <c r="E10" s="18">
        <v>0.48</v>
      </c>
      <c r="F10" s="31">
        <v>11.759999999999998</v>
      </c>
      <c r="G10" s="10">
        <v>56.399999999999984</v>
      </c>
      <c r="H10" s="10">
        <v>3.599999999999999E-2</v>
      </c>
      <c r="I10" s="18">
        <v>11.999999999999996</v>
      </c>
      <c r="J10" s="9">
        <v>0</v>
      </c>
      <c r="K10" s="18">
        <v>0.24</v>
      </c>
      <c r="L10" s="9">
        <v>19.2</v>
      </c>
      <c r="M10" s="18">
        <v>13.2</v>
      </c>
      <c r="N10" s="18">
        <v>10.799999999999999</v>
      </c>
      <c r="O10" s="9">
        <v>2.6399999999999997</v>
      </c>
      <c r="P10" s="40" t="s">
        <v>119</v>
      </c>
    </row>
    <row r="11" spans="1:17" ht="28.5" customHeight="1" thickBot="1" x14ac:dyDescent="0.3">
      <c r="A11" s="16" t="s">
        <v>16</v>
      </c>
      <c r="B11" s="46"/>
      <c r="C11" s="40">
        <v>50</v>
      </c>
      <c r="D11" s="10">
        <v>3.75</v>
      </c>
      <c r="E11" s="18">
        <v>1.45</v>
      </c>
      <c r="F11" s="31">
        <v>25.7</v>
      </c>
      <c r="G11" s="10">
        <v>131</v>
      </c>
      <c r="H11" s="10">
        <v>5.5E-2</v>
      </c>
      <c r="I11" s="18">
        <v>0</v>
      </c>
      <c r="J11" s="9">
        <v>0</v>
      </c>
      <c r="K11" s="18">
        <v>0.85</v>
      </c>
      <c r="L11" s="9">
        <v>9.5</v>
      </c>
      <c r="M11" s="18">
        <v>32.5</v>
      </c>
      <c r="N11" s="18">
        <v>6.5</v>
      </c>
      <c r="O11" s="9">
        <v>0.6</v>
      </c>
      <c r="P11" s="40" t="s">
        <v>118</v>
      </c>
    </row>
    <row r="12" spans="1:17" ht="16.5" thickBot="1" x14ac:dyDescent="0.3">
      <c r="A12" s="158" t="s">
        <v>106</v>
      </c>
      <c r="B12" s="102"/>
      <c r="C12" s="55">
        <v>564</v>
      </c>
      <c r="D12" s="20">
        <f>SUM(D7:D11)</f>
        <v>13.624500000000001</v>
      </c>
      <c r="E12" s="20">
        <f t="shared" ref="E12:G12" si="0">SUM(E7:E11)</f>
        <v>17.378999999999998</v>
      </c>
      <c r="F12" s="20">
        <f t="shared" si="0"/>
        <v>82.712000000000003</v>
      </c>
      <c r="G12" s="20">
        <f t="shared" si="0"/>
        <v>540.75</v>
      </c>
      <c r="H12" s="20">
        <f t="shared" ref="H12:O12" si="1">SUM(H7:H11)</f>
        <v>0.28399999999999997</v>
      </c>
      <c r="I12" s="20">
        <f t="shared" si="1"/>
        <v>13.547499999999996</v>
      </c>
      <c r="J12" s="20">
        <f t="shared" si="1"/>
        <v>77.5</v>
      </c>
      <c r="K12" s="20">
        <f t="shared" si="1"/>
        <v>1.829</v>
      </c>
      <c r="L12" s="20">
        <f t="shared" si="1"/>
        <v>202.54999999999995</v>
      </c>
      <c r="M12" s="20">
        <f t="shared" si="1"/>
        <v>253.78749999999997</v>
      </c>
      <c r="N12" s="20">
        <f t="shared" si="1"/>
        <v>69.099999999999994</v>
      </c>
      <c r="O12" s="20">
        <f t="shared" si="1"/>
        <v>5.8354999999999988</v>
      </c>
      <c r="P12" s="67"/>
    </row>
    <row r="13" spans="1:17" ht="31.5" x14ac:dyDescent="0.25">
      <c r="A13" s="5"/>
      <c r="B13" s="14" t="s">
        <v>107</v>
      </c>
      <c r="C13" s="40"/>
      <c r="D13" s="10"/>
      <c r="E13" s="22"/>
      <c r="F13" s="9"/>
      <c r="G13" s="22"/>
      <c r="H13" s="9"/>
      <c r="I13" s="18"/>
      <c r="J13" s="9"/>
      <c r="K13" s="18"/>
      <c r="L13" s="9"/>
      <c r="M13" s="18"/>
      <c r="N13" s="18"/>
      <c r="O13" s="9"/>
      <c r="P13" s="39"/>
    </row>
    <row r="14" spans="1:17" ht="24" customHeight="1" thickBot="1" x14ac:dyDescent="0.3">
      <c r="A14" s="16" t="s">
        <v>52</v>
      </c>
      <c r="B14" s="46"/>
      <c r="C14" s="40">
        <v>30</v>
      </c>
      <c r="D14" s="9">
        <v>2.59</v>
      </c>
      <c r="E14" s="18">
        <v>2.4900000000000002</v>
      </c>
      <c r="F14" s="9">
        <v>13.18</v>
      </c>
      <c r="G14" s="18">
        <v>92.45</v>
      </c>
      <c r="H14" s="9">
        <v>4.5499999999999999E-2</v>
      </c>
      <c r="I14" s="18"/>
      <c r="J14" s="9"/>
      <c r="K14" s="18">
        <v>1.2949999999999999</v>
      </c>
      <c r="L14" s="9">
        <v>9.1</v>
      </c>
      <c r="M14" s="18">
        <v>29.4</v>
      </c>
      <c r="N14" s="18">
        <v>10.5</v>
      </c>
      <c r="O14" s="9">
        <v>0.49</v>
      </c>
      <c r="P14" s="54" t="s">
        <v>201</v>
      </c>
    </row>
    <row r="15" spans="1:17" ht="26.25" customHeight="1" thickBot="1" x14ac:dyDescent="0.3">
      <c r="A15" s="16" t="s">
        <v>54</v>
      </c>
      <c r="B15" s="7"/>
      <c r="C15" s="40">
        <v>200</v>
      </c>
      <c r="D15" s="9">
        <v>5.8</v>
      </c>
      <c r="E15" s="18">
        <v>5</v>
      </c>
      <c r="F15" s="9">
        <v>9.6</v>
      </c>
      <c r="G15" s="18">
        <v>107</v>
      </c>
      <c r="H15" s="9">
        <v>0.08</v>
      </c>
      <c r="I15" s="18">
        <v>2.6</v>
      </c>
      <c r="J15" s="9">
        <v>40</v>
      </c>
      <c r="K15" s="18"/>
      <c r="L15" s="9">
        <v>240</v>
      </c>
      <c r="M15" s="18">
        <v>180</v>
      </c>
      <c r="N15" s="18">
        <v>28</v>
      </c>
      <c r="O15" s="9">
        <v>0.2</v>
      </c>
      <c r="P15" s="18" t="s">
        <v>122</v>
      </c>
    </row>
    <row r="16" spans="1:17" s="66" customFormat="1" ht="16.5" thickBot="1" x14ac:dyDescent="0.3">
      <c r="A16" s="158" t="s">
        <v>106</v>
      </c>
      <c r="B16" s="103"/>
      <c r="C16" s="19">
        <v>230</v>
      </c>
      <c r="D16" s="20">
        <f>SUM(D14:D15)</f>
        <v>8.39</v>
      </c>
      <c r="E16" s="20">
        <f t="shared" ref="E16:O16" si="2">SUM(E14:E15)</f>
        <v>7.49</v>
      </c>
      <c r="F16" s="20">
        <f t="shared" si="2"/>
        <v>22.78</v>
      </c>
      <c r="G16" s="20">
        <f t="shared" si="2"/>
        <v>199.45</v>
      </c>
      <c r="H16" s="20">
        <f t="shared" si="2"/>
        <v>0.1255</v>
      </c>
      <c r="I16" s="20">
        <f t="shared" si="2"/>
        <v>2.6</v>
      </c>
      <c r="J16" s="20">
        <f t="shared" si="2"/>
        <v>40</v>
      </c>
      <c r="K16" s="20">
        <f t="shared" si="2"/>
        <v>1.2949999999999999</v>
      </c>
      <c r="L16" s="20">
        <f t="shared" si="2"/>
        <v>249.1</v>
      </c>
      <c r="M16" s="20">
        <f t="shared" si="2"/>
        <v>209.4</v>
      </c>
      <c r="N16" s="20">
        <f t="shared" si="2"/>
        <v>38.5</v>
      </c>
      <c r="O16" s="20">
        <f t="shared" si="2"/>
        <v>0.69</v>
      </c>
      <c r="P16" s="111"/>
      <c r="Q16" s="121"/>
    </row>
    <row r="17" spans="1:18" s="66" customFormat="1" ht="24.75" thickBot="1" x14ac:dyDescent="0.3">
      <c r="A17" s="205"/>
      <c r="B17" s="206"/>
      <c r="C17" s="119">
        <f>C12+C16</f>
        <v>794</v>
      </c>
      <c r="D17" s="35">
        <f>D12+D16</f>
        <v>22.014500000000002</v>
      </c>
      <c r="E17" s="20">
        <f t="shared" ref="E17:G17" si="3">E12+E16</f>
        <v>24.869</v>
      </c>
      <c r="F17" s="34">
        <f t="shared" si="3"/>
        <v>105.492</v>
      </c>
      <c r="G17" s="20">
        <f t="shared" si="3"/>
        <v>740.2</v>
      </c>
      <c r="H17" s="85"/>
      <c r="I17" s="89"/>
      <c r="J17" s="85"/>
      <c r="K17" s="89"/>
      <c r="L17" s="85"/>
      <c r="M17" s="89"/>
      <c r="N17" s="89"/>
      <c r="O17" s="85"/>
      <c r="P17" s="120"/>
      <c r="Q17" s="121">
        <f>G17/2350</f>
        <v>0.31497872340425531</v>
      </c>
      <c r="R17" s="133" t="s">
        <v>198</v>
      </c>
    </row>
    <row r="18" spans="1:18" x14ac:dyDescent="0.25">
      <c r="A18" s="5"/>
      <c r="B18" s="14" t="s">
        <v>8</v>
      </c>
      <c r="C18" s="15"/>
      <c r="D18" s="156"/>
      <c r="E18" s="22"/>
      <c r="F18" s="156"/>
      <c r="G18" s="22"/>
      <c r="H18" s="156"/>
      <c r="I18" s="22"/>
      <c r="J18" s="156"/>
      <c r="K18" s="22"/>
      <c r="L18" s="156"/>
      <c r="M18" s="22"/>
      <c r="N18" s="22"/>
      <c r="O18" s="156"/>
      <c r="P18" s="107"/>
      <c r="R18" s="134"/>
    </row>
    <row r="19" spans="1:18" x14ac:dyDescent="0.25">
      <c r="A19" s="16" t="s">
        <v>213</v>
      </c>
      <c r="B19" s="71"/>
      <c r="C19" s="17">
        <v>60</v>
      </c>
      <c r="D19" s="9">
        <v>0.7397999999999999</v>
      </c>
      <c r="E19" s="18">
        <v>5.6399999999999992E-2</v>
      </c>
      <c r="F19" s="18">
        <v>10.8856</v>
      </c>
      <c r="G19" s="9">
        <v>49.02</v>
      </c>
      <c r="H19" s="10">
        <v>3.4199999999999994E-2</v>
      </c>
      <c r="I19" s="18">
        <v>2.016</v>
      </c>
      <c r="J19" s="9">
        <v>0</v>
      </c>
      <c r="K19" s="18">
        <v>8.0399999999999991</v>
      </c>
      <c r="L19" s="9">
        <v>15.455999999999998</v>
      </c>
      <c r="M19" s="18">
        <v>31.65959999999999</v>
      </c>
      <c r="N19" s="18">
        <v>21.628199999999996</v>
      </c>
      <c r="O19" s="9">
        <v>0.39839999999999987</v>
      </c>
      <c r="P19" s="40" t="s">
        <v>214</v>
      </c>
      <c r="R19" s="134"/>
    </row>
    <row r="20" spans="1:18" ht="31.5" x14ac:dyDescent="0.25">
      <c r="A20" s="16" t="s">
        <v>221</v>
      </c>
      <c r="B20" s="7"/>
      <c r="C20" s="17" t="s">
        <v>123</v>
      </c>
      <c r="D20" s="9">
        <v>6.8200000000000012</v>
      </c>
      <c r="E20" s="18">
        <v>9.5432000000000006</v>
      </c>
      <c r="F20" s="9">
        <v>16.756799999999998</v>
      </c>
      <c r="G20" s="18">
        <v>145.63999999999999</v>
      </c>
      <c r="H20" s="9">
        <v>5.7800000000000004E-2</v>
      </c>
      <c r="I20" s="18">
        <v>13.179199999999998</v>
      </c>
      <c r="J20" s="9">
        <v>22.804000000000002</v>
      </c>
      <c r="K20" s="18">
        <v>2.1123999999999996</v>
      </c>
      <c r="L20" s="9">
        <v>59.99199999999999</v>
      </c>
      <c r="M20" s="18">
        <v>81.38</v>
      </c>
      <c r="N20" s="18">
        <v>23.061599999999999</v>
      </c>
      <c r="O20" s="9">
        <v>1.0935999999999999</v>
      </c>
      <c r="P20" s="40" t="s">
        <v>125</v>
      </c>
      <c r="R20" s="134"/>
    </row>
    <row r="21" spans="1:18" ht="31.5" x14ac:dyDescent="0.25">
      <c r="A21" s="16" t="s">
        <v>62</v>
      </c>
      <c r="B21" s="7"/>
      <c r="C21" s="17" t="s">
        <v>124</v>
      </c>
      <c r="D21" s="9">
        <v>14.33</v>
      </c>
      <c r="E21" s="18">
        <v>20.728000000000002</v>
      </c>
      <c r="F21" s="9">
        <v>29.765999999999998</v>
      </c>
      <c r="G21" s="18">
        <v>395.99999999999994</v>
      </c>
      <c r="H21" s="9">
        <v>0.11399999999999998</v>
      </c>
      <c r="I21" s="18">
        <v>8.9919999999999991</v>
      </c>
      <c r="J21" s="9">
        <v>29.1</v>
      </c>
      <c r="K21" s="18">
        <v>3.88</v>
      </c>
      <c r="L21" s="9">
        <v>55.7</v>
      </c>
      <c r="M21" s="18">
        <v>191.39999999999998</v>
      </c>
      <c r="N21" s="18">
        <v>43.315999999999995</v>
      </c>
      <c r="O21" s="9">
        <v>4.1720000000000006</v>
      </c>
      <c r="P21" s="40" t="s">
        <v>126</v>
      </c>
      <c r="R21" s="134"/>
    </row>
    <row r="22" spans="1:18" x14ac:dyDescent="0.25">
      <c r="A22" s="75" t="s">
        <v>24</v>
      </c>
      <c r="B22" s="7"/>
      <c r="C22" s="17">
        <v>200</v>
      </c>
      <c r="D22" s="9">
        <v>1</v>
      </c>
      <c r="E22" s="18">
        <v>0</v>
      </c>
      <c r="F22" s="9">
        <v>20.2</v>
      </c>
      <c r="G22" s="43">
        <v>84.8</v>
      </c>
      <c r="H22" s="44">
        <v>2.1999999999999999E-2</v>
      </c>
      <c r="I22" s="17">
        <v>3.9999999999999996</v>
      </c>
      <c r="J22" s="44">
        <v>0</v>
      </c>
      <c r="K22" s="17">
        <v>0.2</v>
      </c>
      <c r="L22" s="44">
        <v>14</v>
      </c>
      <c r="M22" s="17">
        <v>14</v>
      </c>
      <c r="N22" s="17">
        <v>8</v>
      </c>
      <c r="O22" s="44">
        <v>2.8</v>
      </c>
      <c r="P22" s="40" t="s">
        <v>127</v>
      </c>
      <c r="R22" s="134"/>
    </row>
    <row r="23" spans="1:18" ht="20.25" customHeight="1" x14ac:dyDescent="0.25">
      <c r="A23" s="160" t="s">
        <v>9</v>
      </c>
      <c r="B23" s="7"/>
      <c r="C23" s="17">
        <v>50</v>
      </c>
      <c r="D23" s="44">
        <v>3.3</v>
      </c>
      <c r="E23" s="17">
        <v>0.6</v>
      </c>
      <c r="F23" s="44">
        <v>19.8</v>
      </c>
      <c r="G23" s="43">
        <v>99</v>
      </c>
      <c r="H23" s="44">
        <v>8.5000000000000006E-2</v>
      </c>
      <c r="I23" s="17">
        <v>0</v>
      </c>
      <c r="J23" s="44">
        <v>0</v>
      </c>
      <c r="K23" s="17">
        <v>0.7</v>
      </c>
      <c r="L23" s="44">
        <v>14.5</v>
      </c>
      <c r="M23" s="17">
        <v>75</v>
      </c>
      <c r="N23" s="17">
        <v>23.5</v>
      </c>
      <c r="O23" s="44">
        <v>1.95</v>
      </c>
      <c r="P23" s="40" t="s">
        <v>128</v>
      </c>
      <c r="R23" s="135"/>
    </row>
    <row r="24" spans="1:18" ht="19.5" customHeight="1" thickBot="1" x14ac:dyDescent="0.3">
      <c r="A24" s="16" t="s">
        <v>25</v>
      </c>
      <c r="B24" s="7"/>
      <c r="C24" s="17">
        <v>50</v>
      </c>
      <c r="D24" s="18">
        <v>3.8</v>
      </c>
      <c r="E24" s="163">
        <v>0.4</v>
      </c>
      <c r="F24" s="9">
        <v>24.6</v>
      </c>
      <c r="G24" s="33">
        <v>117.5</v>
      </c>
      <c r="H24" s="17">
        <v>5.5E-2</v>
      </c>
      <c r="I24" s="60">
        <v>0</v>
      </c>
      <c r="J24" s="17">
        <v>0</v>
      </c>
      <c r="K24" s="17">
        <v>0.55000000000000004</v>
      </c>
      <c r="L24" s="17">
        <v>10</v>
      </c>
      <c r="M24" s="17">
        <v>32.5</v>
      </c>
      <c r="N24" s="17">
        <v>7</v>
      </c>
      <c r="O24" s="44">
        <v>0.55000000000000004</v>
      </c>
      <c r="P24" s="54" t="s">
        <v>118</v>
      </c>
      <c r="R24" s="134"/>
    </row>
    <row r="25" spans="1:18" ht="26.25" thickBot="1" x14ac:dyDescent="0.3">
      <c r="A25" s="158" t="s">
        <v>106</v>
      </c>
      <c r="B25" s="102"/>
      <c r="C25" s="20">
        <v>792</v>
      </c>
      <c r="D25" s="20">
        <f>SUM(D19:D24)</f>
        <v>29.989800000000002</v>
      </c>
      <c r="E25" s="20">
        <f t="shared" ref="E25:O25" si="4">SUM(E19:E24)</f>
        <v>31.327600000000004</v>
      </c>
      <c r="F25" s="20">
        <f>F24+F23+F22+F21+F20+F19+0.6</f>
        <v>122.6084</v>
      </c>
      <c r="G25" s="20">
        <f t="shared" si="4"/>
        <v>891.95999999999992</v>
      </c>
      <c r="H25" s="20">
        <f t="shared" si="4"/>
        <v>0.36799999999999994</v>
      </c>
      <c r="I25" s="20">
        <f t="shared" si="4"/>
        <v>28.187199999999997</v>
      </c>
      <c r="J25" s="20">
        <f t="shared" si="4"/>
        <v>51.904000000000003</v>
      </c>
      <c r="K25" s="20">
        <f t="shared" si="4"/>
        <v>15.482399999999998</v>
      </c>
      <c r="L25" s="20">
        <f t="shared" si="4"/>
        <v>169.648</v>
      </c>
      <c r="M25" s="20">
        <f t="shared" si="4"/>
        <v>425.93959999999993</v>
      </c>
      <c r="N25" s="20">
        <f t="shared" si="4"/>
        <v>126.50579999999999</v>
      </c>
      <c r="O25" s="20">
        <f t="shared" si="4"/>
        <v>10.964</v>
      </c>
      <c r="P25" s="67"/>
      <c r="Q25" s="121">
        <f>G25/2350</f>
        <v>0.37955744680851061</v>
      </c>
      <c r="R25" s="136" t="s">
        <v>199</v>
      </c>
    </row>
    <row r="26" spans="1:18" ht="24.75" thickBot="1" x14ac:dyDescent="0.3">
      <c r="A26" s="158" t="s">
        <v>108</v>
      </c>
      <c r="B26" s="104"/>
      <c r="C26" s="20">
        <f>C12+C16+C25</f>
        <v>1586</v>
      </c>
      <c r="D26" s="20">
        <f t="shared" ref="D26:O26" si="5">D12+D16+D25</f>
        <v>52.004300000000001</v>
      </c>
      <c r="E26" s="20">
        <f t="shared" si="5"/>
        <v>56.196600000000004</v>
      </c>
      <c r="F26" s="20">
        <f t="shared" si="5"/>
        <v>228.10040000000001</v>
      </c>
      <c r="G26" s="20">
        <f t="shared" si="5"/>
        <v>1632.1599999999999</v>
      </c>
      <c r="H26" s="20">
        <f t="shared" si="5"/>
        <v>0.77749999999999986</v>
      </c>
      <c r="I26" s="20">
        <f t="shared" si="5"/>
        <v>44.334699999999998</v>
      </c>
      <c r="J26" s="20">
        <f t="shared" si="5"/>
        <v>169.404</v>
      </c>
      <c r="K26" s="20">
        <f t="shared" si="5"/>
        <v>18.606399999999997</v>
      </c>
      <c r="L26" s="20">
        <f t="shared" si="5"/>
        <v>621.298</v>
      </c>
      <c r="M26" s="20">
        <f t="shared" si="5"/>
        <v>889.12709999999993</v>
      </c>
      <c r="N26" s="20">
        <f t="shared" si="5"/>
        <v>234.10579999999999</v>
      </c>
      <c r="O26" s="20">
        <f t="shared" si="5"/>
        <v>17.4895</v>
      </c>
      <c r="P26" s="67"/>
      <c r="Q26" s="121">
        <f>G26/2350</f>
        <v>0.69453617021276592</v>
      </c>
      <c r="R26" s="133" t="s">
        <v>200</v>
      </c>
    </row>
    <row r="27" spans="1:18" x14ac:dyDescent="0.25">
      <c r="A27" s="160"/>
      <c r="B27" s="7"/>
      <c r="C27" s="8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83"/>
    </row>
    <row r="28" spans="1:18" ht="16.5" thickBot="1" x14ac:dyDescent="0.3">
      <c r="A28" s="74" t="s">
        <v>1</v>
      </c>
      <c r="B28" s="101"/>
      <c r="C28" s="80"/>
      <c r="P28" s="112"/>
      <c r="R28" s="137"/>
    </row>
    <row r="29" spans="1:18" x14ac:dyDescent="0.25">
      <c r="A29" s="5" t="s">
        <v>87</v>
      </c>
      <c r="B29" s="83"/>
      <c r="C29" s="39" t="s">
        <v>88</v>
      </c>
      <c r="D29" s="194" t="s">
        <v>89</v>
      </c>
      <c r="E29" s="195"/>
      <c r="F29" s="196"/>
      <c r="G29" s="22" t="s">
        <v>90</v>
      </c>
      <c r="H29" s="197" t="s">
        <v>91</v>
      </c>
      <c r="I29" s="186" t="s">
        <v>92</v>
      </c>
      <c r="J29" s="186" t="s">
        <v>93</v>
      </c>
      <c r="K29" s="186" t="s">
        <v>94</v>
      </c>
      <c r="L29" s="183" t="s">
        <v>95</v>
      </c>
      <c r="M29" s="186" t="s">
        <v>96</v>
      </c>
      <c r="N29" s="186" t="s">
        <v>97</v>
      </c>
      <c r="O29" s="189" t="s">
        <v>98</v>
      </c>
      <c r="P29" s="39" t="s">
        <v>109</v>
      </c>
    </row>
    <row r="30" spans="1:18" ht="16.5" thickBot="1" x14ac:dyDescent="0.3">
      <c r="A30" s="16" t="s">
        <v>99</v>
      </c>
      <c r="B30" s="7"/>
      <c r="C30" s="40" t="s">
        <v>100</v>
      </c>
      <c r="D30" s="161"/>
      <c r="E30" s="162"/>
      <c r="F30" s="162"/>
      <c r="G30" s="18" t="s">
        <v>112</v>
      </c>
      <c r="H30" s="198"/>
      <c r="I30" s="187"/>
      <c r="J30" s="187"/>
      <c r="K30" s="187"/>
      <c r="L30" s="184"/>
      <c r="M30" s="187"/>
      <c r="N30" s="187"/>
      <c r="O30" s="190"/>
      <c r="P30" s="40" t="s">
        <v>110</v>
      </c>
    </row>
    <row r="31" spans="1:18" ht="16.5" thickBot="1" x14ac:dyDescent="0.3">
      <c r="A31" s="11"/>
      <c r="B31" s="97"/>
      <c r="C31" s="54"/>
      <c r="D31" s="12" t="s">
        <v>101</v>
      </c>
      <c r="E31" s="13" t="s">
        <v>102</v>
      </c>
      <c r="F31" s="12" t="s">
        <v>103</v>
      </c>
      <c r="G31" s="12" t="s">
        <v>104</v>
      </c>
      <c r="H31" s="199"/>
      <c r="I31" s="188"/>
      <c r="J31" s="188"/>
      <c r="K31" s="188"/>
      <c r="L31" s="185"/>
      <c r="M31" s="188"/>
      <c r="N31" s="188"/>
      <c r="O31" s="191"/>
      <c r="P31" s="54"/>
    </row>
    <row r="32" spans="1:18" x14ac:dyDescent="0.25">
      <c r="A32" s="5"/>
      <c r="B32" s="14" t="s">
        <v>5</v>
      </c>
      <c r="C32" s="39"/>
      <c r="D32" s="155"/>
      <c r="E32" s="22"/>
      <c r="F32" s="22"/>
      <c r="G32" s="155"/>
      <c r="H32" s="155"/>
      <c r="I32" s="22"/>
      <c r="J32" s="22"/>
      <c r="K32" s="22"/>
      <c r="L32" s="156"/>
      <c r="M32" s="22"/>
      <c r="N32" s="22"/>
      <c r="O32" s="156"/>
      <c r="P32" s="39"/>
    </row>
    <row r="33" spans="1:18" x14ac:dyDescent="0.25">
      <c r="A33" s="16" t="s">
        <v>215</v>
      </c>
      <c r="B33" s="46"/>
      <c r="C33" s="40" t="s">
        <v>55</v>
      </c>
      <c r="D33" s="10">
        <v>6.2750000000000004</v>
      </c>
      <c r="E33" s="18">
        <v>12.11</v>
      </c>
      <c r="F33" s="18">
        <v>15.549999999999997</v>
      </c>
      <c r="G33" s="10">
        <v>196.09999999999997</v>
      </c>
      <c r="H33" s="10">
        <v>3.7999999999999985E-2</v>
      </c>
      <c r="I33" s="18">
        <v>0.105</v>
      </c>
      <c r="J33" s="18">
        <v>71.5</v>
      </c>
      <c r="K33" s="18">
        <v>0.67999999999999994</v>
      </c>
      <c r="L33" s="9">
        <v>158.09999999999997</v>
      </c>
      <c r="M33" s="18">
        <v>112.49999999999999</v>
      </c>
      <c r="N33" s="18">
        <v>12.149999999999999</v>
      </c>
      <c r="O33" s="9">
        <v>0.48499999999999999</v>
      </c>
      <c r="P33" s="40" t="s">
        <v>132</v>
      </c>
    </row>
    <row r="34" spans="1:18" ht="31.5" x14ac:dyDescent="0.25">
      <c r="A34" s="16" t="s">
        <v>10</v>
      </c>
      <c r="B34" s="46"/>
      <c r="C34" s="40" t="s">
        <v>105</v>
      </c>
      <c r="D34" s="10">
        <v>4.05</v>
      </c>
      <c r="E34" s="18">
        <v>5.91</v>
      </c>
      <c r="F34" s="18">
        <v>33.820000000000007</v>
      </c>
      <c r="G34" s="10">
        <v>186.73</v>
      </c>
      <c r="H34" s="10">
        <v>0.16200000000000003</v>
      </c>
      <c r="I34" s="18">
        <v>0.8640000000000001</v>
      </c>
      <c r="J34" s="18">
        <v>33.320000000000007</v>
      </c>
      <c r="K34" s="18">
        <v>0.51200000000000012</v>
      </c>
      <c r="L34" s="9">
        <v>133.69800000000001</v>
      </c>
      <c r="M34" s="18">
        <v>210.28200000000007</v>
      </c>
      <c r="N34" s="18">
        <v>63.738000000000014</v>
      </c>
      <c r="O34" s="9">
        <v>1.5520000000000003</v>
      </c>
      <c r="P34" s="40" t="s">
        <v>134</v>
      </c>
    </row>
    <row r="35" spans="1:18" x14ac:dyDescent="0.25">
      <c r="A35" s="16" t="s">
        <v>86</v>
      </c>
      <c r="B35" s="46"/>
      <c r="C35" s="40">
        <v>50</v>
      </c>
      <c r="D35" s="10">
        <v>4.3499999999999996</v>
      </c>
      <c r="E35" s="18">
        <v>1</v>
      </c>
      <c r="F35" s="18">
        <v>0.35000000000000003</v>
      </c>
      <c r="G35" s="10">
        <v>62.5</v>
      </c>
      <c r="H35" s="10">
        <v>3.5000000000000003E-2</v>
      </c>
      <c r="I35" s="18">
        <v>0</v>
      </c>
      <c r="J35" s="18">
        <v>125</v>
      </c>
      <c r="K35" s="18">
        <v>0.3</v>
      </c>
      <c r="L35" s="9">
        <v>27.5</v>
      </c>
      <c r="M35" s="18">
        <v>96</v>
      </c>
      <c r="N35" s="18">
        <v>6</v>
      </c>
      <c r="O35" s="9">
        <v>1.25</v>
      </c>
      <c r="P35" s="40" t="s">
        <v>135</v>
      </c>
    </row>
    <row r="36" spans="1:18" ht="22.5" customHeight="1" x14ac:dyDescent="0.25">
      <c r="A36" s="16" t="s">
        <v>44</v>
      </c>
      <c r="B36" s="46"/>
      <c r="C36" s="40">
        <v>200</v>
      </c>
      <c r="D36" s="10">
        <v>4.0780000000000003</v>
      </c>
      <c r="E36" s="18">
        <v>3.81</v>
      </c>
      <c r="F36" s="18">
        <v>7.597999999999999</v>
      </c>
      <c r="G36" s="10">
        <v>78.599999999999994</v>
      </c>
      <c r="H36" s="10">
        <v>5.5999999999999994E-2</v>
      </c>
      <c r="I36" s="18">
        <v>1.5879999999999999</v>
      </c>
      <c r="J36" s="18">
        <v>24.4</v>
      </c>
      <c r="K36" s="18">
        <v>0</v>
      </c>
      <c r="L36" s="9">
        <v>151.91999999999999</v>
      </c>
      <c r="M36" s="18">
        <v>124.55999999999999</v>
      </c>
      <c r="N36" s="18">
        <v>21.34</v>
      </c>
      <c r="O36" s="9">
        <v>0.44799999999999995</v>
      </c>
      <c r="P36" s="40" t="s">
        <v>133</v>
      </c>
    </row>
    <row r="37" spans="1:18" ht="18" customHeight="1" thickBot="1" x14ac:dyDescent="0.3">
      <c r="A37" s="16" t="s">
        <v>26</v>
      </c>
      <c r="B37" s="46"/>
      <c r="C37" s="40">
        <v>50</v>
      </c>
      <c r="D37" s="10">
        <v>3.75</v>
      </c>
      <c r="E37" s="18">
        <v>1.45</v>
      </c>
      <c r="F37" s="18">
        <v>25.7</v>
      </c>
      <c r="G37" s="10">
        <v>131</v>
      </c>
      <c r="H37" s="10">
        <v>5.5E-2</v>
      </c>
      <c r="I37" s="18">
        <v>0</v>
      </c>
      <c r="J37" s="18">
        <v>0</v>
      </c>
      <c r="K37" s="18">
        <v>0.85</v>
      </c>
      <c r="L37" s="9">
        <v>9.5</v>
      </c>
      <c r="M37" s="18">
        <v>32.5</v>
      </c>
      <c r="N37" s="18">
        <v>6.5</v>
      </c>
      <c r="O37" s="9">
        <v>0.6</v>
      </c>
      <c r="P37" s="40" t="s">
        <v>118</v>
      </c>
    </row>
    <row r="38" spans="1:18" ht="16.5" thickBot="1" x14ac:dyDescent="0.3">
      <c r="A38" s="158" t="s">
        <v>106</v>
      </c>
      <c r="B38" s="104"/>
      <c r="C38" s="55">
        <v>540</v>
      </c>
      <c r="D38" s="35">
        <f t="shared" ref="D38:O38" si="6">SUM(D33:D37)</f>
        <v>22.503</v>
      </c>
      <c r="E38" s="35">
        <f t="shared" si="6"/>
        <v>24.279999999999998</v>
      </c>
      <c r="F38" s="35">
        <f t="shared" si="6"/>
        <v>83.018000000000001</v>
      </c>
      <c r="G38" s="35">
        <f t="shared" si="6"/>
        <v>654.92999999999995</v>
      </c>
      <c r="H38" s="35">
        <f t="shared" si="6"/>
        <v>0.34600000000000003</v>
      </c>
      <c r="I38" s="35">
        <f t="shared" si="6"/>
        <v>2.5569999999999999</v>
      </c>
      <c r="J38" s="35">
        <f t="shared" si="6"/>
        <v>254.22</v>
      </c>
      <c r="K38" s="35">
        <f t="shared" si="6"/>
        <v>2.3420000000000001</v>
      </c>
      <c r="L38" s="35">
        <f t="shared" si="6"/>
        <v>480.71799999999996</v>
      </c>
      <c r="M38" s="35">
        <f t="shared" si="6"/>
        <v>575.84199999999998</v>
      </c>
      <c r="N38" s="35">
        <f t="shared" si="6"/>
        <v>109.72800000000001</v>
      </c>
      <c r="O38" s="35">
        <f t="shared" si="6"/>
        <v>4.335</v>
      </c>
      <c r="P38" s="111"/>
    </row>
    <row r="39" spans="1:18" ht="31.5" x14ac:dyDescent="0.25">
      <c r="A39" s="16"/>
      <c r="B39" s="46" t="s">
        <v>107</v>
      </c>
      <c r="C39" s="41"/>
      <c r="D39" s="18"/>
      <c r="E39" s="18"/>
      <c r="F39" s="18"/>
      <c r="G39" s="10"/>
      <c r="H39" s="10"/>
      <c r="I39" s="18"/>
      <c r="J39" s="18"/>
      <c r="K39" s="18"/>
      <c r="L39" s="9"/>
      <c r="M39" s="18"/>
      <c r="N39" s="18"/>
      <c r="O39" s="9"/>
      <c r="P39" s="40"/>
    </row>
    <row r="40" spans="1:18" ht="25.5" customHeight="1" thickBot="1" x14ac:dyDescent="0.3">
      <c r="A40" s="75" t="s">
        <v>24</v>
      </c>
      <c r="B40" s="7"/>
      <c r="C40" s="17">
        <v>200</v>
      </c>
      <c r="D40" s="9">
        <v>1</v>
      </c>
      <c r="E40" s="18">
        <v>0</v>
      </c>
      <c r="F40" s="9">
        <v>20.2</v>
      </c>
      <c r="G40" s="43">
        <v>84.8</v>
      </c>
      <c r="H40" s="44">
        <v>2.1999999999999999E-2</v>
      </c>
      <c r="I40" s="17">
        <v>3.9999999999999996</v>
      </c>
      <c r="J40" s="44">
        <v>0</v>
      </c>
      <c r="K40" s="17">
        <v>0.2</v>
      </c>
      <c r="L40" s="44">
        <v>14</v>
      </c>
      <c r="M40" s="17">
        <v>14</v>
      </c>
      <c r="N40" s="17">
        <v>8</v>
      </c>
      <c r="O40" s="44">
        <v>2.8</v>
      </c>
      <c r="P40" s="40" t="s">
        <v>127</v>
      </c>
    </row>
    <row r="41" spans="1:18" ht="16.5" thickBot="1" x14ac:dyDescent="0.3">
      <c r="A41" s="158" t="s">
        <v>106</v>
      </c>
      <c r="B41" s="103"/>
      <c r="C41" s="106" t="s">
        <v>159</v>
      </c>
      <c r="D41" s="20">
        <f>SUM(D40)</f>
        <v>1</v>
      </c>
      <c r="E41" s="20">
        <f t="shared" ref="E41:O41" si="7">SUM(E40)</f>
        <v>0</v>
      </c>
      <c r="F41" s="106">
        <f t="shared" si="7"/>
        <v>20.2</v>
      </c>
      <c r="G41" s="106">
        <f t="shared" si="7"/>
        <v>84.8</v>
      </c>
      <c r="H41" s="106">
        <f t="shared" si="7"/>
        <v>2.1999999999999999E-2</v>
      </c>
      <c r="I41" s="106">
        <f t="shared" si="7"/>
        <v>3.9999999999999996</v>
      </c>
      <c r="J41" s="106">
        <f t="shared" si="7"/>
        <v>0</v>
      </c>
      <c r="K41" s="106">
        <f t="shared" si="7"/>
        <v>0.2</v>
      </c>
      <c r="L41" s="106">
        <f t="shared" si="7"/>
        <v>14</v>
      </c>
      <c r="M41" s="106">
        <f t="shared" si="7"/>
        <v>14</v>
      </c>
      <c r="N41" s="106">
        <f t="shared" si="7"/>
        <v>8</v>
      </c>
      <c r="O41" s="106">
        <f t="shared" si="7"/>
        <v>2.8</v>
      </c>
      <c r="P41" s="67"/>
    </row>
    <row r="42" spans="1:18" ht="24.75" thickBot="1" x14ac:dyDescent="0.3">
      <c r="A42" s="76"/>
      <c r="B42" s="123"/>
      <c r="C42" s="89">
        <f>C38+C41</f>
        <v>740</v>
      </c>
      <c r="D42" s="89">
        <f>D38+D41</f>
        <v>23.503</v>
      </c>
      <c r="E42" s="89">
        <f>E38+E41</f>
        <v>24.279999999999998</v>
      </c>
      <c r="F42" s="89">
        <f>F38+F41</f>
        <v>103.218</v>
      </c>
      <c r="G42" s="89">
        <f>G38+G41</f>
        <v>739.7299999999999</v>
      </c>
      <c r="H42" s="85"/>
      <c r="I42" s="89"/>
      <c r="J42" s="89"/>
      <c r="K42" s="89"/>
      <c r="L42" s="85"/>
      <c r="M42" s="89"/>
      <c r="N42" s="89"/>
      <c r="O42" s="85"/>
      <c r="P42" s="22"/>
      <c r="Q42" s="121">
        <f>G42/2350</f>
        <v>0.31477872340425528</v>
      </c>
      <c r="R42" s="133" t="s">
        <v>198</v>
      </c>
    </row>
    <row r="43" spans="1:18" x14ac:dyDescent="0.25">
      <c r="A43" s="5"/>
      <c r="B43" s="14" t="s">
        <v>8</v>
      </c>
      <c r="C43" s="56"/>
      <c r="D43" s="155"/>
      <c r="E43" s="22"/>
      <c r="F43" s="156"/>
      <c r="G43" s="22"/>
      <c r="H43" s="156"/>
      <c r="I43" s="22"/>
      <c r="J43" s="22"/>
      <c r="K43" s="22"/>
      <c r="L43" s="156"/>
      <c r="M43" s="22"/>
      <c r="N43" s="22"/>
      <c r="O43" s="156"/>
      <c r="P43" s="107"/>
      <c r="R43" s="134"/>
    </row>
    <row r="44" spans="1:18" ht="33.75" customHeight="1" x14ac:dyDescent="0.25">
      <c r="A44" s="16" t="s">
        <v>226</v>
      </c>
      <c r="B44" s="71"/>
      <c r="C44" s="17">
        <v>60</v>
      </c>
      <c r="D44" s="9">
        <v>7.3200000000000001E-2</v>
      </c>
      <c r="E44" s="18">
        <v>3.0623999999999998</v>
      </c>
      <c r="F44" s="9">
        <v>6.6989999999999998</v>
      </c>
      <c r="G44" s="18">
        <v>54.059999999999995</v>
      </c>
      <c r="H44" s="9">
        <v>1.9800000000000002E-2</v>
      </c>
      <c r="I44" s="18">
        <v>10.121999999999998</v>
      </c>
      <c r="J44" s="18">
        <v>0</v>
      </c>
      <c r="K44" s="18">
        <v>9.24</v>
      </c>
      <c r="L44" s="9">
        <v>20.0928</v>
      </c>
      <c r="M44" s="18">
        <v>17.6082</v>
      </c>
      <c r="N44" s="18">
        <v>9.6005999999999982</v>
      </c>
      <c r="O44" s="9">
        <v>0.58679999999999999</v>
      </c>
      <c r="P44" s="40" t="s">
        <v>230</v>
      </c>
      <c r="R44" s="134"/>
    </row>
    <row r="45" spans="1:18" ht="31.5" customHeight="1" x14ac:dyDescent="0.25">
      <c r="A45" s="16" t="s">
        <v>197</v>
      </c>
      <c r="B45" s="7"/>
      <c r="C45" s="17" t="s">
        <v>164</v>
      </c>
      <c r="D45" s="10">
        <v>3.9180000000000001</v>
      </c>
      <c r="E45" s="18">
        <v>6.0259999999999998</v>
      </c>
      <c r="F45" s="9">
        <v>22.724</v>
      </c>
      <c r="G45" s="18">
        <v>149.80000000000001</v>
      </c>
      <c r="H45" s="9">
        <v>7.6000000000000026E-2</v>
      </c>
      <c r="I45" s="18">
        <v>6.8360000000000021</v>
      </c>
      <c r="J45" s="18">
        <v>5.82</v>
      </c>
      <c r="K45" s="18">
        <v>1.0720000000000001</v>
      </c>
      <c r="L45" s="9">
        <v>26.72</v>
      </c>
      <c r="M45" s="18">
        <v>61.18</v>
      </c>
      <c r="N45" s="18">
        <v>20.247999999999998</v>
      </c>
      <c r="O45" s="9">
        <v>0.8879999999999999</v>
      </c>
      <c r="P45" s="40" t="s">
        <v>139</v>
      </c>
      <c r="R45" s="134"/>
    </row>
    <row r="46" spans="1:18" ht="26.25" customHeight="1" x14ac:dyDescent="0.25">
      <c r="A46" s="16" t="s">
        <v>64</v>
      </c>
      <c r="B46" s="7"/>
      <c r="C46" s="17" t="s">
        <v>138</v>
      </c>
      <c r="D46" s="9">
        <v>12.5</v>
      </c>
      <c r="E46" s="18">
        <v>20.190000000000001</v>
      </c>
      <c r="F46" s="9">
        <v>4.8899999999999997</v>
      </c>
      <c r="G46" s="18">
        <v>271</v>
      </c>
      <c r="H46" s="9">
        <v>0.03</v>
      </c>
      <c r="I46" s="18">
        <v>0.92</v>
      </c>
      <c r="J46" s="18"/>
      <c r="K46" s="18">
        <v>2.61</v>
      </c>
      <c r="L46" s="9">
        <v>21.81</v>
      </c>
      <c r="M46" s="18">
        <v>154.15</v>
      </c>
      <c r="N46" s="18">
        <v>22.03</v>
      </c>
      <c r="O46" s="9">
        <v>3.06</v>
      </c>
      <c r="P46" s="40" t="s">
        <v>140</v>
      </c>
      <c r="R46" s="134"/>
    </row>
    <row r="47" spans="1:18" ht="26.25" customHeight="1" x14ac:dyDescent="0.25">
      <c r="A47" s="16" t="s">
        <v>28</v>
      </c>
      <c r="B47" s="7"/>
      <c r="C47" s="17">
        <v>150</v>
      </c>
      <c r="D47" s="9">
        <v>5.6594999999999995</v>
      </c>
      <c r="E47" s="18">
        <v>0.66899999999999993</v>
      </c>
      <c r="F47" s="9">
        <v>31.92</v>
      </c>
      <c r="G47" s="18">
        <v>156.29999999999998</v>
      </c>
      <c r="H47" s="9">
        <v>5.6999999999999988E-2</v>
      </c>
      <c r="I47" s="18"/>
      <c r="J47" s="18"/>
      <c r="K47" s="18">
        <v>0.77249999999999996</v>
      </c>
      <c r="L47" s="9">
        <v>11.191499999999998</v>
      </c>
      <c r="M47" s="18">
        <v>37.167749999999998</v>
      </c>
      <c r="N47" s="18">
        <v>8.6189999999999998</v>
      </c>
      <c r="O47" s="9">
        <v>0.85199999999999998</v>
      </c>
      <c r="P47" s="40" t="s">
        <v>141</v>
      </c>
      <c r="R47" s="134"/>
    </row>
    <row r="48" spans="1:18" ht="23.25" customHeight="1" x14ac:dyDescent="0.25">
      <c r="A48" s="16" t="s">
        <v>136</v>
      </c>
      <c r="B48" s="7"/>
      <c r="C48" s="40">
        <v>200</v>
      </c>
      <c r="D48" s="9">
        <v>0.66200000000000003</v>
      </c>
      <c r="E48" s="18">
        <v>0.09</v>
      </c>
      <c r="F48" s="9">
        <v>22.033999999999992</v>
      </c>
      <c r="G48" s="18">
        <v>92.799999999999983</v>
      </c>
      <c r="H48" s="9">
        <v>1.5999999999999997E-2</v>
      </c>
      <c r="I48" s="18">
        <v>0.72599999999999976</v>
      </c>
      <c r="J48" s="18">
        <v>0</v>
      </c>
      <c r="K48" s="18">
        <v>0.50800000000000001</v>
      </c>
      <c r="L48" s="9">
        <v>32.18</v>
      </c>
      <c r="M48" s="18">
        <v>23.439999999999998</v>
      </c>
      <c r="N48" s="18">
        <v>17.459999999999997</v>
      </c>
      <c r="O48" s="9">
        <v>0.66799999999999993</v>
      </c>
      <c r="P48" s="18" t="s">
        <v>142</v>
      </c>
      <c r="R48" s="135"/>
    </row>
    <row r="49" spans="1:18" ht="27.75" customHeight="1" x14ac:dyDescent="0.25">
      <c r="A49" s="16" t="s">
        <v>9</v>
      </c>
      <c r="B49" s="7"/>
      <c r="C49" s="40">
        <v>50</v>
      </c>
      <c r="D49" s="9">
        <v>3.3</v>
      </c>
      <c r="E49" s="18">
        <v>0.6</v>
      </c>
      <c r="F49" s="9">
        <v>19.8</v>
      </c>
      <c r="G49" s="18">
        <v>99</v>
      </c>
      <c r="H49" s="9">
        <v>8.5000000000000006E-2</v>
      </c>
      <c r="I49" s="18">
        <v>0</v>
      </c>
      <c r="J49" s="18">
        <v>0</v>
      </c>
      <c r="K49" s="18">
        <v>0.7</v>
      </c>
      <c r="L49" s="9">
        <v>14.5</v>
      </c>
      <c r="M49" s="18">
        <v>75</v>
      </c>
      <c r="N49" s="18">
        <v>23.5</v>
      </c>
      <c r="O49" s="9">
        <v>1.95</v>
      </c>
      <c r="P49" s="18" t="s">
        <v>128</v>
      </c>
      <c r="R49" s="134"/>
    </row>
    <row r="50" spans="1:18" ht="26.25" customHeight="1" thickBot="1" x14ac:dyDescent="0.3">
      <c r="A50" s="16" t="s">
        <v>25</v>
      </c>
      <c r="B50" s="7"/>
      <c r="C50" s="32">
        <v>50</v>
      </c>
      <c r="D50" s="10">
        <v>3.8</v>
      </c>
      <c r="E50" s="33">
        <v>0.4</v>
      </c>
      <c r="F50" s="9">
        <v>24.6</v>
      </c>
      <c r="G50" s="33">
        <v>117.5</v>
      </c>
      <c r="H50" s="44">
        <v>5.5E-2</v>
      </c>
      <c r="I50" s="17">
        <v>0</v>
      </c>
      <c r="J50" s="17">
        <v>0</v>
      </c>
      <c r="K50" s="17">
        <v>0.55000000000000004</v>
      </c>
      <c r="L50" s="44">
        <v>10</v>
      </c>
      <c r="M50" s="17">
        <v>32.5</v>
      </c>
      <c r="N50" s="17">
        <v>7</v>
      </c>
      <c r="O50" s="44">
        <v>0.55000000000000004</v>
      </c>
      <c r="P50" s="54" t="s">
        <v>118</v>
      </c>
    </row>
    <row r="51" spans="1:18" ht="26.25" thickBot="1" x14ac:dyDescent="0.3">
      <c r="A51" s="158" t="s">
        <v>106</v>
      </c>
      <c r="B51" s="104"/>
      <c r="C51" s="84">
        <v>820</v>
      </c>
      <c r="D51" s="35">
        <f>SUM(D44:D50)</f>
        <v>29.912700000000001</v>
      </c>
      <c r="E51" s="35">
        <f t="shared" ref="E51:O51" si="8">SUM(E44:E50)</f>
        <v>31.037400000000002</v>
      </c>
      <c r="F51" s="35">
        <f t="shared" si="8"/>
        <v>132.667</v>
      </c>
      <c r="G51" s="35">
        <f t="shared" si="8"/>
        <v>940.45999999999992</v>
      </c>
      <c r="H51" s="35">
        <f t="shared" si="8"/>
        <v>0.33879999999999999</v>
      </c>
      <c r="I51" s="35">
        <f t="shared" si="8"/>
        <v>18.603999999999999</v>
      </c>
      <c r="J51" s="35">
        <f t="shared" si="8"/>
        <v>5.82</v>
      </c>
      <c r="K51" s="35">
        <f t="shared" si="8"/>
        <v>15.452500000000001</v>
      </c>
      <c r="L51" s="35">
        <f t="shared" si="8"/>
        <v>136.49430000000001</v>
      </c>
      <c r="M51" s="35">
        <f t="shared" si="8"/>
        <v>401.04595</v>
      </c>
      <c r="N51" s="35">
        <f t="shared" si="8"/>
        <v>108.4576</v>
      </c>
      <c r="O51" s="35">
        <f t="shared" si="8"/>
        <v>8.5548000000000002</v>
      </c>
      <c r="P51" s="113"/>
      <c r="Q51" s="121">
        <f>G51/2350</f>
        <v>0.40019574468085101</v>
      </c>
      <c r="R51" s="136" t="s">
        <v>199</v>
      </c>
    </row>
    <row r="52" spans="1:18" ht="24.75" thickBot="1" x14ac:dyDescent="0.3">
      <c r="A52" s="158" t="s">
        <v>108</v>
      </c>
      <c r="B52" s="104"/>
      <c r="C52" s="20">
        <f>C38+C41+C51</f>
        <v>1560</v>
      </c>
      <c r="D52" s="20">
        <f t="shared" ref="D52:O52" si="9">D38+D41+D51</f>
        <v>53.415700000000001</v>
      </c>
      <c r="E52" s="20">
        <f t="shared" si="9"/>
        <v>55.317399999999999</v>
      </c>
      <c r="F52" s="20">
        <f t="shared" si="9"/>
        <v>235.88499999999999</v>
      </c>
      <c r="G52" s="20">
        <f t="shared" si="9"/>
        <v>1680.1899999999998</v>
      </c>
      <c r="H52" s="20">
        <f t="shared" si="9"/>
        <v>0.70680000000000009</v>
      </c>
      <c r="I52" s="20">
        <f t="shared" si="9"/>
        <v>25.160999999999998</v>
      </c>
      <c r="J52" s="20">
        <f t="shared" si="9"/>
        <v>260.04000000000002</v>
      </c>
      <c r="K52" s="20">
        <f t="shared" si="9"/>
        <v>17.994500000000002</v>
      </c>
      <c r="L52" s="20">
        <f t="shared" si="9"/>
        <v>631.21229999999991</v>
      </c>
      <c r="M52" s="20">
        <f t="shared" si="9"/>
        <v>990.88795000000005</v>
      </c>
      <c r="N52" s="20">
        <f t="shared" si="9"/>
        <v>226.18560000000002</v>
      </c>
      <c r="O52" s="20">
        <f t="shared" si="9"/>
        <v>15.6898</v>
      </c>
      <c r="P52" s="113"/>
      <c r="Q52" s="121">
        <f>G52/2350</f>
        <v>0.71497446808510634</v>
      </c>
      <c r="R52" s="133" t="s">
        <v>200</v>
      </c>
    </row>
    <row r="53" spans="1:18" x14ac:dyDescent="0.25">
      <c r="A53" s="36"/>
      <c r="B53" s="14"/>
      <c r="C53" s="82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83"/>
    </row>
    <row r="54" spans="1:18" ht="16.5" thickBot="1" x14ac:dyDescent="0.3">
      <c r="A54" s="74" t="s">
        <v>2</v>
      </c>
      <c r="B54" s="46"/>
      <c r="C54" s="80"/>
      <c r="P54" s="112"/>
    </row>
    <row r="55" spans="1:18" x14ac:dyDescent="0.25">
      <c r="A55" s="5" t="s">
        <v>87</v>
      </c>
      <c r="B55" s="83"/>
      <c r="C55" s="39" t="s">
        <v>88</v>
      </c>
      <c r="D55" s="194" t="s">
        <v>89</v>
      </c>
      <c r="E55" s="195"/>
      <c r="F55" s="196"/>
      <c r="G55" s="22" t="s">
        <v>90</v>
      </c>
      <c r="H55" s="197" t="s">
        <v>91</v>
      </c>
      <c r="I55" s="186" t="s">
        <v>92</v>
      </c>
      <c r="J55" s="183" t="s">
        <v>93</v>
      </c>
      <c r="K55" s="186" t="s">
        <v>94</v>
      </c>
      <c r="L55" s="183" t="s">
        <v>95</v>
      </c>
      <c r="M55" s="186" t="s">
        <v>96</v>
      </c>
      <c r="N55" s="189" t="s">
        <v>97</v>
      </c>
      <c r="O55" s="189" t="s">
        <v>98</v>
      </c>
      <c r="P55" s="39" t="s">
        <v>109</v>
      </c>
    </row>
    <row r="56" spans="1:18" ht="16.5" thickBot="1" x14ac:dyDescent="0.3">
      <c r="A56" s="16" t="s">
        <v>99</v>
      </c>
      <c r="B56" s="7"/>
      <c r="C56" s="40" t="s">
        <v>100</v>
      </c>
      <c r="D56" s="162"/>
      <c r="E56" s="162"/>
      <c r="F56" s="162"/>
      <c r="G56" s="18" t="s">
        <v>112</v>
      </c>
      <c r="H56" s="198"/>
      <c r="I56" s="187"/>
      <c r="J56" s="184"/>
      <c r="K56" s="187"/>
      <c r="L56" s="184"/>
      <c r="M56" s="187"/>
      <c r="N56" s="190"/>
      <c r="O56" s="190"/>
      <c r="P56" s="40" t="s">
        <v>110</v>
      </c>
    </row>
    <row r="57" spans="1:18" ht="16.5" thickBot="1" x14ac:dyDescent="0.3">
      <c r="A57" s="16"/>
      <c r="B57" s="7"/>
      <c r="C57" s="40"/>
      <c r="D57" s="157" t="s">
        <v>101</v>
      </c>
      <c r="E57" s="22" t="s">
        <v>102</v>
      </c>
      <c r="F57" s="156" t="s">
        <v>103</v>
      </c>
      <c r="G57" s="22" t="s">
        <v>104</v>
      </c>
      <c r="H57" s="199"/>
      <c r="I57" s="188"/>
      <c r="J57" s="185"/>
      <c r="K57" s="188"/>
      <c r="L57" s="185"/>
      <c r="M57" s="188"/>
      <c r="N57" s="191"/>
      <c r="O57" s="191"/>
      <c r="P57" s="40"/>
    </row>
    <row r="58" spans="1:18" x14ac:dyDescent="0.25">
      <c r="A58" s="5"/>
      <c r="B58" s="14" t="s">
        <v>5</v>
      </c>
      <c r="C58" s="15"/>
      <c r="D58" s="156"/>
      <c r="E58" s="22"/>
      <c r="F58" s="156"/>
      <c r="G58" s="22"/>
      <c r="H58" s="156"/>
      <c r="I58" s="22"/>
      <c r="J58" s="156"/>
      <c r="K58" s="22"/>
      <c r="L58" s="156"/>
      <c r="M58" s="22"/>
      <c r="N58" s="157"/>
      <c r="O58" s="22"/>
      <c r="P58" s="39"/>
    </row>
    <row r="59" spans="1:18" ht="18.75" customHeight="1" x14ac:dyDescent="0.25">
      <c r="A59" s="16" t="s">
        <v>57</v>
      </c>
      <c r="B59" s="46"/>
      <c r="C59" s="17" t="s">
        <v>58</v>
      </c>
      <c r="D59" s="9">
        <v>2.33</v>
      </c>
      <c r="E59" s="18">
        <v>8.1199999999999992</v>
      </c>
      <c r="F59" s="9">
        <v>15.549999999999997</v>
      </c>
      <c r="G59" s="18">
        <v>144.59999999999997</v>
      </c>
      <c r="H59" s="9">
        <v>3.2999999999999988E-2</v>
      </c>
      <c r="I59" s="18">
        <v>0</v>
      </c>
      <c r="J59" s="9">
        <v>40</v>
      </c>
      <c r="K59" s="18">
        <v>0.62</v>
      </c>
      <c r="L59" s="9">
        <v>8.1</v>
      </c>
      <c r="M59" s="18">
        <v>22.5</v>
      </c>
      <c r="N59" s="31">
        <v>3.9</v>
      </c>
      <c r="O59" s="18">
        <v>0.38</v>
      </c>
      <c r="P59" s="40" t="s">
        <v>116</v>
      </c>
    </row>
    <row r="60" spans="1:18" ht="31.5" x14ac:dyDescent="0.25">
      <c r="A60" s="16" t="s">
        <v>48</v>
      </c>
      <c r="B60" s="46"/>
      <c r="C60" s="17" t="s">
        <v>143</v>
      </c>
      <c r="D60" s="9">
        <v>5.3</v>
      </c>
      <c r="E60" s="18">
        <v>5.54</v>
      </c>
      <c r="F60" s="9">
        <v>10.5</v>
      </c>
      <c r="G60" s="18">
        <v>186.8</v>
      </c>
      <c r="H60" s="9">
        <v>9.1799999999999993E-2</v>
      </c>
      <c r="I60" s="18">
        <v>0.6120000000000001</v>
      </c>
      <c r="J60" s="9">
        <v>109.19999999999999</v>
      </c>
      <c r="K60" s="18">
        <v>0.69599999999999995</v>
      </c>
      <c r="L60" s="9">
        <v>271.524</v>
      </c>
      <c r="M60" s="18">
        <v>320.24400000000003</v>
      </c>
      <c r="N60" s="31">
        <v>38.495999999999995</v>
      </c>
      <c r="O60" s="18">
        <v>1.0440000000000003</v>
      </c>
      <c r="P60" s="40" t="s">
        <v>145</v>
      </c>
    </row>
    <row r="61" spans="1:18" x14ac:dyDescent="0.25">
      <c r="A61" s="16" t="s">
        <v>49</v>
      </c>
      <c r="B61" s="46"/>
      <c r="C61" s="17" t="s">
        <v>146</v>
      </c>
      <c r="D61" s="9">
        <v>2.4249999999999998</v>
      </c>
      <c r="E61" s="18">
        <v>0.95</v>
      </c>
      <c r="F61" s="9">
        <v>11.6</v>
      </c>
      <c r="G61" s="18">
        <v>99.14</v>
      </c>
      <c r="H61" s="9">
        <v>4.859999999999999E-2</v>
      </c>
      <c r="I61" s="18">
        <v>0</v>
      </c>
      <c r="J61" s="9">
        <v>29.134999999999998</v>
      </c>
      <c r="K61" s="18">
        <v>0.72500000000000009</v>
      </c>
      <c r="L61" s="9">
        <v>11.01135</v>
      </c>
      <c r="M61" s="18">
        <v>29.904000000000003</v>
      </c>
      <c r="N61" s="31">
        <v>8.5887000000000011</v>
      </c>
      <c r="O61" s="18">
        <v>0.50050000000000006</v>
      </c>
      <c r="P61" s="40" t="s">
        <v>147</v>
      </c>
    </row>
    <row r="62" spans="1:18" x14ac:dyDescent="0.25">
      <c r="A62" s="16" t="s">
        <v>12</v>
      </c>
      <c r="B62" s="7"/>
      <c r="C62" s="40" t="s">
        <v>148</v>
      </c>
      <c r="D62" s="9">
        <v>0.38</v>
      </c>
      <c r="E62" s="18">
        <v>9.69E-2</v>
      </c>
      <c r="F62" s="9">
        <v>10.056000000000001</v>
      </c>
      <c r="G62" s="18">
        <v>42.66</v>
      </c>
      <c r="H62" s="44">
        <v>1.9000000000000002E-3</v>
      </c>
      <c r="I62" s="17">
        <v>0.19000000000000003</v>
      </c>
      <c r="J62" s="44">
        <v>0</v>
      </c>
      <c r="K62" s="17">
        <v>0</v>
      </c>
      <c r="L62" s="44">
        <v>18.939</v>
      </c>
      <c r="M62" s="17">
        <v>15.656000000000002</v>
      </c>
      <c r="N62" s="60">
        <v>8.3600000000000012</v>
      </c>
      <c r="O62" s="17">
        <v>1.5880000000000001</v>
      </c>
      <c r="P62" s="40" t="s">
        <v>149</v>
      </c>
    </row>
    <row r="63" spans="1:18" ht="23.25" customHeight="1" x14ac:dyDescent="0.25">
      <c r="A63" s="23" t="s">
        <v>210</v>
      </c>
      <c r="B63" s="7"/>
      <c r="C63" s="24">
        <v>120</v>
      </c>
      <c r="D63" s="27">
        <v>1.8</v>
      </c>
      <c r="E63" s="26">
        <v>0.6</v>
      </c>
      <c r="F63" s="27">
        <v>9.1999999999999993</v>
      </c>
      <c r="G63" s="26">
        <v>115.19999999999999</v>
      </c>
      <c r="H63" s="27">
        <v>4.7999999999999994E-2</v>
      </c>
      <c r="I63" s="26">
        <v>11.999999999999998</v>
      </c>
      <c r="J63" s="27">
        <v>0</v>
      </c>
      <c r="K63" s="26">
        <v>0.48</v>
      </c>
      <c r="L63" s="27">
        <v>9.6</v>
      </c>
      <c r="M63" s="26">
        <v>33.6</v>
      </c>
      <c r="N63" s="42">
        <v>50.4</v>
      </c>
      <c r="O63" s="26">
        <v>0.72</v>
      </c>
      <c r="P63" s="40" t="s">
        <v>196</v>
      </c>
    </row>
    <row r="64" spans="1:18" ht="24" customHeight="1" thickBot="1" x14ac:dyDescent="0.3">
      <c r="A64" s="16" t="s">
        <v>26</v>
      </c>
      <c r="B64" s="7"/>
      <c r="C64" s="41">
        <v>50</v>
      </c>
      <c r="D64" s="10">
        <v>3.75</v>
      </c>
      <c r="E64" s="18">
        <v>1.45</v>
      </c>
      <c r="F64" s="9">
        <v>25.7</v>
      </c>
      <c r="G64" s="18">
        <v>131</v>
      </c>
      <c r="H64" s="44">
        <v>5.5E-2</v>
      </c>
      <c r="I64" s="17">
        <v>0</v>
      </c>
      <c r="J64" s="44">
        <v>0</v>
      </c>
      <c r="K64" s="17">
        <v>0.85</v>
      </c>
      <c r="L64" s="44">
        <v>9.5</v>
      </c>
      <c r="M64" s="17">
        <v>32.5</v>
      </c>
      <c r="N64" s="60">
        <v>6.5</v>
      </c>
      <c r="O64" s="17">
        <v>0.6</v>
      </c>
      <c r="P64" s="40" t="s">
        <v>118</v>
      </c>
    </row>
    <row r="65" spans="1:18" ht="16.5" thickBot="1" x14ac:dyDescent="0.3">
      <c r="A65" s="158" t="s">
        <v>106</v>
      </c>
      <c r="B65" s="102"/>
      <c r="C65" s="19">
        <v>610</v>
      </c>
      <c r="D65" s="20">
        <f>SUM(D59:D64)</f>
        <v>15.985000000000001</v>
      </c>
      <c r="E65" s="20">
        <f t="shared" ref="E65:O65" si="10">SUM(E59:E64)</f>
        <v>16.756899999999998</v>
      </c>
      <c r="F65" s="20">
        <f t="shared" si="10"/>
        <v>82.606000000000009</v>
      </c>
      <c r="G65" s="20">
        <v>549.79999999999995</v>
      </c>
      <c r="H65" s="20">
        <f t="shared" si="10"/>
        <v>0.27829999999999999</v>
      </c>
      <c r="I65" s="20">
        <f t="shared" si="10"/>
        <v>12.801999999999998</v>
      </c>
      <c r="J65" s="20">
        <f t="shared" si="10"/>
        <v>178.33499999999998</v>
      </c>
      <c r="K65" s="20">
        <f t="shared" si="10"/>
        <v>3.371</v>
      </c>
      <c r="L65" s="20">
        <f t="shared" si="10"/>
        <v>328.67435000000006</v>
      </c>
      <c r="M65" s="20">
        <f t="shared" si="10"/>
        <v>454.40400000000005</v>
      </c>
      <c r="N65" s="20">
        <f t="shared" si="10"/>
        <v>116.24469999999999</v>
      </c>
      <c r="O65" s="20">
        <f t="shared" si="10"/>
        <v>4.8325000000000005</v>
      </c>
      <c r="P65" s="67"/>
    </row>
    <row r="66" spans="1:18" ht="31.5" x14ac:dyDescent="0.25">
      <c r="A66" s="16"/>
      <c r="B66" s="46" t="s">
        <v>107</v>
      </c>
      <c r="C66" s="15"/>
      <c r="D66" s="156"/>
      <c r="E66" s="18"/>
      <c r="F66" s="156"/>
      <c r="G66" s="18"/>
      <c r="H66" s="156"/>
      <c r="I66" s="18"/>
      <c r="J66" s="9"/>
      <c r="K66" s="18"/>
      <c r="L66" s="9"/>
      <c r="M66" s="18"/>
      <c r="N66" s="22"/>
      <c r="O66" s="31"/>
      <c r="P66" s="40"/>
    </row>
    <row r="67" spans="1:18" x14ac:dyDescent="0.25">
      <c r="A67" s="16" t="s">
        <v>150</v>
      </c>
      <c r="B67" s="46"/>
      <c r="C67" s="17">
        <v>20</v>
      </c>
      <c r="D67" s="9">
        <v>1.84</v>
      </c>
      <c r="E67" s="18">
        <v>2.8200000000000003</v>
      </c>
      <c r="F67" s="9">
        <v>12.640000000000002</v>
      </c>
      <c r="G67" s="18">
        <v>83.2</v>
      </c>
      <c r="H67" s="9">
        <v>2.8000000000000004E-2</v>
      </c>
      <c r="I67" s="18">
        <v>0</v>
      </c>
      <c r="J67" s="9"/>
      <c r="K67" s="18">
        <v>1.3</v>
      </c>
      <c r="L67" s="9">
        <v>5.2000000000000011</v>
      </c>
      <c r="M67" s="18">
        <v>21.400000000000002</v>
      </c>
      <c r="N67" s="18">
        <v>5</v>
      </c>
      <c r="O67" s="31">
        <v>0.28000000000000003</v>
      </c>
      <c r="P67" s="40"/>
    </row>
    <row r="68" spans="1:18" ht="22.5" customHeight="1" thickBot="1" x14ac:dyDescent="0.3">
      <c r="A68" s="16" t="s">
        <v>54</v>
      </c>
      <c r="B68" s="7"/>
      <c r="C68" s="40">
        <v>200</v>
      </c>
      <c r="D68" s="18">
        <v>5.8</v>
      </c>
      <c r="E68" s="31">
        <v>5</v>
      </c>
      <c r="F68" s="18">
        <v>9.6</v>
      </c>
      <c r="G68" s="31">
        <v>107</v>
      </c>
      <c r="H68" s="9">
        <v>0.08</v>
      </c>
      <c r="I68" s="18">
        <v>2.6</v>
      </c>
      <c r="J68" s="9">
        <v>40</v>
      </c>
      <c r="K68" s="18"/>
      <c r="L68" s="9">
        <v>240</v>
      </c>
      <c r="M68" s="18">
        <v>180</v>
      </c>
      <c r="N68" s="18">
        <v>28</v>
      </c>
      <c r="O68" s="9">
        <v>0.2</v>
      </c>
      <c r="P68" s="18" t="s">
        <v>122</v>
      </c>
    </row>
    <row r="69" spans="1:18" s="66" customFormat="1" ht="16.5" thickBot="1" x14ac:dyDescent="0.3">
      <c r="A69" s="158" t="s">
        <v>106</v>
      </c>
      <c r="B69" s="103"/>
      <c r="C69" s="19">
        <v>220</v>
      </c>
      <c r="D69" s="20">
        <f>SUM(D67:D68)</f>
        <v>7.64</v>
      </c>
      <c r="E69" s="38">
        <f t="shared" ref="E69:O69" si="11">SUM(E67:E68)</f>
        <v>7.82</v>
      </c>
      <c r="F69" s="20">
        <f t="shared" si="11"/>
        <v>22.240000000000002</v>
      </c>
      <c r="G69" s="34">
        <f t="shared" si="11"/>
        <v>190.2</v>
      </c>
      <c r="H69" s="20">
        <f t="shared" si="11"/>
        <v>0.10800000000000001</v>
      </c>
      <c r="I69" s="34">
        <f t="shared" si="11"/>
        <v>2.6</v>
      </c>
      <c r="J69" s="20">
        <f t="shared" si="11"/>
        <v>40</v>
      </c>
      <c r="K69" s="34">
        <f t="shared" si="11"/>
        <v>1.3</v>
      </c>
      <c r="L69" s="20">
        <f t="shared" si="11"/>
        <v>245.2</v>
      </c>
      <c r="M69" s="34">
        <f t="shared" si="11"/>
        <v>201.4</v>
      </c>
      <c r="N69" s="20">
        <f t="shared" si="11"/>
        <v>33</v>
      </c>
      <c r="O69" s="34">
        <f t="shared" si="11"/>
        <v>0.48000000000000004</v>
      </c>
      <c r="P69" s="67"/>
      <c r="Q69" s="121"/>
    </row>
    <row r="70" spans="1:18" s="66" customFormat="1" ht="24.75" thickBot="1" x14ac:dyDescent="0.3">
      <c r="A70" s="76"/>
      <c r="B70" s="123"/>
      <c r="C70" s="119">
        <f>C65+C69</f>
        <v>830</v>
      </c>
      <c r="D70" s="20">
        <f t="shared" ref="D70:O70" si="12">D65+D69</f>
        <v>23.625</v>
      </c>
      <c r="E70" s="38">
        <f t="shared" si="12"/>
        <v>24.576899999999998</v>
      </c>
      <c r="F70" s="126">
        <f t="shared" si="12"/>
        <v>104.846</v>
      </c>
      <c r="G70" s="89">
        <f t="shared" si="12"/>
        <v>740</v>
      </c>
      <c r="H70" s="89">
        <f t="shared" si="12"/>
        <v>0.38629999999999998</v>
      </c>
      <c r="I70" s="89">
        <f t="shared" si="12"/>
        <v>15.401999999999997</v>
      </c>
      <c r="J70" s="89">
        <f t="shared" si="12"/>
        <v>218.33499999999998</v>
      </c>
      <c r="K70" s="89">
        <f t="shared" si="12"/>
        <v>4.6710000000000003</v>
      </c>
      <c r="L70" s="89">
        <f t="shared" si="12"/>
        <v>573.87435000000005</v>
      </c>
      <c r="M70" s="89">
        <f t="shared" si="12"/>
        <v>655.80400000000009</v>
      </c>
      <c r="N70" s="89">
        <f t="shared" si="12"/>
        <v>149.24469999999999</v>
      </c>
      <c r="O70" s="89">
        <f t="shared" si="12"/>
        <v>5.3125000000000009</v>
      </c>
      <c r="P70" s="39"/>
      <c r="Q70" s="121">
        <f>G70/2350</f>
        <v>0.31489361702127661</v>
      </c>
      <c r="R70" s="133" t="s">
        <v>198</v>
      </c>
    </row>
    <row r="71" spans="1:18" x14ac:dyDescent="0.25">
      <c r="A71" s="5"/>
      <c r="B71" s="14" t="s">
        <v>8</v>
      </c>
      <c r="C71" s="15"/>
      <c r="D71" s="156"/>
      <c r="E71" s="22"/>
      <c r="F71" s="156"/>
      <c r="G71" s="22"/>
      <c r="H71" s="155"/>
      <c r="I71" s="22"/>
      <c r="J71" s="22"/>
      <c r="K71" s="22"/>
      <c r="L71" s="156"/>
      <c r="M71" s="22"/>
      <c r="N71" s="157"/>
      <c r="O71" s="22"/>
      <c r="P71" s="107"/>
    </row>
    <row r="72" spans="1:18" ht="31.5" x14ac:dyDescent="0.25">
      <c r="A72" s="16" t="s">
        <v>34</v>
      </c>
      <c r="B72" s="46"/>
      <c r="C72" s="41" t="s">
        <v>167</v>
      </c>
      <c r="D72" s="9">
        <v>0.8448</v>
      </c>
      <c r="E72" s="18">
        <v>3.6071999999999997</v>
      </c>
      <c r="F72" s="9">
        <v>4.9559999999999995</v>
      </c>
      <c r="G72" s="18">
        <v>55.68</v>
      </c>
      <c r="H72" s="9">
        <v>1.0200000000000001E-2</v>
      </c>
      <c r="I72" s="18">
        <v>3.9899999999999998</v>
      </c>
      <c r="J72" s="9"/>
      <c r="K72" s="18">
        <v>1.62</v>
      </c>
      <c r="L72" s="9">
        <v>21.278400000000001</v>
      </c>
      <c r="M72" s="18">
        <v>24.379200000000001</v>
      </c>
      <c r="N72" s="9">
        <v>12.417000000000002</v>
      </c>
      <c r="O72" s="18">
        <v>0.79440000000000022</v>
      </c>
      <c r="P72" s="31" t="s">
        <v>168</v>
      </c>
    </row>
    <row r="73" spans="1:18" ht="39.75" customHeight="1" x14ac:dyDescent="0.25">
      <c r="A73" s="16" t="s">
        <v>216</v>
      </c>
      <c r="B73" s="46"/>
      <c r="C73" s="17" t="s">
        <v>123</v>
      </c>
      <c r="D73" s="9">
        <v>7.0220000000000011</v>
      </c>
      <c r="E73" s="18">
        <v>11.66</v>
      </c>
      <c r="F73" s="9">
        <v>19.02</v>
      </c>
      <c r="G73" s="18">
        <v>200.64</v>
      </c>
      <c r="H73" s="9">
        <v>8.5800000000000015E-2</v>
      </c>
      <c r="I73" s="18">
        <v>7.2592000000000017</v>
      </c>
      <c r="J73" s="9">
        <v>22.804000000000002</v>
      </c>
      <c r="K73" s="18">
        <v>2.1123999999999996</v>
      </c>
      <c r="L73" s="9">
        <v>43.911999999999992</v>
      </c>
      <c r="M73" s="18">
        <v>87.559999999999988</v>
      </c>
      <c r="N73" s="31">
        <v>24.701599999999999</v>
      </c>
      <c r="O73" s="18">
        <v>1.1736000000000002</v>
      </c>
      <c r="P73" s="72" t="s">
        <v>151</v>
      </c>
    </row>
    <row r="74" spans="1:18" ht="20.25" customHeight="1" x14ac:dyDescent="0.25">
      <c r="A74" s="16" t="s">
        <v>65</v>
      </c>
      <c r="B74" s="46"/>
      <c r="C74" s="17" t="s">
        <v>224</v>
      </c>
      <c r="D74" s="9">
        <v>10.43</v>
      </c>
      <c r="E74" s="18">
        <v>11.62</v>
      </c>
      <c r="F74" s="9">
        <v>9.0399999999999991</v>
      </c>
      <c r="G74" s="18">
        <v>180.33</v>
      </c>
      <c r="H74" s="9">
        <v>4.3333333333333335E-2</v>
      </c>
      <c r="I74" s="18">
        <v>3.0539999999999998</v>
      </c>
      <c r="J74" s="9">
        <v>25.655999999999999</v>
      </c>
      <c r="K74" s="18">
        <v>2.056</v>
      </c>
      <c r="L74" s="9">
        <v>131.256</v>
      </c>
      <c r="M74" s="18">
        <v>189.75199999999998</v>
      </c>
      <c r="N74" s="31">
        <v>44.323999999999998</v>
      </c>
      <c r="O74" s="18">
        <v>0.75</v>
      </c>
      <c r="P74" s="72" t="s">
        <v>195</v>
      </c>
    </row>
    <row r="75" spans="1:18" ht="39" customHeight="1" x14ac:dyDescent="0.25">
      <c r="A75" s="16" t="s">
        <v>66</v>
      </c>
      <c r="B75" s="7"/>
      <c r="C75" s="17" t="s">
        <v>152</v>
      </c>
      <c r="D75" s="27">
        <v>3.6764999999999999</v>
      </c>
      <c r="E75" s="26">
        <v>5.9054999999999991</v>
      </c>
      <c r="F75" s="108">
        <v>32.81</v>
      </c>
      <c r="G75" s="109">
        <v>213.35</v>
      </c>
      <c r="H75" s="9">
        <v>0.14849999999999999</v>
      </c>
      <c r="I75" s="18">
        <v>23.284499999999994</v>
      </c>
      <c r="J75" s="9">
        <v>0</v>
      </c>
      <c r="K75" s="18">
        <v>0.76649999999999996</v>
      </c>
      <c r="L75" s="9">
        <v>54.6</v>
      </c>
      <c r="M75" s="18">
        <v>98.801999999999992</v>
      </c>
      <c r="N75" s="31">
        <v>34.005000000000003</v>
      </c>
      <c r="O75" s="18">
        <v>1.2585000000000002</v>
      </c>
      <c r="P75" s="18" t="s">
        <v>154</v>
      </c>
    </row>
    <row r="76" spans="1:18" ht="35.25" customHeight="1" x14ac:dyDescent="0.25">
      <c r="A76" s="16" t="s">
        <v>73</v>
      </c>
      <c r="B76" s="71"/>
      <c r="C76" s="50">
        <v>200</v>
      </c>
      <c r="D76" s="29">
        <v>0.67800000000000005</v>
      </c>
      <c r="E76" s="30">
        <v>0.27800000000000002</v>
      </c>
      <c r="F76" s="29">
        <v>20.76</v>
      </c>
      <c r="G76" s="30">
        <v>88.2</v>
      </c>
      <c r="H76" s="29">
        <v>1.2E-2</v>
      </c>
      <c r="I76" s="30">
        <v>100</v>
      </c>
      <c r="J76" s="29">
        <v>0</v>
      </c>
      <c r="K76" s="30">
        <v>0.76</v>
      </c>
      <c r="L76" s="29">
        <v>21.34</v>
      </c>
      <c r="M76" s="30">
        <v>3.44</v>
      </c>
      <c r="N76" s="58">
        <v>3.44</v>
      </c>
      <c r="O76" s="30">
        <v>0.63400000000000001</v>
      </c>
      <c r="P76" s="72" t="s">
        <v>155</v>
      </c>
    </row>
    <row r="77" spans="1:18" ht="24" customHeight="1" x14ac:dyDescent="0.25">
      <c r="A77" s="16" t="s">
        <v>9</v>
      </c>
      <c r="B77" s="7"/>
      <c r="C77" s="17">
        <v>50</v>
      </c>
      <c r="D77" s="9">
        <v>3.3</v>
      </c>
      <c r="E77" s="18">
        <v>0.6</v>
      </c>
      <c r="F77" s="9">
        <v>19.8</v>
      </c>
      <c r="G77" s="18">
        <v>99</v>
      </c>
      <c r="H77" s="9">
        <v>8.5000000000000006E-2</v>
      </c>
      <c r="I77" s="18">
        <v>0</v>
      </c>
      <c r="J77" s="9">
        <v>0</v>
      </c>
      <c r="K77" s="18">
        <v>0.7</v>
      </c>
      <c r="L77" s="9">
        <v>14.5</v>
      </c>
      <c r="M77" s="18">
        <v>75</v>
      </c>
      <c r="N77" s="31">
        <v>23.5</v>
      </c>
      <c r="O77" s="18">
        <v>1.95</v>
      </c>
      <c r="P77" s="40" t="s">
        <v>128</v>
      </c>
    </row>
    <row r="78" spans="1:18" ht="27" customHeight="1" thickBot="1" x14ac:dyDescent="0.3">
      <c r="A78" s="16" t="s">
        <v>25</v>
      </c>
      <c r="B78" s="7"/>
      <c r="C78" s="17">
        <v>50</v>
      </c>
      <c r="D78" s="9">
        <v>3.8</v>
      </c>
      <c r="E78" s="26">
        <v>0.4</v>
      </c>
      <c r="F78" s="9">
        <v>24.6</v>
      </c>
      <c r="G78" s="18">
        <v>117.5</v>
      </c>
      <c r="H78" s="9">
        <v>5.5E-2</v>
      </c>
      <c r="I78" s="33">
        <v>0</v>
      </c>
      <c r="J78" s="9">
        <v>0</v>
      </c>
      <c r="K78" s="18">
        <v>0.55000000000000004</v>
      </c>
      <c r="L78" s="9">
        <v>10</v>
      </c>
      <c r="M78" s="18">
        <v>32.5</v>
      </c>
      <c r="N78" s="31">
        <v>7</v>
      </c>
      <c r="O78" s="18">
        <v>0.55000000000000004</v>
      </c>
      <c r="P78" s="40" t="s">
        <v>118</v>
      </c>
    </row>
    <row r="79" spans="1:18" ht="26.25" thickBot="1" x14ac:dyDescent="0.3">
      <c r="A79" s="158" t="s">
        <v>106</v>
      </c>
      <c r="B79" s="102"/>
      <c r="C79" s="19">
        <v>862</v>
      </c>
      <c r="D79" s="20">
        <f>SUM(D72:D78)</f>
        <v>29.751300000000004</v>
      </c>
      <c r="E79" s="20">
        <f t="shared" ref="E79:O79" si="13">SUM(E72:E78)</f>
        <v>34.070699999999995</v>
      </c>
      <c r="F79" s="20">
        <f t="shared" si="13"/>
        <v>130.98599999999999</v>
      </c>
      <c r="G79" s="20">
        <f t="shared" si="13"/>
        <v>954.7</v>
      </c>
      <c r="H79" s="20">
        <f t="shared" si="13"/>
        <v>0.43983333333333341</v>
      </c>
      <c r="I79" s="20">
        <f t="shared" si="13"/>
        <v>137.58769999999998</v>
      </c>
      <c r="J79" s="20">
        <f t="shared" si="13"/>
        <v>48.46</v>
      </c>
      <c r="K79" s="20">
        <f t="shared" si="13"/>
        <v>8.5648999999999997</v>
      </c>
      <c r="L79" s="20">
        <f t="shared" si="13"/>
        <v>296.88639999999998</v>
      </c>
      <c r="M79" s="20">
        <f t="shared" si="13"/>
        <v>511.4332</v>
      </c>
      <c r="N79" s="20">
        <f t="shared" si="13"/>
        <v>149.38759999999999</v>
      </c>
      <c r="O79" s="20">
        <f t="shared" si="13"/>
        <v>7.1105000000000009</v>
      </c>
      <c r="P79" s="67"/>
      <c r="Q79" s="121">
        <f>G79/2350</f>
        <v>0.4062553191489362</v>
      </c>
      <c r="R79" s="136" t="s">
        <v>199</v>
      </c>
    </row>
    <row r="80" spans="1:18" ht="24.75" thickBot="1" x14ac:dyDescent="0.3">
      <c r="A80" s="158" t="s">
        <v>108</v>
      </c>
      <c r="B80" s="104"/>
      <c r="C80" s="20">
        <f>C65+C69+C79</f>
        <v>1692</v>
      </c>
      <c r="D80" s="20">
        <f t="shared" ref="D80:O80" si="14">D65+D69+D79</f>
        <v>53.376300000000001</v>
      </c>
      <c r="E80" s="20">
        <f t="shared" si="14"/>
        <v>58.647599999999997</v>
      </c>
      <c r="F80" s="20">
        <f t="shared" si="14"/>
        <v>235.83199999999999</v>
      </c>
      <c r="G80" s="20">
        <f t="shared" si="14"/>
        <v>1694.7</v>
      </c>
      <c r="H80" s="20">
        <f t="shared" si="14"/>
        <v>0.82613333333333339</v>
      </c>
      <c r="I80" s="20">
        <f t="shared" si="14"/>
        <v>152.98969999999997</v>
      </c>
      <c r="J80" s="20">
        <f t="shared" si="14"/>
        <v>266.79499999999996</v>
      </c>
      <c r="K80" s="20">
        <f t="shared" si="14"/>
        <v>13.235900000000001</v>
      </c>
      <c r="L80" s="20">
        <f t="shared" si="14"/>
        <v>870.76075000000003</v>
      </c>
      <c r="M80" s="20">
        <f t="shared" si="14"/>
        <v>1167.2372</v>
      </c>
      <c r="N80" s="20">
        <f t="shared" si="14"/>
        <v>298.63229999999999</v>
      </c>
      <c r="O80" s="20">
        <f t="shared" si="14"/>
        <v>12.423000000000002</v>
      </c>
      <c r="P80" s="67"/>
      <c r="Q80" s="122">
        <f>G80/2350</f>
        <v>0.72114893617021281</v>
      </c>
      <c r="R80" s="133" t="s">
        <v>200</v>
      </c>
    </row>
    <row r="81" spans="1:18" x14ac:dyDescent="0.25">
      <c r="A81" s="65"/>
      <c r="B81" s="138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8" ht="16.5" thickBot="1" x14ac:dyDescent="0.3">
      <c r="A82" s="74" t="s">
        <v>3</v>
      </c>
      <c r="B82" s="101"/>
      <c r="C82" s="80"/>
      <c r="M82" s="162"/>
      <c r="N82" s="162"/>
      <c r="P82" s="112"/>
    </row>
    <row r="83" spans="1:18" x14ac:dyDescent="0.25">
      <c r="A83" s="5" t="s">
        <v>87</v>
      </c>
      <c r="B83" s="83"/>
      <c r="C83" s="39" t="s">
        <v>88</v>
      </c>
      <c r="D83" s="194" t="s">
        <v>89</v>
      </c>
      <c r="E83" s="195"/>
      <c r="F83" s="196"/>
      <c r="G83" s="22" t="s">
        <v>90</v>
      </c>
      <c r="H83" s="197" t="s">
        <v>91</v>
      </c>
      <c r="I83" s="186" t="s">
        <v>92</v>
      </c>
      <c r="J83" s="183" t="s">
        <v>93</v>
      </c>
      <c r="K83" s="186" t="s">
        <v>94</v>
      </c>
      <c r="L83" s="183" t="s">
        <v>95</v>
      </c>
      <c r="M83" s="186" t="s">
        <v>96</v>
      </c>
      <c r="N83" s="197" t="s">
        <v>97</v>
      </c>
      <c r="O83" s="186" t="s">
        <v>98</v>
      </c>
      <c r="P83" s="86" t="s">
        <v>109</v>
      </c>
    </row>
    <row r="84" spans="1:18" ht="16.5" thickBot="1" x14ac:dyDescent="0.3">
      <c r="A84" s="16" t="s">
        <v>99</v>
      </c>
      <c r="B84" s="7"/>
      <c r="C84" s="40" t="s">
        <v>100</v>
      </c>
      <c r="D84" s="161"/>
      <c r="E84" s="162"/>
      <c r="F84" s="162"/>
      <c r="G84" s="18" t="s">
        <v>112</v>
      </c>
      <c r="H84" s="198"/>
      <c r="I84" s="187"/>
      <c r="J84" s="184"/>
      <c r="K84" s="187"/>
      <c r="L84" s="184"/>
      <c r="M84" s="187"/>
      <c r="N84" s="198"/>
      <c r="O84" s="187"/>
      <c r="P84" s="70" t="s">
        <v>110</v>
      </c>
    </row>
    <row r="85" spans="1:18" ht="16.5" thickBot="1" x14ac:dyDescent="0.3">
      <c r="A85" s="11"/>
      <c r="B85" s="97"/>
      <c r="C85" s="54"/>
      <c r="D85" s="12" t="s">
        <v>101</v>
      </c>
      <c r="E85" s="12" t="s">
        <v>102</v>
      </c>
      <c r="F85" s="49" t="s">
        <v>103</v>
      </c>
      <c r="G85" s="12" t="s">
        <v>104</v>
      </c>
      <c r="H85" s="199"/>
      <c r="I85" s="188"/>
      <c r="J85" s="185"/>
      <c r="K85" s="188"/>
      <c r="L85" s="185"/>
      <c r="M85" s="188"/>
      <c r="N85" s="199"/>
      <c r="O85" s="188"/>
      <c r="P85" s="87"/>
    </row>
    <row r="86" spans="1:18" x14ac:dyDescent="0.25">
      <c r="A86" s="16"/>
      <c r="B86" s="14" t="s">
        <v>5</v>
      </c>
      <c r="C86" s="39"/>
      <c r="D86" s="156"/>
      <c r="E86" s="22"/>
      <c r="F86" s="156"/>
      <c r="G86" s="22"/>
      <c r="H86" s="156"/>
      <c r="I86" s="22"/>
      <c r="J86" s="9"/>
      <c r="K86" s="22"/>
      <c r="L86" s="9"/>
      <c r="M86" s="22"/>
      <c r="N86" s="155"/>
      <c r="O86" s="22"/>
      <c r="P86" s="70"/>
    </row>
    <row r="87" spans="1:18" x14ac:dyDescent="0.25">
      <c r="A87" s="16" t="s">
        <v>215</v>
      </c>
      <c r="B87" s="46"/>
      <c r="C87" s="40" t="s">
        <v>55</v>
      </c>
      <c r="D87" s="9">
        <v>6.2750000000000004</v>
      </c>
      <c r="E87" s="18">
        <v>12.11</v>
      </c>
      <c r="F87" s="9">
        <v>15.549999999999997</v>
      </c>
      <c r="G87" s="18">
        <v>196.09999999999997</v>
      </c>
      <c r="H87" s="9">
        <v>3.7999999999999985E-2</v>
      </c>
      <c r="I87" s="18">
        <v>0.105</v>
      </c>
      <c r="J87" s="9">
        <v>71.5</v>
      </c>
      <c r="K87" s="18">
        <v>0.67999999999999994</v>
      </c>
      <c r="L87" s="9">
        <v>158.09999999999997</v>
      </c>
      <c r="M87" s="18">
        <v>112.49999999999999</v>
      </c>
      <c r="N87" s="10">
        <v>12.149999999999999</v>
      </c>
      <c r="O87" s="18">
        <v>0.48499999999999999</v>
      </c>
      <c r="P87" s="70" t="s">
        <v>132</v>
      </c>
    </row>
    <row r="88" spans="1:18" x14ac:dyDescent="0.25">
      <c r="A88" s="16" t="s">
        <v>32</v>
      </c>
      <c r="B88" s="46"/>
      <c r="C88" s="40" t="s">
        <v>156</v>
      </c>
      <c r="D88" s="9">
        <v>4.43</v>
      </c>
      <c r="E88" s="18">
        <v>2.54</v>
      </c>
      <c r="F88" s="9">
        <v>28.07</v>
      </c>
      <c r="G88" s="18">
        <v>188.2</v>
      </c>
      <c r="H88" s="9">
        <v>9.0000000000000024E-2</v>
      </c>
      <c r="I88" s="18">
        <v>0.8640000000000001</v>
      </c>
      <c r="J88" s="9">
        <v>29.32</v>
      </c>
      <c r="K88" s="18">
        <v>0.107</v>
      </c>
      <c r="L88" s="9">
        <v>118.842</v>
      </c>
      <c r="M88" s="18">
        <v>139.548</v>
      </c>
      <c r="N88" s="10">
        <v>33.498000000000005</v>
      </c>
      <c r="O88" s="18">
        <v>0.71900000000000019</v>
      </c>
      <c r="P88" s="70" t="s">
        <v>157</v>
      </c>
    </row>
    <row r="89" spans="1:18" ht="31.5" x14ac:dyDescent="0.25">
      <c r="A89" s="16" t="s">
        <v>46</v>
      </c>
      <c r="B89" s="71"/>
      <c r="C89" s="37" t="s">
        <v>159</v>
      </c>
      <c r="D89" s="27">
        <v>3.1659999999999999</v>
      </c>
      <c r="E89" s="26">
        <v>2.6780000000000004</v>
      </c>
      <c r="F89" s="27">
        <v>5.9660000000000011</v>
      </c>
      <c r="G89" s="26">
        <v>60.600000000000009</v>
      </c>
      <c r="H89" s="27">
        <v>4.4000000000000004E-2</v>
      </c>
      <c r="I89" s="26">
        <v>1.3</v>
      </c>
      <c r="J89" s="27">
        <v>20</v>
      </c>
      <c r="K89" s="26">
        <v>0</v>
      </c>
      <c r="L89" s="27">
        <v>125.48</v>
      </c>
      <c r="M89" s="26">
        <v>90</v>
      </c>
      <c r="N89" s="25">
        <v>14</v>
      </c>
      <c r="O89" s="26">
        <v>0.10400000000000001</v>
      </c>
      <c r="P89" s="70" t="s">
        <v>160</v>
      </c>
    </row>
    <row r="90" spans="1:18" x14ac:dyDescent="0.25">
      <c r="A90" s="16" t="s">
        <v>40</v>
      </c>
      <c r="B90" s="7"/>
      <c r="C90" s="40">
        <v>120</v>
      </c>
      <c r="D90" s="9">
        <v>0.48</v>
      </c>
      <c r="E90" s="18">
        <v>0.48</v>
      </c>
      <c r="F90" s="9">
        <v>11.759999999999998</v>
      </c>
      <c r="G90" s="18">
        <v>56.399999999999984</v>
      </c>
      <c r="H90" s="44">
        <v>3.599999999999999E-2</v>
      </c>
      <c r="I90" s="17">
        <v>11.999999999999996</v>
      </c>
      <c r="J90" s="44">
        <v>0</v>
      </c>
      <c r="K90" s="17">
        <v>0.24</v>
      </c>
      <c r="L90" s="44">
        <v>19.2</v>
      </c>
      <c r="M90" s="17">
        <v>13.2</v>
      </c>
      <c r="N90" s="8">
        <v>10.799999999999999</v>
      </c>
      <c r="O90" s="17">
        <v>2.6399999999999997</v>
      </c>
      <c r="P90" s="70" t="s">
        <v>119</v>
      </c>
    </row>
    <row r="91" spans="1:18" ht="24.75" customHeight="1" thickBot="1" x14ac:dyDescent="0.3">
      <c r="A91" s="16" t="s">
        <v>26</v>
      </c>
      <c r="B91" s="7"/>
      <c r="C91" s="41">
        <v>50</v>
      </c>
      <c r="D91" s="18">
        <v>3.75</v>
      </c>
      <c r="E91" s="31">
        <v>1.45</v>
      </c>
      <c r="F91" s="31">
        <v>25.7</v>
      </c>
      <c r="G91" s="18">
        <v>131</v>
      </c>
      <c r="H91" s="9">
        <v>5.5E-2</v>
      </c>
      <c r="I91" s="18">
        <v>0</v>
      </c>
      <c r="J91" s="9">
        <v>0</v>
      </c>
      <c r="K91" s="18">
        <v>0.85</v>
      </c>
      <c r="L91" s="9">
        <v>9.5</v>
      </c>
      <c r="M91" s="18">
        <v>32.5</v>
      </c>
      <c r="N91" s="10">
        <v>6.5</v>
      </c>
      <c r="O91" s="18">
        <v>0.6</v>
      </c>
      <c r="P91" s="70" t="s">
        <v>118</v>
      </c>
    </row>
    <row r="92" spans="1:18" ht="16.5" thickBot="1" x14ac:dyDescent="0.3">
      <c r="A92" s="158" t="s">
        <v>106</v>
      </c>
      <c r="B92" s="102"/>
      <c r="C92" s="19">
        <v>609</v>
      </c>
      <c r="D92" s="20">
        <f>SUM(D87:D91)</f>
        <v>18.100999999999999</v>
      </c>
      <c r="E92" s="20">
        <f t="shared" ref="E92:O92" si="15">SUM(E87:E91)</f>
        <v>19.257999999999999</v>
      </c>
      <c r="F92" s="20">
        <f t="shared" si="15"/>
        <v>87.045999999999992</v>
      </c>
      <c r="G92" s="20">
        <f t="shared" si="15"/>
        <v>632.29999999999995</v>
      </c>
      <c r="H92" s="20">
        <f t="shared" si="15"/>
        <v>0.26300000000000001</v>
      </c>
      <c r="I92" s="20">
        <f t="shared" si="15"/>
        <v>14.268999999999997</v>
      </c>
      <c r="J92" s="20">
        <f t="shared" si="15"/>
        <v>120.82</v>
      </c>
      <c r="K92" s="20">
        <f t="shared" si="15"/>
        <v>1.8769999999999998</v>
      </c>
      <c r="L92" s="20">
        <f t="shared" si="15"/>
        <v>431.12199999999996</v>
      </c>
      <c r="M92" s="20">
        <f t="shared" si="15"/>
        <v>387.74799999999999</v>
      </c>
      <c r="N92" s="20">
        <f t="shared" si="15"/>
        <v>76.948000000000008</v>
      </c>
      <c r="O92" s="20">
        <f t="shared" si="15"/>
        <v>4.548</v>
      </c>
      <c r="P92" s="88"/>
    </row>
    <row r="93" spans="1:18" ht="31.5" x14ac:dyDescent="0.25">
      <c r="A93" s="16"/>
      <c r="B93" s="46" t="s">
        <v>107</v>
      </c>
      <c r="C93" s="41"/>
      <c r="D93" s="9"/>
      <c r="E93" s="18"/>
      <c r="F93" s="31"/>
      <c r="G93" s="18"/>
      <c r="H93" s="9"/>
      <c r="I93" s="18"/>
      <c r="J93" s="9"/>
      <c r="K93" s="18"/>
      <c r="L93" s="9"/>
      <c r="M93" s="18"/>
      <c r="N93" s="10"/>
      <c r="O93" s="18"/>
      <c r="P93" s="70"/>
    </row>
    <row r="94" spans="1:18" ht="16.5" thickBot="1" x14ac:dyDescent="0.3">
      <c r="A94" s="16" t="s">
        <v>53</v>
      </c>
      <c r="B94" s="46"/>
      <c r="C94" s="41" t="s">
        <v>159</v>
      </c>
      <c r="D94" s="9">
        <v>5.8</v>
      </c>
      <c r="E94" s="18">
        <v>5</v>
      </c>
      <c r="F94" s="9">
        <v>9.6</v>
      </c>
      <c r="G94" s="18">
        <v>107</v>
      </c>
      <c r="H94" s="9">
        <v>3.5999999999999997E-2</v>
      </c>
      <c r="I94" s="18">
        <v>6.3E-2</v>
      </c>
      <c r="J94" s="9">
        <v>36</v>
      </c>
      <c r="K94" s="18">
        <v>0</v>
      </c>
      <c r="L94" s="9">
        <v>223.2</v>
      </c>
      <c r="M94" s="18">
        <v>165.6</v>
      </c>
      <c r="N94" s="10">
        <v>25.2</v>
      </c>
      <c r="O94" s="18">
        <v>0.18</v>
      </c>
      <c r="P94" s="70" t="s">
        <v>162</v>
      </c>
    </row>
    <row r="95" spans="1:18" ht="16.5" thickBot="1" x14ac:dyDescent="0.3">
      <c r="A95" s="158" t="s">
        <v>106</v>
      </c>
      <c r="B95" s="102"/>
      <c r="C95" s="106" t="s">
        <v>159</v>
      </c>
      <c r="D95" s="106">
        <f t="shared" ref="D95:O95" si="16">D94</f>
        <v>5.8</v>
      </c>
      <c r="E95" s="106">
        <f t="shared" si="16"/>
        <v>5</v>
      </c>
      <c r="F95" s="106">
        <f t="shared" si="16"/>
        <v>9.6</v>
      </c>
      <c r="G95" s="106">
        <f t="shared" si="16"/>
        <v>107</v>
      </c>
      <c r="H95" s="106">
        <f t="shared" si="16"/>
        <v>3.5999999999999997E-2</v>
      </c>
      <c r="I95" s="106">
        <f t="shared" si="16"/>
        <v>6.3E-2</v>
      </c>
      <c r="J95" s="106">
        <f t="shared" si="16"/>
        <v>36</v>
      </c>
      <c r="K95" s="106">
        <f t="shared" si="16"/>
        <v>0</v>
      </c>
      <c r="L95" s="106">
        <f t="shared" si="16"/>
        <v>223.2</v>
      </c>
      <c r="M95" s="106">
        <f t="shared" si="16"/>
        <v>165.6</v>
      </c>
      <c r="N95" s="106">
        <f t="shared" si="16"/>
        <v>25.2</v>
      </c>
      <c r="O95" s="106">
        <f t="shared" si="16"/>
        <v>0.18</v>
      </c>
      <c r="P95" s="88"/>
    </row>
    <row r="96" spans="1:18" ht="24.75" thickBot="1" x14ac:dyDescent="0.3">
      <c r="A96" s="76"/>
      <c r="B96" s="83"/>
      <c r="C96" s="89">
        <f t="shared" ref="C96:O96" si="17">C92+C95</f>
        <v>809</v>
      </c>
      <c r="D96" s="89">
        <f t="shared" si="17"/>
        <v>23.901</v>
      </c>
      <c r="E96" s="89">
        <f t="shared" si="17"/>
        <v>24.257999999999999</v>
      </c>
      <c r="F96" s="89">
        <f t="shared" si="17"/>
        <v>96.645999999999987</v>
      </c>
      <c r="G96" s="89">
        <f t="shared" si="17"/>
        <v>739.3</v>
      </c>
      <c r="H96" s="89">
        <f t="shared" si="17"/>
        <v>0.29899999999999999</v>
      </c>
      <c r="I96" s="89">
        <f t="shared" si="17"/>
        <v>14.331999999999997</v>
      </c>
      <c r="J96" s="89">
        <f t="shared" si="17"/>
        <v>156.82</v>
      </c>
      <c r="K96" s="89">
        <f t="shared" si="17"/>
        <v>1.8769999999999998</v>
      </c>
      <c r="L96" s="89">
        <f t="shared" si="17"/>
        <v>654.32199999999989</v>
      </c>
      <c r="M96" s="89">
        <f t="shared" si="17"/>
        <v>553.34799999999996</v>
      </c>
      <c r="N96" s="89">
        <f t="shared" si="17"/>
        <v>102.14800000000001</v>
      </c>
      <c r="O96" s="89">
        <f t="shared" si="17"/>
        <v>4.7279999999999998</v>
      </c>
      <c r="P96" s="89"/>
      <c r="Q96" s="121">
        <f>G96/2350</f>
        <v>0.31459574468085105</v>
      </c>
      <c r="R96" s="133" t="s">
        <v>198</v>
      </c>
    </row>
    <row r="97" spans="1:18" x14ac:dyDescent="0.25">
      <c r="A97" s="76"/>
      <c r="B97" s="14" t="s">
        <v>8</v>
      </c>
      <c r="C97" s="39"/>
      <c r="D97" s="85"/>
      <c r="E97" s="89"/>
      <c r="F97" s="85"/>
      <c r="G97" s="89"/>
      <c r="H97" s="85"/>
      <c r="I97" s="89"/>
      <c r="J97" s="85"/>
      <c r="K97" s="89"/>
      <c r="L97" s="85"/>
      <c r="M97" s="89"/>
      <c r="N97" s="90"/>
      <c r="O97" s="89"/>
      <c r="P97" s="86"/>
    </row>
    <row r="98" spans="1:18" ht="21.75" customHeight="1" x14ac:dyDescent="0.25">
      <c r="A98" s="28" t="s">
        <v>217</v>
      </c>
      <c r="B98" s="46"/>
      <c r="C98" s="40">
        <v>50</v>
      </c>
      <c r="D98" s="29">
        <v>1.55</v>
      </c>
      <c r="E98" s="30">
        <v>0.1</v>
      </c>
      <c r="F98" s="29">
        <v>3.25</v>
      </c>
      <c r="G98" s="30">
        <v>20</v>
      </c>
      <c r="H98" s="29">
        <v>5.5E-2</v>
      </c>
      <c r="I98" s="30">
        <v>5</v>
      </c>
      <c r="J98" s="29">
        <v>0</v>
      </c>
      <c r="K98" s="30">
        <v>0.1</v>
      </c>
      <c r="L98" s="29">
        <v>10</v>
      </c>
      <c r="M98" s="30">
        <v>31</v>
      </c>
      <c r="N98" s="57">
        <v>10.5</v>
      </c>
      <c r="O98" s="30">
        <v>0.35</v>
      </c>
      <c r="P98" s="70" t="s">
        <v>218</v>
      </c>
    </row>
    <row r="99" spans="1:18" ht="33" customHeight="1" x14ac:dyDescent="0.25">
      <c r="A99" s="28" t="s">
        <v>70</v>
      </c>
      <c r="B99" s="46"/>
      <c r="C99" s="40" t="s">
        <v>164</v>
      </c>
      <c r="D99" s="29">
        <v>9.39</v>
      </c>
      <c r="E99" s="30">
        <v>12.29</v>
      </c>
      <c r="F99" s="29">
        <v>25.33</v>
      </c>
      <c r="G99" s="30">
        <v>255.8</v>
      </c>
      <c r="H99" s="29">
        <v>4.3999999999999997E-2</v>
      </c>
      <c r="I99" s="30">
        <v>0.6359999999999999</v>
      </c>
      <c r="J99" s="29">
        <v>15.82</v>
      </c>
      <c r="K99" s="30">
        <v>2.1520000000000001</v>
      </c>
      <c r="L99" s="29">
        <v>28.2</v>
      </c>
      <c r="M99" s="30">
        <v>47.2</v>
      </c>
      <c r="N99" s="57">
        <v>10.568000000000001</v>
      </c>
      <c r="O99" s="30">
        <v>0.70799999999999996</v>
      </c>
      <c r="P99" s="70" t="s">
        <v>165</v>
      </c>
    </row>
    <row r="100" spans="1:18" ht="22.5" customHeight="1" x14ac:dyDescent="0.25">
      <c r="A100" s="28" t="s">
        <v>163</v>
      </c>
      <c r="B100" s="71"/>
      <c r="C100" s="40" t="s">
        <v>124</v>
      </c>
      <c r="D100" s="29">
        <v>12.01</v>
      </c>
      <c r="E100" s="30">
        <v>17.53</v>
      </c>
      <c r="F100" s="29">
        <v>35.880000000000003</v>
      </c>
      <c r="G100" s="30">
        <v>321.45</v>
      </c>
      <c r="H100" s="29">
        <v>0.02</v>
      </c>
      <c r="I100" s="30">
        <v>14.26</v>
      </c>
      <c r="J100" s="29">
        <v>31.25</v>
      </c>
      <c r="K100" s="30">
        <v>0.09</v>
      </c>
      <c r="L100" s="29">
        <v>54.33</v>
      </c>
      <c r="M100" s="30">
        <v>156.41999999999999</v>
      </c>
      <c r="N100" s="57">
        <v>33.1</v>
      </c>
      <c r="O100" s="30">
        <v>1.87</v>
      </c>
      <c r="P100" s="70" t="s">
        <v>166</v>
      </c>
    </row>
    <row r="101" spans="1:18" ht="20.25" customHeight="1" x14ac:dyDescent="0.25">
      <c r="A101" s="16" t="s">
        <v>24</v>
      </c>
      <c r="B101" s="7"/>
      <c r="C101" s="41">
        <v>200</v>
      </c>
      <c r="D101" s="29">
        <v>1</v>
      </c>
      <c r="E101" s="30">
        <v>0</v>
      </c>
      <c r="F101" s="29">
        <v>20.2</v>
      </c>
      <c r="G101" s="30">
        <v>84.8</v>
      </c>
      <c r="H101" s="29">
        <v>2.1999999999999999E-2</v>
      </c>
      <c r="I101" s="30">
        <v>3.9999999999999996</v>
      </c>
      <c r="J101" s="29">
        <v>0</v>
      </c>
      <c r="K101" s="30">
        <v>0.2</v>
      </c>
      <c r="L101" s="29">
        <v>14</v>
      </c>
      <c r="M101" s="30">
        <v>14</v>
      </c>
      <c r="N101" s="57">
        <v>8</v>
      </c>
      <c r="O101" s="30">
        <v>2.8</v>
      </c>
      <c r="P101" s="70" t="s">
        <v>127</v>
      </c>
    </row>
    <row r="102" spans="1:18" ht="23.25" customHeight="1" x14ac:dyDescent="0.25">
      <c r="A102" s="16" t="s">
        <v>9</v>
      </c>
      <c r="B102" s="7"/>
      <c r="C102" s="17">
        <v>50</v>
      </c>
      <c r="D102" s="9">
        <v>3.3</v>
      </c>
      <c r="E102" s="18">
        <v>0.6</v>
      </c>
      <c r="F102" s="9">
        <v>19.8</v>
      </c>
      <c r="G102" s="18">
        <v>99</v>
      </c>
      <c r="H102" s="9">
        <v>8.5000000000000006E-2</v>
      </c>
      <c r="I102" s="18">
        <v>0</v>
      </c>
      <c r="J102" s="9">
        <v>0</v>
      </c>
      <c r="K102" s="18">
        <v>0.7</v>
      </c>
      <c r="L102" s="9">
        <v>14.5</v>
      </c>
      <c r="M102" s="18">
        <v>75</v>
      </c>
      <c r="N102" s="10">
        <v>23.5</v>
      </c>
      <c r="O102" s="18">
        <v>1.95</v>
      </c>
      <c r="P102" s="70" t="s">
        <v>128</v>
      </c>
    </row>
    <row r="103" spans="1:18" ht="21" customHeight="1" thickBot="1" x14ac:dyDescent="0.3">
      <c r="A103" s="16" t="s">
        <v>25</v>
      </c>
      <c r="B103" s="7"/>
      <c r="C103" s="41">
        <v>50</v>
      </c>
      <c r="D103" s="9">
        <v>3.8</v>
      </c>
      <c r="E103" s="18">
        <v>0.4</v>
      </c>
      <c r="F103" s="9">
        <v>24.6</v>
      </c>
      <c r="G103" s="18">
        <v>117.5</v>
      </c>
      <c r="H103" s="9">
        <v>5.5E-2</v>
      </c>
      <c r="I103" s="18">
        <v>0</v>
      </c>
      <c r="J103" s="9">
        <v>0</v>
      </c>
      <c r="K103" s="18">
        <v>0.55000000000000004</v>
      </c>
      <c r="L103" s="9">
        <v>10</v>
      </c>
      <c r="M103" s="18">
        <v>32.5</v>
      </c>
      <c r="N103" s="10">
        <v>7</v>
      </c>
      <c r="O103" s="18">
        <v>0.55000000000000004</v>
      </c>
      <c r="P103" s="70" t="s">
        <v>118</v>
      </c>
    </row>
    <row r="104" spans="1:18" ht="26.25" thickBot="1" x14ac:dyDescent="0.3">
      <c r="A104" s="158" t="s">
        <v>106</v>
      </c>
      <c r="B104" s="102"/>
      <c r="C104" s="19">
        <v>760</v>
      </c>
      <c r="D104" s="20">
        <f>SUM(D98:D103)</f>
        <v>31.050000000000004</v>
      </c>
      <c r="E104" s="20">
        <f t="shared" ref="E104:O104" si="18">SUM(E98:E103)</f>
        <v>30.92</v>
      </c>
      <c r="F104" s="20">
        <f t="shared" si="18"/>
        <v>129.06</v>
      </c>
      <c r="G104" s="20">
        <f t="shared" si="18"/>
        <v>898.55</v>
      </c>
      <c r="H104" s="20">
        <f t="shared" si="18"/>
        <v>0.28100000000000003</v>
      </c>
      <c r="I104" s="20">
        <f t="shared" si="18"/>
        <v>23.896000000000001</v>
      </c>
      <c r="J104" s="20">
        <f t="shared" si="18"/>
        <v>47.07</v>
      </c>
      <c r="K104" s="20">
        <f t="shared" si="18"/>
        <v>3.7919999999999998</v>
      </c>
      <c r="L104" s="20">
        <f t="shared" si="18"/>
        <v>131.03</v>
      </c>
      <c r="M104" s="20">
        <f t="shared" si="18"/>
        <v>356.12</v>
      </c>
      <c r="N104" s="20">
        <f t="shared" si="18"/>
        <v>92.668000000000006</v>
      </c>
      <c r="O104" s="20">
        <f t="shared" si="18"/>
        <v>8.2279999999999998</v>
      </c>
      <c r="P104" s="88"/>
      <c r="Q104" s="121">
        <f>G104/2350</f>
        <v>0.38236170212765958</v>
      </c>
      <c r="R104" s="136" t="s">
        <v>199</v>
      </c>
    </row>
    <row r="105" spans="1:18" ht="24.75" thickBot="1" x14ac:dyDescent="0.3">
      <c r="A105" s="158" t="s">
        <v>108</v>
      </c>
      <c r="B105" s="104"/>
      <c r="C105" s="20">
        <f>C92+C95+C104</f>
        <v>1569</v>
      </c>
      <c r="D105" s="20">
        <f t="shared" ref="D105:O105" si="19">D92+D95+D104</f>
        <v>54.951000000000008</v>
      </c>
      <c r="E105" s="20">
        <f t="shared" si="19"/>
        <v>55.177999999999997</v>
      </c>
      <c r="F105" s="20">
        <f t="shared" si="19"/>
        <v>225.70599999999999</v>
      </c>
      <c r="G105" s="20">
        <f t="shared" si="19"/>
        <v>1637.85</v>
      </c>
      <c r="H105" s="20">
        <f t="shared" si="19"/>
        <v>0.58000000000000007</v>
      </c>
      <c r="I105" s="20">
        <f t="shared" si="19"/>
        <v>38.227999999999994</v>
      </c>
      <c r="J105" s="20">
        <f t="shared" si="19"/>
        <v>203.89</v>
      </c>
      <c r="K105" s="20">
        <f t="shared" si="19"/>
        <v>5.6689999999999996</v>
      </c>
      <c r="L105" s="20">
        <f t="shared" si="19"/>
        <v>785.35199999999986</v>
      </c>
      <c r="M105" s="20">
        <f t="shared" si="19"/>
        <v>909.46799999999996</v>
      </c>
      <c r="N105" s="20">
        <f t="shared" si="19"/>
        <v>194.81600000000003</v>
      </c>
      <c r="O105" s="20">
        <f t="shared" si="19"/>
        <v>12.956</v>
      </c>
      <c r="P105" s="88"/>
      <c r="Q105" s="121">
        <f>G105/2350</f>
        <v>0.69695744680851057</v>
      </c>
      <c r="R105" s="133" t="s">
        <v>200</v>
      </c>
    </row>
    <row r="106" spans="1:18" x14ac:dyDescent="0.25">
      <c r="A106" s="36"/>
      <c r="B106" s="46"/>
      <c r="C106" s="91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85"/>
      <c r="P106" s="83"/>
    </row>
    <row r="107" spans="1:18" ht="16.5" thickBot="1" x14ac:dyDescent="0.3">
      <c r="A107" s="74" t="s">
        <v>4</v>
      </c>
      <c r="B107" s="101"/>
      <c r="C107" s="80"/>
      <c r="N107" s="162"/>
      <c r="O107" s="162"/>
      <c r="P107" s="112"/>
    </row>
    <row r="108" spans="1:18" x14ac:dyDescent="0.25">
      <c r="A108" s="5" t="s">
        <v>87</v>
      </c>
      <c r="B108" s="83"/>
      <c r="C108" s="39" t="s">
        <v>88</v>
      </c>
      <c r="D108" s="194" t="s">
        <v>89</v>
      </c>
      <c r="E108" s="195"/>
      <c r="F108" s="196"/>
      <c r="G108" s="22" t="s">
        <v>90</v>
      </c>
      <c r="H108" s="197" t="s">
        <v>91</v>
      </c>
      <c r="I108" s="186" t="s">
        <v>92</v>
      </c>
      <c r="J108" s="183" t="s">
        <v>93</v>
      </c>
      <c r="K108" s="186" t="s">
        <v>94</v>
      </c>
      <c r="L108" s="183" t="s">
        <v>95</v>
      </c>
      <c r="M108" s="186" t="s">
        <v>96</v>
      </c>
      <c r="N108" s="197" t="s">
        <v>97</v>
      </c>
      <c r="O108" s="186" t="s">
        <v>98</v>
      </c>
      <c r="P108" s="86" t="s">
        <v>109</v>
      </c>
    </row>
    <row r="109" spans="1:18" ht="16.5" thickBot="1" x14ac:dyDescent="0.3">
      <c r="A109" s="16" t="s">
        <v>99</v>
      </c>
      <c r="B109" s="7"/>
      <c r="C109" s="40" t="s">
        <v>100</v>
      </c>
      <c r="D109" s="161"/>
      <c r="E109" s="162"/>
      <c r="F109" s="162"/>
      <c r="G109" s="18" t="s">
        <v>112</v>
      </c>
      <c r="H109" s="198"/>
      <c r="I109" s="187"/>
      <c r="J109" s="184"/>
      <c r="K109" s="187"/>
      <c r="L109" s="184"/>
      <c r="M109" s="187"/>
      <c r="N109" s="198"/>
      <c r="O109" s="187"/>
      <c r="P109" s="70" t="s">
        <v>110</v>
      </c>
    </row>
    <row r="110" spans="1:18" ht="16.5" thickBot="1" x14ac:dyDescent="0.3">
      <c r="A110" s="16"/>
      <c r="B110" s="7"/>
      <c r="C110" s="40"/>
      <c r="D110" s="22" t="s">
        <v>101</v>
      </c>
      <c r="E110" s="22" t="s">
        <v>102</v>
      </c>
      <c r="F110" s="156" t="s">
        <v>103</v>
      </c>
      <c r="G110" s="22" t="s">
        <v>104</v>
      </c>
      <c r="H110" s="199"/>
      <c r="I110" s="188"/>
      <c r="J110" s="185"/>
      <c r="K110" s="188"/>
      <c r="L110" s="185"/>
      <c r="M110" s="188"/>
      <c r="N110" s="199"/>
      <c r="O110" s="188"/>
      <c r="P110" s="70"/>
    </row>
    <row r="111" spans="1:18" x14ac:dyDescent="0.25">
      <c r="A111" s="5"/>
      <c r="B111" s="14" t="s">
        <v>5</v>
      </c>
      <c r="C111" s="39"/>
      <c r="D111" s="156"/>
      <c r="E111" s="22"/>
      <c r="F111" s="156"/>
      <c r="G111" s="22"/>
      <c r="H111" s="156"/>
      <c r="I111" s="22"/>
      <c r="J111" s="156"/>
      <c r="K111" s="22"/>
      <c r="L111" s="156"/>
      <c r="M111" s="22"/>
      <c r="N111" s="156"/>
      <c r="O111" s="22"/>
      <c r="P111" s="86"/>
    </row>
    <row r="112" spans="1:18" ht="21.75" customHeight="1" x14ac:dyDescent="0.25">
      <c r="A112" s="16" t="s">
        <v>57</v>
      </c>
      <c r="B112" s="46"/>
      <c r="C112" s="40" t="s">
        <v>58</v>
      </c>
      <c r="D112" s="9">
        <v>2.33</v>
      </c>
      <c r="E112" s="18">
        <v>8.1199999999999992</v>
      </c>
      <c r="F112" s="9">
        <v>15.549999999999997</v>
      </c>
      <c r="G112" s="18">
        <v>144.59999999999997</v>
      </c>
      <c r="H112" s="9">
        <v>3.2999999999999988E-2</v>
      </c>
      <c r="I112" s="18">
        <v>0</v>
      </c>
      <c r="J112" s="9">
        <v>40</v>
      </c>
      <c r="K112" s="18">
        <v>0.62</v>
      </c>
      <c r="L112" s="9">
        <v>8.1</v>
      </c>
      <c r="M112" s="18">
        <v>22.5</v>
      </c>
      <c r="N112" s="9">
        <v>3.9</v>
      </c>
      <c r="O112" s="18">
        <v>0.38</v>
      </c>
      <c r="P112" s="70" t="s">
        <v>116</v>
      </c>
    </row>
    <row r="113" spans="1:21" ht="18" customHeight="1" x14ac:dyDescent="0.25">
      <c r="A113" s="16" t="s">
        <v>219</v>
      </c>
      <c r="B113" s="46"/>
      <c r="C113" s="40" t="s">
        <v>156</v>
      </c>
      <c r="D113" s="9">
        <v>8.6590000000000007</v>
      </c>
      <c r="E113" s="18">
        <v>8.0229999999999997</v>
      </c>
      <c r="F113" s="9">
        <v>19.077000000000002</v>
      </c>
      <c r="G113" s="18">
        <v>192.89999999999995</v>
      </c>
      <c r="H113" s="9">
        <v>7.1999999999999981E-2</v>
      </c>
      <c r="I113" s="18">
        <v>1.0529999999999997</v>
      </c>
      <c r="J113" s="9">
        <v>32.200000000000003</v>
      </c>
      <c r="K113" s="18">
        <v>0.41299999999999987</v>
      </c>
      <c r="L113" s="9">
        <v>119.19299999999996</v>
      </c>
      <c r="M113" s="18">
        <v>104.87099999999997</v>
      </c>
      <c r="N113" s="18">
        <v>18.269999999999992</v>
      </c>
      <c r="O113" s="31">
        <v>0.41299999999999976</v>
      </c>
      <c r="P113" s="70" t="s">
        <v>191</v>
      </c>
    </row>
    <row r="114" spans="1:21" x14ac:dyDescent="0.25">
      <c r="A114" s="16" t="s">
        <v>86</v>
      </c>
      <c r="B114" s="46"/>
      <c r="C114" s="40">
        <v>50</v>
      </c>
      <c r="D114" s="10">
        <v>4.3499999999999996</v>
      </c>
      <c r="E114" s="18">
        <v>1</v>
      </c>
      <c r="F114" s="18">
        <v>0.35000000000000003</v>
      </c>
      <c r="G114" s="10">
        <v>62.5</v>
      </c>
      <c r="H114" s="10">
        <v>3.5000000000000003E-2</v>
      </c>
      <c r="I114" s="18">
        <v>0</v>
      </c>
      <c r="J114" s="18">
        <v>125</v>
      </c>
      <c r="K114" s="18">
        <v>0.3</v>
      </c>
      <c r="L114" s="9">
        <v>27.5</v>
      </c>
      <c r="M114" s="18">
        <v>96</v>
      </c>
      <c r="N114" s="18">
        <v>6</v>
      </c>
      <c r="O114" s="9">
        <v>1.25</v>
      </c>
      <c r="P114" s="40" t="s">
        <v>135</v>
      </c>
    </row>
    <row r="115" spans="1:21" ht="18.75" customHeight="1" x14ac:dyDescent="0.25">
      <c r="A115" s="16" t="s">
        <v>117</v>
      </c>
      <c r="B115" s="7"/>
      <c r="C115" s="17" t="s">
        <v>115</v>
      </c>
      <c r="D115" s="9">
        <v>1.46</v>
      </c>
      <c r="E115" s="18">
        <v>1.0765</v>
      </c>
      <c r="F115" s="9">
        <v>11.959999999999999</v>
      </c>
      <c r="G115" s="18">
        <v>63.7</v>
      </c>
      <c r="H115" s="9">
        <v>1.7499999999999998E-2</v>
      </c>
      <c r="I115" s="18">
        <v>0.66999999999999993</v>
      </c>
      <c r="J115" s="9">
        <v>7.9999999999999982</v>
      </c>
      <c r="K115" s="18">
        <v>0</v>
      </c>
      <c r="L115" s="9">
        <v>63.015000000000001</v>
      </c>
      <c r="M115" s="18">
        <v>48.36</v>
      </c>
      <c r="N115" s="9">
        <v>12.2</v>
      </c>
      <c r="O115" s="18">
        <v>1.2999999999999996</v>
      </c>
      <c r="P115" s="70" t="s">
        <v>121</v>
      </c>
    </row>
    <row r="116" spans="1:21" ht="19.5" customHeight="1" x14ac:dyDescent="0.25">
      <c r="A116" s="16" t="s">
        <v>40</v>
      </c>
      <c r="B116" s="7"/>
      <c r="C116" s="17">
        <v>120</v>
      </c>
      <c r="D116" s="10">
        <v>0.48</v>
      </c>
      <c r="E116" s="18">
        <v>0.48</v>
      </c>
      <c r="F116" s="9">
        <v>11.759999999999998</v>
      </c>
      <c r="G116" s="18">
        <v>56.399999999999984</v>
      </c>
      <c r="H116" s="9">
        <v>3.599999999999999E-2</v>
      </c>
      <c r="I116" s="18">
        <v>11.999999999999996</v>
      </c>
      <c r="J116" s="9">
        <v>0</v>
      </c>
      <c r="K116" s="18">
        <v>0.24</v>
      </c>
      <c r="L116" s="9">
        <v>19.2</v>
      </c>
      <c r="M116" s="18">
        <v>13.2</v>
      </c>
      <c r="N116" s="9">
        <v>10.799999999999999</v>
      </c>
      <c r="O116" s="18">
        <v>2.6399999999999997</v>
      </c>
      <c r="P116" s="70" t="s">
        <v>119</v>
      </c>
      <c r="Q116" s="169"/>
      <c r="R116" s="170"/>
      <c r="S116" s="169"/>
      <c r="T116" s="169"/>
      <c r="U116" s="169"/>
    </row>
    <row r="117" spans="1:21" ht="18" customHeight="1" thickBot="1" x14ac:dyDescent="0.3">
      <c r="A117" s="16" t="s">
        <v>26</v>
      </c>
      <c r="B117" s="7"/>
      <c r="C117" s="41">
        <v>50</v>
      </c>
      <c r="D117" s="9">
        <v>3.75</v>
      </c>
      <c r="E117" s="18">
        <v>1.45</v>
      </c>
      <c r="F117" s="18">
        <v>25.7</v>
      </c>
      <c r="G117" s="18">
        <v>131</v>
      </c>
      <c r="H117" s="9">
        <v>5.5E-2</v>
      </c>
      <c r="I117" s="18">
        <v>0</v>
      </c>
      <c r="J117" s="9">
        <v>0</v>
      </c>
      <c r="K117" s="18">
        <v>0.85</v>
      </c>
      <c r="L117" s="9">
        <v>9.5</v>
      </c>
      <c r="M117" s="18">
        <v>32.5</v>
      </c>
      <c r="N117" s="9">
        <v>6.5</v>
      </c>
      <c r="O117" s="18">
        <v>0.6</v>
      </c>
      <c r="P117" s="70" t="s">
        <v>118</v>
      </c>
    </row>
    <row r="118" spans="1:21" ht="16.5" thickBot="1" x14ac:dyDescent="0.3">
      <c r="A118" s="158" t="s">
        <v>106</v>
      </c>
      <c r="B118" s="102"/>
      <c r="C118" s="55">
        <v>644</v>
      </c>
      <c r="D118" s="20">
        <f>D117+D116+D115+D114+D113+D112</f>
        <v>21.028999999999996</v>
      </c>
      <c r="E118" s="20">
        <v>23.15</v>
      </c>
      <c r="F118" s="20">
        <f t="shared" ref="F118:O118" si="20">F117+F116+F115+F114+F113+F112</f>
        <v>84.396999999999991</v>
      </c>
      <c r="G118" s="20">
        <f t="shared" si="20"/>
        <v>651.09999999999991</v>
      </c>
      <c r="H118" s="20">
        <f t="shared" si="20"/>
        <v>0.2485</v>
      </c>
      <c r="I118" s="20">
        <f t="shared" si="20"/>
        <v>13.722999999999995</v>
      </c>
      <c r="J118" s="20">
        <f t="shared" si="20"/>
        <v>205.2</v>
      </c>
      <c r="K118" s="20">
        <f t="shared" si="20"/>
        <v>2.4229999999999996</v>
      </c>
      <c r="L118" s="20">
        <f t="shared" si="20"/>
        <v>246.50799999999995</v>
      </c>
      <c r="M118" s="20">
        <f t="shared" si="20"/>
        <v>317.43099999999998</v>
      </c>
      <c r="N118" s="20">
        <f t="shared" si="20"/>
        <v>57.669999999999995</v>
      </c>
      <c r="O118" s="20">
        <f t="shared" si="20"/>
        <v>6.5829999999999984</v>
      </c>
      <c r="P118" s="88"/>
    </row>
    <row r="119" spans="1:21" ht="31.5" x14ac:dyDescent="0.25">
      <c r="A119" s="16"/>
      <c r="B119" s="46" t="s">
        <v>107</v>
      </c>
      <c r="C119" s="41"/>
      <c r="D119" s="18"/>
      <c r="E119" s="18"/>
      <c r="F119" s="9"/>
      <c r="G119" s="18"/>
      <c r="H119" s="9"/>
      <c r="I119" s="18"/>
      <c r="J119" s="9"/>
      <c r="K119" s="18"/>
      <c r="L119" s="9"/>
      <c r="M119" s="18"/>
      <c r="N119" s="9"/>
      <c r="O119" s="18"/>
      <c r="P119" s="70"/>
    </row>
    <row r="120" spans="1:21" ht="16.5" thickBot="1" x14ac:dyDescent="0.3">
      <c r="A120" s="16" t="s">
        <v>24</v>
      </c>
      <c r="B120" s="7"/>
      <c r="C120" s="40">
        <v>200</v>
      </c>
      <c r="D120" s="18">
        <v>1</v>
      </c>
      <c r="E120" s="163">
        <v>0</v>
      </c>
      <c r="F120" s="31">
        <v>20.2</v>
      </c>
      <c r="G120" s="31">
        <v>84.8</v>
      </c>
      <c r="H120" s="9">
        <v>2.1999999999999999E-2</v>
      </c>
      <c r="I120" s="18">
        <v>3.9999999999999996</v>
      </c>
      <c r="J120" s="9">
        <v>0</v>
      </c>
      <c r="K120" s="18">
        <v>0.2</v>
      </c>
      <c r="L120" s="9">
        <v>14</v>
      </c>
      <c r="M120" s="18">
        <v>14</v>
      </c>
      <c r="N120" s="9">
        <v>8</v>
      </c>
      <c r="O120" s="10">
        <v>2.8</v>
      </c>
      <c r="P120" s="18" t="s">
        <v>127</v>
      </c>
    </row>
    <row r="121" spans="1:21" s="66" customFormat="1" ht="16.5" thickBot="1" x14ac:dyDescent="0.3">
      <c r="A121" s="158" t="s">
        <v>106</v>
      </c>
      <c r="B121" s="103"/>
      <c r="C121" s="19">
        <v>200</v>
      </c>
      <c r="D121" s="20">
        <f t="shared" ref="D121:O121" si="21">SUM(D120:D120)</f>
        <v>1</v>
      </c>
      <c r="E121" s="38">
        <f t="shared" si="21"/>
        <v>0</v>
      </c>
      <c r="F121" s="38">
        <f t="shared" si="21"/>
        <v>20.2</v>
      </c>
      <c r="G121" s="34">
        <f t="shared" si="21"/>
        <v>84.8</v>
      </c>
      <c r="H121" s="20">
        <f t="shared" si="21"/>
        <v>2.1999999999999999E-2</v>
      </c>
      <c r="I121" s="34">
        <f t="shared" si="21"/>
        <v>3.9999999999999996</v>
      </c>
      <c r="J121" s="20">
        <f t="shared" si="21"/>
        <v>0</v>
      </c>
      <c r="K121" s="34">
        <f t="shared" si="21"/>
        <v>0.2</v>
      </c>
      <c r="L121" s="20">
        <f t="shared" si="21"/>
        <v>14</v>
      </c>
      <c r="M121" s="34">
        <f t="shared" si="21"/>
        <v>14</v>
      </c>
      <c r="N121" s="20">
        <f t="shared" si="21"/>
        <v>8</v>
      </c>
      <c r="O121" s="34">
        <f t="shared" si="21"/>
        <v>2.8</v>
      </c>
      <c r="P121" s="67"/>
      <c r="Q121" s="121"/>
    </row>
    <row r="122" spans="1:21" s="66" customFormat="1" ht="24.75" thickBot="1" x14ac:dyDescent="0.3">
      <c r="A122" s="76"/>
      <c r="B122" s="123"/>
      <c r="C122" s="89">
        <f>C118+C121</f>
        <v>844</v>
      </c>
      <c r="D122" s="89">
        <f t="shared" ref="D122:O122" si="22">D118+D121</f>
        <v>22.028999999999996</v>
      </c>
      <c r="E122" s="89">
        <f t="shared" si="22"/>
        <v>23.15</v>
      </c>
      <c r="F122" s="89">
        <f t="shared" si="22"/>
        <v>104.59699999999999</v>
      </c>
      <c r="G122" s="89">
        <f t="shared" si="22"/>
        <v>735.89999999999986</v>
      </c>
      <c r="H122" s="89">
        <f t="shared" si="22"/>
        <v>0.27050000000000002</v>
      </c>
      <c r="I122" s="89">
        <f t="shared" si="22"/>
        <v>17.722999999999995</v>
      </c>
      <c r="J122" s="89">
        <f t="shared" si="22"/>
        <v>205.2</v>
      </c>
      <c r="K122" s="89">
        <f t="shared" si="22"/>
        <v>2.6229999999999998</v>
      </c>
      <c r="L122" s="89">
        <f t="shared" si="22"/>
        <v>260.50799999999992</v>
      </c>
      <c r="M122" s="89">
        <f t="shared" si="22"/>
        <v>331.43099999999998</v>
      </c>
      <c r="N122" s="89">
        <f t="shared" si="22"/>
        <v>65.669999999999987</v>
      </c>
      <c r="O122" s="89">
        <f t="shared" si="22"/>
        <v>9.3829999999999991</v>
      </c>
      <c r="P122" s="39"/>
      <c r="Q122" s="121">
        <f>G122/2350</f>
        <v>0.31314893617021272</v>
      </c>
      <c r="R122" s="133" t="s">
        <v>198</v>
      </c>
    </row>
    <row r="123" spans="1:21" x14ac:dyDescent="0.25">
      <c r="A123" s="5"/>
      <c r="B123" s="14" t="s">
        <v>8</v>
      </c>
      <c r="C123" s="56"/>
      <c r="D123" s="22"/>
      <c r="E123" s="157"/>
      <c r="F123" s="157"/>
      <c r="G123" s="157"/>
      <c r="H123" s="156"/>
      <c r="I123" s="22"/>
      <c r="J123" s="156"/>
      <c r="K123" s="22"/>
      <c r="L123" s="156"/>
      <c r="M123" s="22"/>
      <c r="N123" s="156"/>
      <c r="O123" s="155"/>
      <c r="P123" s="107"/>
    </row>
    <row r="124" spans="1:21" ht="31.5" x14ac:dyDescent="0.25">
      <c r="A124" s="16" t="s">
        <v>228</v>
      </c>
      <c r="B124" s="46"/>
      <c r="C124" s="41" t="s">
        <v>167</v>
      </c>
      <c r="D124" s="9">
        <v>0.7871999999999999</v>
      </c>
      <c r="E124" s="18">
        <v>1.9494</v>
      </c>
      <c r="F124" s="9">
        <v>3.8795999999999995</v>
      </c>
      <c r="G124" s="18">
        <v>36.24</v>
      </c>
      <c r="H124" s="9">
        <v>1.32E-2</v>
      </c>
      <c r="I124" s="18">
        <v>10.258799999999999</v>
      </c>
      <c r="J124" s="9">
        <v>0</v>
      </c>
      <c r="K124" s="18">
        <v>5.0339999999999998</v>
      </c>
      <c r="L124" s="9">
        <v>14.9826</v>
      </c>
      <c r="M124" s="18">
        <v>16.984199999999998</v>
      </c>
      <c r="N124" s="9">
        <v>9.0545999999999989</v>
      </c>
      <c r="O124" s="18">
        <v>0.27960000000000002</v>
      </c>
      <c r="P124" s="31" t="s">
        <v>229</v>
      </c>
    </row>
    <row r="125" spans="1:21" ht="31.5" x14ac:dyDescent="0.25">
      <c r="A125" s="16" t="s">
        <v>35</v>
      </c>
      <c r="B125" s="71"/>
      <c r="C125" s="41" t="s">
        <v>170</v>
      </c>
      <c r="D125" s="9">
        <v>6.02</v>
      </c>
      <c r="E125" s="18">
        <v>11.2</v>
      </c>
      <c r="F125" s="9">
        <v>13.570799999999997</v>
      </c>
      <c r="G125" s="18">
        <v>148.83999999999997</v>
      </c>
      <c r="H125" s="9">
        <v>0.11479999999999999</v>
      </c>
      <c r="I125" s="18">
        <v>10.119199999999998</v>
      </c>
      <c r="J125" s="9">
        <v>12.804000000000002</v>
      </c>
      <c r="K125" s="18">
        <v>1.2223999999999999</v>
      </c>
      <c r="L125" s="9">
        <v>36.152000000000001</v>
      </c>
      <c r="M125" s="18">
        <v>98.259999999999991</v>
      </c>
      <c r="N125" s="9">
        <v>29.581599999999998</v>
      </c>
      <c r="O125" s="18">
        <v>1.3735999999999999</v>
      </c>
      <c r="P125" s="110" t="s">
        <v>169</v>
      </c>
    </row>
    <row r="126" spans="1:21" x14ac:dyDescent="0.25">
      <c r="A126" s="16" t="s">
        <v>11</v>
      </c>
      <c r="B126" s="71"/>
      <c r="C126" s="41" t="s">
        <v>172</v>
      </c>
      <c r="D126" s="9">
        <v>10.628</v>
      </c>
      <c r="E126" s="18">
        <v>7.3800000000000008</v>
      </c>
      <c r="F126" s="9">
        <v>10.256</v>
      </c>
      <c r="G126" s="18">
        <v>171</v>
      </c>
      <c r="H126" s="9">
        <v>7.1999999999999995E-2</v>
      </c>
      <c r="I126" s="18">
        <v>0.59399999999999997</v>
      </c>
      <c r="J126" s="9">
        <v>8.4599999999999973</v>
      </c>
      <c r="K126" s="18">
        <v>4.5179999999999998</v>
      </c>
      <c r="L126" s="9">
        <v>64.691999999999993</v>
      </c>
      <c r="M126" s="18">
        <v>166.91400000000002</v>
      </c>
      <c r="N126" s="9">
        <v>37.026000000000003</v>
      </c>
      <c r="O126" s="18">
        <v>1.3140000000000001</v>
      </c>
      <c r="P126" s="110" t="s">
        <v>173</v>
      </c>
    </row>
    <row r="127" spans="1:21" x14ac:dyDescent="0.25">
      <c r="A127" s="16" t="s">
        <v>174</v>
      </c>
      <c r="B127" s="71"/>
      <c r="C127" s="41" t="s">
        <v>161</v>
      </c>
      <c r="D127" s="9">
        <v>6.2063999999999995</v>
      </c>
      <c r="E127" s="18">
        <v>7.1856</v>
      </c>
      <c r="F127" s="9">
        <v>34.2288</v>
      </c>
      <c r="G127" s="18">
        <v>226.07999999999998</v>
      </c>
      <c r="H127" s="9">
        <v>8.6399999999999991E-2</v>
      </c>
      <c r="I127" s="18">
        <v>3.2543999999999995</v>
      </c>
      <c r="J127" s="9">
        <v>0</v>
      </c>
      <c r="K127" s="18">
        <v>3.7728000000000002</v>
      </c>
      <c r="L127" s="9">
        <v>23.299200000000003</v>
      </c>
      <c r="M127" s="18">
        <v>61.056000000000004</v>
      </c>
      <c r="N127" s="9">
        <v>20.808000000000003</v>
      </c>
      <c r="O127" s="18">
        <v>1.2384000000000004</v>
      </c>
      <c r="P127" s="31" t="s">
        <v>175</v>
      </c>
    </row>
    <row r="128" spans="1:21" x14ac:dyDescent="0.25">
      <c r="A128" s="16" t="s">
        <v>72</v>
      </c>
      <c r="B128" s="7"/>
      <c r="C128" s="17">
        <v>200</v>
      </c>
      <c r="D128" s="9">
        <v>0.16</v>
      </c>
      <c r="E128" s="18">
        <v>0.16</v>
      </c>
      <c r="F128" s="9">
        <v>27.880000000000003</v>
      </c>
      <c r="G128" s="18">
        <v>114.60000000000001</v>
      </c>
      <c r="H128" s="9">
        <v>1.2E-2</v>
      </c>
      <c r="I128" s="18">
        <v>0.9</v>
      </c>
      <c r="J128" s="9">
        <v>0</v>
      </c>
      <c r="K128" s="18">
        <v>0.08</v>
      </c>
      <c r="L128" s="9">
        <v>14.180000000000001</v>
      </c>
      <c r="M128" s="18">
        <v>4.4000000000000004</v>
      </c>
      <c r="N128" s="9">
        <v>5.1400000000000006</v>
      </c>
      <c r="O128" s="18">
        <v>0.95200000000000007</v>
      </c>
      <c r="P128" s="31" t="s">
        <v>176</v>
      </c>
    </row>
    <row r="129" spans="1:23" ht="21" customHeight="1" x14ac:dyDescent="0.25">
      <c r="A129" s="16" t="s">
        <v>9</v>
      </c>
      <c r="B129" s="7"/>
      <c r="C129" s="17">
        <v>50</v>
      </c>
      <c r="D129" s="9">
        <v>3.3</v>
      </c>
      <c r="E129" s="18">
        <v>0.6</v>
      </c>
      <c r="F129" s="9">
        <v>19.8</v>
      </c>
      <c r="G129" s="18">
        <v>99</v>
      </c>
      <c r="H129" s="9">
        <v>8.5000000000000006E-2</v>
      </c>
      <c r="I129" s="18">
        <v>0</v>
      </c>
      <c r="J129" s="9">
        <v>0</v>
      </c>
      <c r="K129" s="18">
        <v>0.7</v>
      </c>
      <c r="L129" s="9">
        <v>14.5</v>
      </c>
      <c r="M129" s="18">
        <v>75</v>
      </c>
      <c r="N129" s="9">
        <v>23.5</v>
      </c>
      <c r="O129" s="18">
        <v>1.95</v>
      </c>
      <c r="P129" s="70" t="s">
        <v>128</v>
      </c>
      <c r="W129" s="117"/>
    </row>
    <row r="130" spans="1:23" ht="23.25" customHeight="1" thickBot="1" x14ac:dyDescent="0.3">
      <c r="A130" s="16" t="s">
        <v>25</v>
      </c>
      <c r="B130" s="7"/>
      <c r="C130" s="17">
        <v>50</v>
      </c>
      <c r="D130" s="9">
        <v>3.8</v>
      </c>
      <c r="E130" s="18">
        <v>0.4</v>
      </c>
      <c r="F130" s="9">
        <v>24.6</v>
      </c>
      <c r="G130" s="18">
        <v>117.5</v>
      </c>
      <c r="H130" s="9">
        <v>5.5E-2</v>
      </c>
      <c r="I130" s="18">
        <v>0</v>
      </c>
      <c r="J130" s="9">
        <v>0</v>
      </c>
      <c r="K130" s="18">
        <v>0.55000000000000004</v>
      </c>
      <c r="L130" s="9">
        <v>10</v>
      </c>
      <c r="M130" s="18">
        <v>32.5</v>
      </c>
      <c r="N130" s="9">
        <v>7</v>
      </c>
      <c r="O130" s="18">
        <v>0.55000000000000004</v>
      </c>
      <c r="P130" s="70" t="s">
        <v>118</v>
      </c>
    </row>
    <row r="131" spans="1:23" ht="24" customHeight="1" thickBot="1" x14ac:dyDescent="0.3">
      <c r="A131" s="201" t="s">
        <v>106</v>
      </c>
      <c r="B131" s="202"/>
      <c r="C131" s="19">
        <v>852</v>
      </c>
      <c r="D131" s="20">
        <f>SUM(D124:D130)</f>
        <v>30.901600000000002</v>
      </c>
      <c r="E131" s="20">
        <f t="shared" ref="E131:O131" si="23">SUM(E124:E130)</f>
        <v>28.875000000000004</v>
      </c>
      <c r="F131" s="20">
        <f t="shared" si="23"/>
        <v>134.21520000000001</v>
      </c>
      <c r="G131" s="20">
        <f t="shared" si="23"/>
        <v>913.26</v>
      </c>
      <c r="H131" s="20">
        <f t="shared" si="23"/>
        <v>0.43839999999999996</v>
      </c>
      <c r="I131" s="20">
        <f t="shared" si="23"/>
        <v>25.126399999999997</v>
      </c>
      <c r="J131" s="20">
        <f t="shared" si="23"/>
        <v>21.263999999999999</v>
      </c>
      <c r="K131" s="20">
        <f t="shared" si="23"/>
        <v>15.8772</v>
      </c>
      <c r="L131" s="20">
        <f t="shared" si="23"/>
        <v>177.8058</v>
      </c>
      <c r="M131" s="20">
        <f t="shared" si="23"/>
        <v>455.11419999999998</v>
      </c>
      <c r="N131" s="20">
        <f t="shared" si="23"/>
        <v>132.11020000000002</v>
      </c>
      <c r="O131" s="20">
        <f t="shared" si="23"/>
        <v>7.6576000000000004</v>
      </c>
      <c r="P131" s="115"/>
      <c r="Q131" s="121">
        <f>G131/2350</f>
        <v>0.38862127659574469</v>
      </c>
      <c r="R131" s="136" t="s">
        <v>199</v>
      </c>
    </row>
    <row r="132" spans="1:23" ht="24.75" thickBot="1" x14ac:dyDescent="0.3">
      <c r="A132" s="47" t="s">
        <v>108</v>
      </c>
      <c r="B132" s="104"/>
      <c r="C132" s="48">
        <f>C118+C121+C131</f>
        <v>1696</v>
      </c>
      <c r="D132" s="48">
        <f t="shared" ref="D132:O132" si="24">D118+D121+D131</f>
        <v>52.930599999999998</v>
      </c>
      <c r="E132" s="48">
        <f t="shared" si="24"/>
        <v>52.025000000000006</v>
      </c>
      <c r="F132" s="48">
        <f t="shared" si="24"/>
        <v>238.81220000000002</v>
      </c>
      <c r="G132" s="48">
        <f t="shared" si="24"/>
        <v>1649.1599999999999</v>
      </c>
      <c r="H132" s="48">
        <f t="shared" si="24"/>
        <v>0.70889999999999997</v>
      </c>
      <c r="I132" s="48">
        <f t="shared" si="24"/>
        <v>42.849399999999989</v>
      </c>
      <c r="J132" s="48">
        <f t="shared" si="24"/>
        <v>226.464</v>
      </c>
      <c r="K132" s="48">
        <f t="shared" si="24"/>
        <v>18.5002</v>
      </c>
      <c r="L132" s="48">
        <f t="shared" si="24"/>
        <v>438.3137999999999</v>
      </c>
      <c r="M132" s="48">
        <f t="shared" si="24"/>
        <v>786.54520000000002</v>
      </c>
      <c r="N132" s="48">
        <f t="shared" si="24"/>
        <v>197.78020000000001</v>
      </c>
      <c r="O132" s="48">
        <f t="shared" si="24"/>
        <v>17.040599999999998</v>
      </c>
      <c r="P132" s="88"/>
      <c r="Q132" s="121">
        <f>G132/2350</f>
        <v>0.70177021276595741</v>
      </c>
      <c r="R132" s="133" t="s">
        <v>200</v>
      </c>
    </row>
    <row r="133" spans="1:23" x14ac:dyDescent="0.25">
      <c r="A133" s="73"/>
      <c r="B133" s="46"/>
      <c r="C133" s="92"/>
      <c r="D133" s="92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83"/>
    </row>
    <row r="134" spans="1:23" x14ac:dyDescent="0.25">
      <c r="A134" s="73"/>
      <c r="B134" s="46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7"/>
    </row>
    <row r="135" spans="1:23" ht="16.5" thickBot="1" x14ac:dyDescent="0.3">
      <c r="A135" s="36" t="s">
        <v>111</v>
      </c>
      <c r="B135" s="46"/>
      <c r="C135" s="200"/>
      <c r="D135" s="200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7"/>
    </row>
    <row r="136" spans="1:23" x14ac:dyDescent="0.25">
      <c r="A136" s="5" t="s">
        <v>87</v>
      </c>
      <c r="B136" s="83"/>
      <c r="C136" s="39" t="s">
        <v>88</v>
      </c>
      <c r="D136" s="194" t="s">
        <v>89</v>
      </c>
      <c r="E136" s="195"/>
      <c r="F136" s="196"/>
      <c r="G136" s="22" t="s">
        <v>90</v>
      </c>
      <c r="H136" s="197" t="s">
        <v>91</v>
      </c>
      <c r="I136" s="186" t="s">
        <v>92</v>
      </c>
      <c r="J136" s="183" t="s">
        <v>93</v>
      </c>
      <c r="K136" s="186" t="s">
        <v>94</v>
      </c>
      <c r="L136" s="183" t="s">
        <v>95</v>
      </c>
      <c r="M136" s="186" t="s">
        <v>96</v>
      </c>
      <c r="N136" s="189" t="s">
        <v>97</v>
      </c>
      <c r="O136" s="189" t="s">
        <v>98</v>
      </c>
      <c r="P136" s="39" t="s">
        <v>109</v>
      </c>
    </row>
    <row r="137" spans="1:23" ht="16.5" thickBot="1" x14ac:dyDescent="0.3">
      <c r="A137" s="16" t="s">
        <v>99</v>
      </c>
      <c r="B137" s="7"/>
      <c r="C137" s="40" t="s">
        <v>100</v>
      </c>
      <c r="D137" s="161"/>
      <c r="E137" s="162"/>
      <c r="F137" s="162"/>
      <c r="G137" s="18" t="s">
        <v>112</v>
      </c>
      <c r="H137" s="198"/>
      <c r="I137" s="187"/>
      <c r="J137" s="184"/>
      <c r="K137" s="187"/>
      <c r="L137" s="184"/>
      <c r="M137" s="187"/>
      <c r="N137" s="190"/>
      <c r="O137" s="190"/>
      <c r="P137" s="40" t="s">
        <v>110</v>
      </c>
    </row>
    <row r="138" spans="1:23" ht="16.5" thickBot="1" x14ac:dyDescent="0.3">
      <c r="A138" s="11"/>
      <c r="B138" s="97"/>
      <c r="C138" s="54"/>
      <c r="D138" s="12" t="s">
        <v>101</v>
      </c>
      <c r="E138" s="12" t="s">
        <v>102</v>
      </c>
      <c r="F138" s="49" t="s">
        <v>103</v>
      </c>
      <c r="G138" s="12" t="s">
        <v>104</v>
      </c>
      <c r="H138" s="199"/>
      <c r="I138" s="188"/>
      <c r="J138" s="185"/>
      <c r="K138" s="188"/>
      <c r="L138" s="185"/>
      <c r="M138" s="188"/>
      <c r="N138" s="191"/>
      <c r="O138" s="191"/>
      <c r="P138" s="54"/>
    </row>
    <row r="139" spans="1:23" x14ac:dyDescent="0.25">
      <c r="A139" s="16"/>
      <c r="B139" s="46" t="s">
        <v>5</v>
      </c>
      <c r="C139" s="40"/>
      <c r="D139" s="9"/>
      <c r="E139" s="22"/>
      <c r="F139" s="9"/>
      <c r="G139" s="22"/>
      <c r="H139" s="156"/>
      <c r="I139" s="22"/>
      <c r="J139" s="9"/>
      <c r="K139" s="22"/>
      <c r="L139" s="9"/>
      <c r="M139" s="22"/>
      <c r="N139" s="22"/>
      <c r="O139" s="9"/>
      <c r="P139" s="40"/>
    </row>
    <row r="140" spans="1:23" x14ac:dyDescent="0.25">
      <c r="A140" s="16" t="s">
        <v>57</v>
      </c>
      <c r="B140" s="46"/>
      <c r="C140" s="40" t="s">
        <v>58</v>
      </c>
      <c r="D140" s="9">
        <v>2.33</v>
      </c>
      <c r="E140" s="18">
        <v>8.1199999999999992</v>
      </c>
      <c r="F140" s="9">
        <v>15.549999999999997</v>
      </c>
      <c r="G140" s="18">
        <v>144.59999999999997</v>
      </c>
      <c r="H140" s="9">
        <v>3.2999999999999988E-2</v>
      </c>
      <c r="I140" s="18">
        <v>0</v>
      </c>
      <c r="J140" s="9">
        <v>40</v>
      </c>
      <c r="K140" s="18">
        <v>0.62</v>
      </c>
      <c r="L140" s="9">
        <v>8.1</v>
      </c>
      <c r="M140" s="18">
        <v>22.5</v>
      </c>
      <c r="N140" s="18">
        <v>3.9</v>
      </c>
      <c r="O140" s="9">
        <v>0.38</v>
      </c>
      <c r="P140" s="40" t="s">
        <v>116</v>
      </c>
    </row>
    <row r="141" spans="1:23" x14ac:dyDescent="0.25">
      <c r="A141" s="16" t="s">
        <v>43</v>
      </c>
      <c r="B141" s="46"/>
      <c r="C141" s="40">
        <v>150</v>
      </c>
      <c r="D141" s="9">
        <v>4.1100000000000003</v>
      </c>
      <c r="E141" s="18">
        <v>3.99</v>
      </c>
      <c r="F141" s="9">
        <v>26.59</v>
      </c>
      <c r="G141" s="18">
        <v>161</v>
      </c>
      <c r="H141" s="9">
        <v>6.7500000000000004E-2</v>
      </c>
      <c r="I141" s="18">
        <v>0.72</v>
      </c>
      <c r="J141" s="9">
        <v>11.099999999999998</v>
      </c>
      <c r="K141" s="18">
        <v>0.21750000000000003</v>
      </c>
      <c r="L141" s="9">
        <v>102.05249999999999</v>
      </c>
      <c r="M141" s="18">
        <v>112.95750000000001</v>
      </c>
      <c r="N141" s="18">
        <v>23.7075</v>
      </c>
      <c r="O141" s="9">
        <v>1.2450000000000001</v>
      </c>
      <c r="P141" s="40" t="s">
        <v>177</v>
      </c>
    </row>
    <row r="142" spans="1:23" x14ac:dyDescent="0.25">
      <c r="A142" s="16" t="s">
        <v>49</v>
      </c>
      <c r="B142" s="46"/>
      <c r="C142" s="40" t="s">
        <v>146</v>
      </c>
      <c r="D142" s="9">
        <v>2.4249999999999998</v>
      </c>
      <c r="E142" s="18">
        <v>0.95</v>
      </c>
      <c r="F142" s="9">
        <v>11.6</v>
      </c>
      <c r="G142" s="18">
        <v>99.14</v>
      </c>
      <c r="H142" s="9">
        <v>4.859999999999999E-2</v>
      </c>
      <c r="I142" s="18">
        <v>0</v>
      </c>
      <c r="J142" s="9">
        <v>29.134999999999998</v>
      </c>
      <c r="K142" s="18">
        <v>0.72500000000000009</v>
      </c>
      <c r="L142" s="9">
        <v>11.01135</v>
      </c>
      <c r="M142" s="18">
        <v>29.904000000000003</v>
      </c>
      <c r="N142" s="18">
        <v>8.5887000000000011</v>
      </c>
      <c r="O142" s="9">
        <v>0.50050000000000006</v>
      </c>
      <c r="P142" s="40" t="s">
        <v>147</v>
      </c>
    </row>
    <row r="143" spans="1:23" x14ac:dyDescent="0.25">
      <c r="A143" s="16" t="s">
        <v>44</v>
      </c>
      <c r="B143" s="46"/>
      <c r="C143" s="40">
        <v>200</v>
      </c>
      <c r="D143" s="9">
        <v>4.0780000000000003</v>
      </c>
      <c r="E143" s="18">
        <v>3.81</v>
      </c>
      <c r="F143" s="9">
        <v>7.597999999999999</v>
      </c>
      <c r="G143" s="18">
        <v>78.599999999999994</v>
      </c>
      <c r="H143" s="9">
        <v>5.5999999999999994E-2</v>
      </c>
      <c r="I143" s="18">
        <v>1.5879999999999999</v>
      </c>
      <c r="J143" s="9">
        <v>24.4</v>
      </c>
      <c r="K143" s="18">
        <v>0</v>
      </c>
      <c r="L143" s="9">
        <v>151.91999999999999</v>
      </c>
      <c r="M143" s="18">
        <v>124.55999999999999</v>
      </c>
      <c r="N143" s="18">
        <v>21.34</v>
      </c>
      <c r="O143" s="9">
        <v>0.44799999999999995</v>
      </c>
      <c r="P143" s="40" t="s">
        <v>133</v>
      </c>
    </row>
    <row r="144" spans="1:23" ht="16.5" customHeight="1" x14ac:dyDescent="0.25">
      <c r="A144" s="23" t="s">
        <v>210</v>
      </c>
      <c r="B144" s="7"/>
      <c r="C144" s="24">
        <v>120</v>
      </c>
      <c r="D144" s="27">
        <v>1.8</v>
      </c>
      <c r="E144" s="26">
        <v>0.6</v>
      </c>
      <c r="F144" s="27">
        <v>9.1999999999999993</v>
      </c>
      <c r="G144" s="26">
        <v>115.19999999999999</v>
      </c>
      <c r="H144" s="27">
        <v>4.7999999999999994E-2</v>
      </c>
      <c r="I144" s="26">
        <v>11.999999999999998</v>
      </c>
      <c r="J144" s="27">
        <v>0</v>
      </c>
      <c r="K144" s="26">
        <v>0.48</v>
      </c>
      <c r="L144" s="27">
        <v>9.6</v>
      </c>
      <c r="M144" s="26">
        <v>33.6</v>
      </c>
      <c r="N144" s="42">
        <v>50.4</v>
      </c>
      <c r="O144" s="26">
        <v>0.72</v>
      </c>
      <c r="P144" s="40" t="s">
        <v>196</v>
      </c>
    </row>
    <row r="145" spans="1:18" ht="18.75" customHeight="1" thickBot="1" x14ac:dyDescent="0.3">
      <c r="A145" s="16" t="s">
        <v>26</v>
      </c>
      <c r="B145" s="46"/>
      <c r="C145" s="40">
        <v>50</v>
      </c>
      <c r="D145" s="9">
        <v>3.75</v>
      </c>
      <c r="E145" s="18">
        <v>1.45</v>
      </c>
      <c r="F145" s="9">
        <v>25.7</v>
      </c>
      <c r="G145" s="18">
        <v>131</v>
      </c>
      <c r="H145" s="9">
        <v>5.5E-2</v>
      </c>
      <c r="I145" s="18">
        <v>0</v>
      </c>
      <c r="J145" s="9">
        <v>0</v>
      </c>
      <c r="K145" s="18">
        <v>0.85</v>
      </c>
      <c r="L145" s="9">
        <v>9.5</v>
      </c>
      <c r="M145" s="18">
        <v>32.5</v>
      </c>
      <c r="N145" s="18">
        <v>6.5</v>
      </c>
      <c r="O145" s="9">
        <v>0.6</v>
      </c>
      <c r="P145" s="40" t="s">
        <v>118</v>
      </c>
    </row>
    <row r="146" spans="1:18" ht="16.5" thickBot="1" x14ac:dyDescent="0.3">
      <c r="A146" s="158" t="s">
        <v>106</v>
      </c>
      <c r="B146" s="102"/>
      <c r="C146" s="55">
        <v>610</v>
      </c>
      <c r="D146" s="20">
        <v>18.399999999999999</v>
      </c>
      <c r="E146" s="20">
        <f t="shared" ref="E146:O146" si="25">SUM(E140:E145)</f>
        <v>18.919999999999998</v>
      </c>
      <c r="F146" s="20">
        <f t="shared" si="25"/>
        <v>96.238</v>
      </c>
      <c r="G146" s="20">
        <f>G145+G144+G143+G141+G140</f>
        <v>630.39999999999986</v>
      </c>
      <c r="H146" s="20">
        <f t="shared" si="25"/>
        <v>0.30809999999999998</v>
      </c>
      <c r="I146" s="20">
        <f t="shared" si="25"/>
        <v>14.307999999999998</v>
      </c>
      <c r="J146" s="20">
        <f t="shared" si="25"/>
        <v>104.63499999999999</v>
      </c>
      <c r="K146" s="20">
        <f t="shared" si="25"/>
        <v>2.8925000000000001</v>
      </c>
      <c r="L146" s="20">
        <f t="shared" si="25"/>
        <v>292.18385000000001</v>
      </c>
      <c r="M146" s="20">
        <f t="shared" si="25"/>
        <v>356.0215</v>
      </c>
      <c r="N146" s="20">
        <f t="shared" si="25"/>
        <v>114.43619999999999</v>
      </c>
      <c r="O146" s="20">
        <f t="shared" si="25"/>
        <v>3.8935</v>
      </c>
      <c r="P146" s="67"/>
    </row>
    <row r="147" spans="1:18" ht="31.5" x14ac:dyDescent="0.25">
      <c r="A147" s="5"/>
      <c r="B147" s="14" t="s">
        <v>107</v>
      </c>
      <c r="C147" s="56"/>
      <c r="D147" s="22"/>
      <c r="E147" s="157"/>
      <c r="F147" s="22"/>
      <c r="G147" s="157"/>
      <c r="H147" s="156"/>
      <c r="I147" s="22"/>
      <c r="J147" s="156"/>
      <c r="K147" s="22"/>
      <c r="L147" s="156"/>
      <c r="M147" s="22"/>
      <c r="N147" s="22"/>
      <c r="O147" s="156"/>
      <c r="P147" s="39"/>
    </row>
    <row r="148" spans="1:18" ht="16.5" thickBot="1" x14ac:dyDescent="0.3">
      <c r="A148" s="16" t="s">
        <v>205</v>
      </c>
      <c r="B148" s="46"/>
      <c r="C148" s="41" t="s">
        <v>159</v>
      </c>
      <c r="D148" s="9">
        <v>5.8</v>
      </c>
      <c r="E148" s="18">
        <v>5</v>
      </c>
      <c r="F148" s="9">
        <v>8.4</v>
      </c>
      <c r="G148" s="18">
        <v>102</v>
      </c>
      <c r="H148" s="9">
        <v>0.04</v>
      </c>
      <c r="I148" s="18">
        <v>0.6</v>
      </c>
      <c r="J148" s="9">
        <v>28</v>
      </c>
      <c r="K148" s="18"/>
      <c r="L148" s="9">
        <v>248</v>
      </c>
      <c r="M148" s="18">
        <v>184</v>
      </c>
      <c r="N148" s="10">
        <v>28</v>
      </c>
      <c r="O148" s="18">
        <v>0.2</v>
      </c>
      <c r="P148" s="70" t="s">
        <v>162</v>
      </c>
    </row>
    <row r="149" spans="1:18" ht="16.5" thickBot="1" x14ac:dyDescent="0.3">
      <c r="A149" s="158" t="s">
        <v>106</v>
      </c>
      <c r="B149" s="102"/>
      <c r="C149" s="106" t="str">
        <f>C148</f>
        <v>200</v>
      </c>
      <c r="D149" s="106">
        <f t="shared" ref="D149:O149" si="26">D148</f>
        <v>5.8</v>
      </c>
      <c r="E149" s="106">
        <f t="shared" si="26"/>
        <v>5</v>
      </c>
      <c r="F149" s="106">
        <f t="shared" si="26"/>
        <v>8.4</v>
      </c>
      <c r="G149" s="128">
        <f t="shared" si="26"/>
        <v>102</v>
      </c>
      <c r="H149" s="106">
        <f t="shared" si="26"/>
        <v>0.04</v>
      </c>
      <c r="I149" s="106">
        <f t="shared" si="26"/>
        <v>0.6</v>
      </c>
      <c r="J149" s="106">
        <f t="shared" si="26"/>
        <v>28</v>
      </c>
      <c r="K149" s="106">
        <f t="shared" si="26"/>
        <v>0</v>
      </c>
      <c r="L149" s="106">
        <f t="shared" si="26"/>
        <v>248</v>
      </c>
      <c r="M149" s="106">
        <f t="shared" si="26"/>
        <v>184</v>
      </c>
      <c r="N149" s="106">
        <f t="shared" si="26"/>
        <v>28</v>
      </c>
      <c r="O149" s="106">
        <f t="shared" si="26"/>
        <v>0.2</v>
      </c>
      <c r="P149" s="67"/>
    </row>
    <row r="150" spans="1:18" ht="24.75" customHeight="1" thickBot="1" x14ac:dyDescent="0.3">
      <c r="A150" s="76"/>
      <c r="B150" s="83"/>
      <c r="C150" s="89">
        <f>C146+C149</f>
        <v>810</v>
      </c>
      <c r="D150" s="89">
        <f>D146+D149</f>
        <v>24.2</v>
      </c>
      <c r="E150" s="89">
        <f t="shared" ref="E150:P150" si="27">E146+E149</f>
        <v>23.919999999999998</v>
      </c>
      <c r="F150" s="89">
        <f t="shared" si="27"/>
        <v>104.63800000000001</v>
      </c>
      <c r="G150" s="20">
        <f t="shared" si="27"/>
        <v>732.39999999999986</v>
      </c>
      <c r="H150" s="20">
        <f t="shared" si="27"/>
        <v>0.34809999999999997</v>
      </c>
      <c r="I150" s="20">
        <f t="shared" si="27"/>
        <v>14.907999999999998</v>
      </c>
      <c r="J150" s="20">
        <f t="shared" si="27"/>
        <v>132.63499999999999</v>
      </c>
      <c r="K150" s="20">
        <f t="shared" si="27"/>
        <v>2.8925000000000001</v>
      </c>
      <c r="L150" s="20">
        <f t="shared" si="27"/>
        <v>540.18385000000001</v>
      </c>
      <c r="M150" s="20">
        <f t="shared" si="27"/>
        <v>540.02150000000006</v>
      </c>
      <c r="N150" s="20">
        <f t="shared" si="27"/>
        <v>142.43619999999999</v>
      </c>
      <c r="O150" s="20">
        <f t="shared" si="27"/>
        <v>4.0934999999999997</v>
      </c>
      <c r="P150" s="20">
        <f t="shared" si="27"/>
        <v>0</v>
      </c>
      <c r="Q150" s="121">
        <f>G150/2350</f>
        <v>0.31165957446808507</v>
      </c>
      <c r="R150" s="133" t="s">
        <v>198</v>
      </c>
    </row>
    <row r="151" spans="1:18" x14ac:dyDescent="0.25">
      <c r="A151" s="5"/>
      <c r="B151" s="14" t="s">
        <v>8</v>
      </c>
      <c r="C151" s="56"/>
      <c r="D151" s="156"/>
      <c r="E151" s="22"/>
      <c r="F151" s="156"/>
      <c r="G151" s="18"/>
      <c r="H151" s="9"/>
      <c r="I151" s="18"/>
      <c r="J151" s="9"/>
      <c r="K151" s="18"/>
      <c r="L151" s="9"/>
      <c r="M151" s="18"/>
      <c r="N151" s="18"/>
      <c r="O151" s="9"/>
      <c r="P151" s="72"/>
    </row>
    <row r="152" spans="1:18" x14ac:dyDescent="0.25">
      <c r="A152" s="16" t="s">
        <v>213</v>
      </c>
      <c r="B152" s="71"/>
      <c r="C152" s="17">
        <v>60</v>
      </c>
      <c r="D152" s="9">
        <v>0.7397999999999999</v>
      </c>
      <c r="E152" s="18">
        <v>5.6399999999999992E-2</v>
      </c>
      <c r="F152" s="18">
        <v>10.8856</v>
      </c>
      <c r="G152" s="9">
        <v>49.02</v>
      </c>
      <c r="H152" s="10">
        <v>3.4199999999999994E-2</v>
      </c>
      <c r="I152" s="18">
        <v>2.016</v>
      </c>
      <c r="J152" s="9">
        <v>0</v>
      </c>
      <c r="K152" s="18">
        <v>8.0399999999999991</v>
      </c>
      <c r="L152" s="9">
        <v>15.455999999999998</v>
      </c>
      <c r="M152" s="18">
        <v>31.65959999999999</v>
      </c>
      <c r="N152" s="18">
        <v>21.628199999999996</v>
      </c>
      <c r="O152" s="9">
        <v>0.39839999999999987</v>
      </c>
      <c r="P152" s="40" t="s">
        <v>214</v>
      </c>
      <c r="R152" s="134"/>
    </row>
    <row r="153" spans="1:18" ht="31.5" x14ac:dyDescent="0.25">
      <c r="A153" s="16" t="s">
        <v>76</v>
      </c>
      <c r="B153" s="46"/>
      <c r="C153" s="41" t="s">
        <v>123</v>
      </c>
      <c r="D153" s="9">
        <v>6.6780000000000008</v>
      </c>
      <c r="E153" s="18">
        <v>9.5731999999999999</v>
      </c>
      <c r="F153" s="9">
        <v>7.7528000000000024</v>
      </c>
      <c r="G153" s="18">
        <v>150.04000000000002</v>
      </c>
      <c r="H153" s="9">
        <v>6.9800000000000015E-2</v>
      </c>
      <c r="I153" s="18">
        <v>8.8592000000000013</v>
      </c>
      <c r="J153" s="9">
        <v>22.804000000000002</v>
      </c>
      <c r="K153" s="18">
        <v>2.0924</v>
      </c>
      <c r="L153" s="9">
        <v>48.472000000000008</v>
      </c>
      <c r="M153" s="18">
        <v>81.599999999999994</v>
      </c>
      <c r="N153" s="18">
        <v>21.961600000000001</v>
      </c>
      <c r="O153" s="9">
        <v>1.0536000000000001</v>
      </c>
      <c r="P153" s="72" t="s">
        <v>178</v>
      </c>
    </row>
    <row r="154" spans="1:18" x14ac:dyDescent="0.25">
      <c r="A154" s="16" t="s">
        <v>75</v>
      </c>
      <c r="B154" s="46"/>
      <c r="C154" s="41" t="s">
        <v>179</v>
      </c>
      <c r="D154" s="9">
        <v>16.52</v>
      </c>
      <c r="E154" s="18">
        <v>19.8</v>
      </c>
      <c r="F154" s="9">
        <v>52.8</v>
      </c>
      <c r="G154" s="18">
        <v>443.33</v>
      </c>
      <c r="H154" s="9">
        <v>0.18333333333333332</v>
      </c>
      <c r="I154" s="18">
        <v>8.1666666666666661</v>
      </c>
      <c r="J154" s="9">
        <v>35</v>
      </c>
      <c r="K154" s="18">
        <v>0.68333333333333335</v>
      </c>
      <c r="L154" s="9">
        <v>45.116666666666667</v>
      </c>
      <c r="M154" s="18">
        <v>236.66666666666666</v>
      </c>
      <c r="N154" s="18">
        <v>67.416666666666657</v>
      </c>
      <c r="O154" s="9">
        <v>2.3333333333333326</v>
      </c>
      <c r="P154" s="72" t="s">
        <v>180</v>
      </c>
    </row>
    <row r="155" spans="1:18" x14ac:dyDescent="0.25">
      <c r="A155" s="16" t="s">
        <v>24</v>
      </c>
      <c r="B155" s="71"/>
      <c r="C155" s="41">
        <v>200</v>
      </c>
      <c r="D155" s="9">
        <v>1</v>
      </c>
      <c r="E155" s="18">
        <v>0</v>
      </c>
      <c r="F155" s="9">
        <v>20.2</v>
      </c>
      <c r="G155" s="18">
        <v>84.8</v>
      </c>
      <c r="H155" s="9">
        <v>2.1999999999999999E-2</v>
      </c>
      <c r="I155" s="18">
        <v>3.9999999999999996</v>
      </c>
      <c r="J155" s="9">
        <v>0</v>
      </c>
      <c r="K155" s="18">
        <v>0.2</v>
      </c>
      <c r="L155" s="9">
        <v>14</v>
      </c>
      <c r="M155" s="18">
        <v>14</v>
      </c>
      <c r="N155" s="18">
        <v>8</v>
      </c>
      <c r="O155" s="9">
        <v>2.8</v>
      </c>
      <c r="P155" s="72" t="s">
        <v>127</v>
      </c>
    </row>
    <row r="156" spans="1:18" ht="22.5" customHeight="1" x14ac:dyDescent="0.25">
      <c r="A156" s="16" t="s">
        <v>9</v>
      </c>
      <c r="B156" s="7"/>
      <c r="C156" s="41">
        <v>50</v>
      </c>
      <c r="D156" s="9">
        <v>3.3</v>
      </c>
      <c r="E156" s="18">
        <v>0.6</v>
      </c>
      <c r="F156" s="9">
        <v>19.8</v>
      </c>
      <c r="G156" s="18">
        <v>99</v>
      </c>
      <c r="H156" s="9">
        <v>8.5000000000000006E-2</v>
      </c>
      <c r="I156" s="18">
        <v>0</v>
      </c>
      <c r="J156" s="9">
        <v>0</v>
      </c>
      <c r="K156" s="18">
        <v>0.7</v>
      </c>
      <c r="L156" s="9">
        <v>14.5</v>
      </c>
      <c r="M156" s="18">
        <v>75</v>
      </c>
      <c r="N156" s="18">
        <v>23.5</v>
      </c>
      <c r="O156" s="9">
        <v>1.95</v>
      </c>
      <c r="P156" s="40" t="s">
        <v>128</v>
      </c>
    </row>
    <row r="157" spans="1:18" ht="21" customHeight="1" thickBot="1" x14ac:dyDescent="0.3">
      <c r="A157" s="16" t="s">
        <v>25</v>
      </c>
      <c r="B157" s="7"/>
      <c r="C157" s="41">
        <v>50</v>
      </c>
      <c r="D157" s="9">
        <v>3.8</v>
      </c>
      <c r="E157" s="18">
        <v>0.4</v>
      </c>
      <c r="F157" s="9">
        <v>24.6</v>
      </c>
      <c r="G157" s="18">
        <v>117.5</v>
      </c>
      <c r="H157" s="9">
        <v>5.5E-2</v>
      </c>
      <c r="I157" s="18">
        <v>0</v>
      </c>
      <c r="J157" s="9">
        <v>0</v>
      </c>
      <c r="K157" s="18">
        <v>0.55000000000000004</v>
      </c>
      <c r="L157" s="9">
        <v>10</v>
      </c>
      <c r="M157" s="18">
        <v>32.5</v>
      </c>
      <c r="N157" s="18">
        <v>7</v>
      </c>
      <c r="O157" s="9">
        <v>0.55000000000000004</v>
      </c>
      <c r="P157" s="40" t="s">
        <v>118</v>
      </c>
    </row>
    <row r="158" spans="1:18" ht="26.25" thickBot="1" x14ac:dyDescent="0.3">
      <c r="A158" s="158" t="s">
        <v>106</v>
      </c>
      <c r="B158" s="102"/>
      <c r="C158" s="19">
        <v>842</v>
      </c>
      <c r="D158" s="20">
        <f>D157+D156+D154+D153+D152</f>
        <v>31.037799999999997</v>
      </c>
      <c r="E158" s="20">
        <f t="shared" ref="E158:O158" si="28">SUM(E152:E157)</f>
        <v>30.429600000000001</v>
      </c>
      <c r="F158" s="20">
        <v>135.04</v>
      </c>
      <c r="G158" s="20">
        <f t="shared" si="28"/>
        <v>943.68999999999994</v>
      </c>
      <c r="H158" s="20">
        <f t="shared" si="28"/>
        <v>0.44933333333333336</v>
      </c>
      <c r="I158" s="20">
        <f t="shared" si="28"/>
        <v>23.041866666666667</v>
      </c>
      <c r="J158" s="20">
        <f t="shared" si="28"/>
        <v>57.804000000000002</v>
      </c>
      <c r="K158" s="20">
        <f t="shared" si="28"/>
        <v>12.265733333333332</v>
      </c>
      <c r="L158" s="20">
        <f t="shared" si="28"/>
        <v>147.54466666666667</v>
      </c>
      <c r="M158" s="20">
        <f t="shared" si="28"/>
        <v>471.42626666666661</v>
      </c>
      <c r="N158" s="20">
        <f t="shared" si="28"/>
        <v>149.50646666666665</v>
      </c>
      <c r="O158" s="20">
        <f t="shared" si="28"/>
        <v>9.0853333333333328</v>
      </c>
      <c r="P158" s="67"/>
      <c r="Q158" s="121">
        <f>G158/2350</f>
        <v>0.40157021276595745</v>
      </c>
      <c r="R158" s="136" t="s">
        <v>199</v>
      </c>
    </row>
    <row r="159" spans="1:18" ht="24.75" thickBot="1" x14ac:dyDescent="0.3">
      <c r="A159" s="158" t="s">
        <v>108</v>
      </c>
      <c r="B159" s="104"/>
      <c r="C159" s="20">
        <f>C146+C149+C158</f>
        <v>1652</v>
      </c>
      <c r="D159" s="20">
        <f t="shared" ref="D159:O159" si="29">D146+D149+D158</f>
        <v>55.237799999999993</v>
      </c>
      <c r="E159" s="20">
        <f t="shared" si="29"/>
        <v>54.349599999999995</v>
      </c>
      <c r="F159" s="20">
        <f t="shared" si="29"/>
        <v>239.678</v>
      </c>
      <c r="G159" s="20">
        <f t="shared" si="29"/>
        <v>1676.0899999999997</v>
      </c>
      <c r="H159" s="20">
        <f t="shared" si="29"/>
        <v>0.79743333333333333</v>
      </c>
      <c r="I159" s="20">
        <f t="shared" si="29"/>
        <v>37.949866666666665</v>
      </c>
      <c r="J159" s="20">
        <f t="shared" si="29"/>
        <v>190.43899999999999</v>
      </c>
      <c r="K159" s="20">
        <f t="shared" si="29"/>
        <v>15.158233333333332</v>
      </c>
      <c r="L159" s="20">
        <f t="shared" si="29"/>
        <v>687.72851666666668</v>
      </c>
      <c r="M159" s="20">
        <f t="shared" si="29"/>
        <v>1011.4477666666667</v>
      </c>
      <c r="N159" s="20">
        <f t="shared" si="29"/>
        <v>291.94266666666664</v>
      </c>
      <c r="O159" s="20">
        <f t="shared" si="29"/>
        <v>13.178833333333333</v>
      </c>
      <c r="P159" s="94"/>
      <c r="Q159" s="121">
        <f>G159/2350</f>
        <v>0.7132297872340424</v>
      </c>
      <c r="R159" s="133" t="s">
        <v>200</v>
      </c>
    </row>
    <row r="160" spans="1:18" x14ac:dyDescent="0.25">
      <c r="A160" s="36"/>
      <c r="B160" s="46"/>
      <c r="C160" s="95"/>
      <c r="D160" s="95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85"/>
      <c r="P160" s="7"/>
    </row>
    <row r="161" spans="1:21" ht="16.5" thickBot="1" x14ac:dyDescent="0.3">
      <c r="A161" s="74" t="s">
        <v>6</v>
      </c>
      <c r="B161" s="80"/>
      <c r="C161" s="80"/>
      <c r="N161" s="162"/>
      <c r="O161" s="162"/>
      <c r="P161" s="71"/>
    </row>
    <row r="162" spans="1:21" x14ac:dyDescent="0.25">
      <c r="A162" s="5" t="s">
        <v>87</v>
      </c>
      <c r="B162" s="83"/>
      <c r="C162" s="39" t="s">
        <v>88</v>
      </c>
      <c r="D162" s="194" t="s">
        <v>89</v>
      </c>
      <c r="E162" s="195"/>
      <c r="F162" s="196"/>
      <c r="G162" s="22" t="s">
        <v>90</v>
      </c>
      <c r="H162" s="197" t="s">
        <v>91</v>
      </c>
      <c r="I162" s="186" t="s">
        <v>92</v>
      </c>
      <c r="J162" s="183" t="s">
        <v>93</v>
      </c>
      <c r="K162" s="186" t="s">
        <v>94</v>
      </c>
      <c r="L162" s="183" t="s">
        <v>95</v>
      </c>
      <c r="M162" s="186" t="s">
        <v>96</v>
      </c>
      <c r="N162" s="186" t="s">
        <v>97</v>
      </c>
      <c r="O162" s="189" t="s">
        <v>98</v>
      </c>
      <c r="P162" s="39" t="s">
        <v>109</v>
      </c>
    </row>
    <row r="163" spans="1:21" ht="16.5" thickBot="1" x14ac:dyDescent="0.3">
      <c r="A163" s="16" t="s">
        <v>99</v>
      </c>
      <c r="B163" s="7"/>
      <c r="C163" s="40" t="s">
        <v>100</v>
      </c>
      <c r="D163" s="161"/>
      <c r="E163" s="162"/>
      <c r="F163" s="162"/>
      <c r="G163" s="18" t="s">
        <v>112</v>
      </c>
      <c r="H163" s="198"/>
      <c r="I163" s="187"/>
      <c r="J163" s="184"/>
      <c r="K163" s="187"/>
      <c r="L163" s="184"/>
      <c r="M163" s="187"/>
      <c r="N163" s="187"/>
      <c r="O163" s="190"/>
      <c r="P163" s="40" t="s">
        <v>110</v>
      </c>
    </row>
    <row r="164" spans="1:21" ht="16.5" thickBot="1" x14ac:dyDescent="0.3">
      <c r="A164" s="11"/>
      <c r="B164" s="97"/>
      <c r="C164" s="54"/>
      <c r="D164" s="12" t="s">
        <v>101</v>
      </c>
      <c r="E164" s="12" t="s">
        <v>102</v>
      </c>
      <c r="F164" s="49" t="s">
        <v>103</v>
      </c>
      <c r="G164" s="12" t="s">
        <v>104</v>
      </c>
      <c r="H164" s="199"/>
      <c r="I164" s="188"/>
      <c r="J164" s="185"/>
      <c r="K164" s="188"/>
      <c r="L164" s="185"/>
      <c r="M164" s="188"/>
      <c r="N164" s="188"/>
      <c r="O164" s="191"/>
      <c r="P164" s="54"/>
    </row>
    <row r="165" spans="1:21" x14ac:dyDescent="0.25">
      <c r="A165" s="16"/>
      <c r="B165" s="46" t="s">
        <v>5</v>
      </c>
      <c r="C165" s="39"/>
      <c r="D165" s="9"/>
      <c r="E165" s="22"/>
      <c r="F165" s="9"/>
      <c r="G165" s="22"/>
      <c r="H165" s="156"/>
      <c r="I165" s="22"/>
      <c r="J165" s="9"/>
      <c r="K165" s="22"/>
      <c r="L165" s="9"/>
      <c r="M165" s="22"/>
      <c r="N165" s="157"/>
      <c r="O165" s="9"/>
      <c r="P165" s="40"/>
    </row>
    <row r="166" spans="1:21" x14ac:dyDescent="0.25">
      <c r="A166" s="16" t="s">
        <v>56</v>
      </c>
      <c r="B166" s="46"/>
      <c r="C166" s="40" t="s">
        <v>55</v>
      </c>
      <c r="D166" s="9">
        <v>6.2750000000000004</v>
      </c>
      <c r="E166" s="18">
        <v>12.11</v>
      </c>
      <c r="F166" s="9">
        <v>15.549999999999997</v>
      </c>
      <c r="G166" s="18">
        <v>196.09999999999997</v>
      </c>
      <c r="H166" s="9">
        <v>3.7999999999999985E-2</v>
      </c>
      <c r="I166" s="18">
        <v>0.105</v>
      </c>
      <c r="J166" s="9">
        <v>71.5</v>
      </c>
      <c r="K166" s="18">
        <v>0.67999999999999994</v>
      </c>
      <c r="L166" s="9">
        <v>158.09999999999997</v>
      </c>
      <c r="M166" s="18">
        <v>112.49999999999999</v>
      </c>
      <c r="N166" s="31">
        <v>12.149999999999999</v>
      </c>
      <c r="O166" s="9">
        <v>0.48499999999999999</v>
      </c>
      <c r="P166" s="40" t="s">
        <v>132</v>
      </c>
    </row>
    <row r="167" spans="1:21" ht="31.5" x14ac:dyDescent="0.25">
      <c r="A167" s="16" t="s">
        <v>48</v>
      </c>
      <c r="B167" s="46"/>
      <c r="C167" s="40" t="s">
        <v>143</v>
      </c>
      <c r="D167" s="9">
        <v>5.3</v>
      </c>
      <c r="E167" s="18">
        <v>5.54</v>
      </c>
      <c r="F167" s="9">
        <v>10.5</v>
      </c>
      <c r="G167" s="18">
        <v>186.8</v>
      </c>
      <c r="H167" s="9">
        <v>9.1799999999999993E-2</v>
      </c>
      <c r="I167" s="18">
        <v>0.6120000000000001</v>
      </c>
      <c r="J167" s="9">
        <v>109.19999999999999</v>
      </c>
      <c r="K167" s="18">
        <v>0.69599999999999995</v>
      </c>
      <c r="L167" s="9">
        <v>271.524</v>
      </c>
      <c r="M167" s="18">
        <v>320.24400000000003</v>
      </c>
      <c r="N167" s="31">
        <v>38.495999999999995</v>
      </c>
      <c r="O167" s="9">
        <v>1.0440000000000003</v>
      </c>
      <c r="P167" s="40" t="s">
        <v>145</v>
      </c>
    </row>
    <row r="168" spans="1:21" x14ac:dyDescent="0.25">
      <c r="A168" s="16" t="s">
        <v>47</v>
      </c>
      <c r="B168" s="46"/>
      <c r="C168" s="40" t="s">
        <v>192</v>
      </c>
      <c r="D168" s="9">
        <v>0.13</v>
      </c>
      <c r="E168" s="18">
        <v>0.02</v>
      </c>
      <c r="F168" s="9">
        <v>10.199999999999999</v>
      </c>
      <c r="G168" s="18">
        <v>42</v>
      </c>
      <c r="H168" s="9">
        <v>0.11900000000000001</v>
      </c>
      <c r="I168" s="18">
        <v>1.9999999999999989</v>
      </c>
      <c r="J168" s="9">
        <v>51.7</v>
      </c>
      <c r="K168" s="18">
        <v>4.0149999999999997</v>
      </c>
      <c r="L168" s="9">
        <v>34.964999999999996</v>
      </c>
      <c r="M168" s="18">
        <v>301.495</v>
      </c>
      <c r="N168" s="31">
        <v>52.709999999999994</v>
      </c>
      <c r="O168" s="9">
        <v>3.5555000000000003</v>
      </c>
      <c r="P168" s="40" t="s">
        <v>193</v>
      </c>
    </row>
    <row r="169" spans="1:21" x14ac:dyDescent="0.25">
      <c r="A169" s="16" t="s">
        <v>40</v>
      </c>
      <c r="B169" s="7"/>
      <c r="C169" s="40">
        <v>120</v>
      </c>
      <c r="D169" s="9">
        <v>0.48</v>
      </c>
      <c r="E169" s="18">
        <v>0.48</v>
      </c>
      <c r="F169" s="9">
        <v>11.759999999999998</v>
      </c>
      <c r="G169" s="18">
        <v>56.399999999999984</v>
      </c>
      <c r="H169" s="44">
        <v>3.599999999999999E-2</v>
      </c>
      <c r="I169" s="17">
        <v>11.999999999999996</v>
      </c>
      <c r="J169" s="44">
        <v>0</v>
      </c>
      <c r="K169" s="17">
        <v>0.24</v>
      </c>
      <c r="L169" s="44">
        <v>19.2</v>
      </c>
      <c r="M169" s="17">
        <v>13.2</v>
      </c>
      <c r="N169" s="60">
        <v>10.799999999999999</v>
      </c>
      <c r="O169" s="44">
        <v>2.6399999999999997</v>
      </c>
      <c r="P169" s="40" t="s">
        <v>119</v>
      </c>
    </row>
    <row r="170" spans="1:21" ht="18" customHeight="1" thickBot="1" x14ac:dyDescent="0.3">
      <c r="A170" s="16" t="s">
        <v>26</v>
      </c>
      <c r="B170" s="7"/>
      <c r="C170" s="40">
        <v>50</v>
      </c>
      <c r="D170" s="10">
        <v>3.75</v>
      </c>
      <c r="E170" s="18">
        <v>1.45</v>
      </c>
      <c r="F170" s="9">
        <v>25.7</v>
      </c>
      <c r="G170" s="18">
        <v>131</v>
      </c>
      <c r="H170" s="44">
        <v>5.5E-2</v>
      </c>
      <c r="I170" s="17">
        <v>0</v>
      </c>
      <c r="J170" s="44">
        <v>0</v>
      </c>
      <c r="K170" s="17">
        <v>0.85</v>
      </c>
      <c r="L170" s="44">
        <v>9.5</v>
      </c>
      <c r="M170" s="17">
        <v>32.5</v>
      </c>
      <c r="N170" s="60">
        <v>6.5</v>
      </c>
      <c r="O170" s="44">
        <v>0.6</v>
      </c>
      <c r="P170" s="40" t="s">
        <v>118</v>
      </c>
    </row>
    <row r="171" spans="1:21" ht="16.5" thickBot="1" x14ac:dyDescent="0.3">
      <c r="A171" s="158" t="s">
        <v>106</v>
      </c>
      <c r="B171" s="102"/>
      <c r="C171" s="55">
        <v>575</v>
      </c>
      <c r="D171" s="20">
        <f>SUM(D166:D170)</f>
        <v>15.935</v>
      </c>
      <c r="E171" s="20">
        <f t="shared" ref="E171:O171" si="30">SUM(E166:E170)</f>
        <v>19.599999999999998</v>
      </c>
      <c r="F171" s="20">
        <f>F170+F169+F168+F167+F166+F166</f>
        <v>89.259999999999991</v>
      </c>
      <c r="G171" s="20">
        <f t="shared" si="30"/>
        <v>612.29999999999995</v>
      </c>
      <c r="H171" s="20">
        <f t="shared" si="30"/>
        <v>0.33979999999999994</v>
      </c>
      <c r="I171" s="20">
        <f t="shared" si="30"/>
        <v>14.716999999999995</v>
      </c>
      <c r="J171" s="20">
        <f t="shared" si="30"/>
        <v>232.39999999999998</v>
      </c>
      <c r="K171" s="20">
        <f t="shared" si="30"/>
        <v>6.4809999999999999</v>
      </c>
      <c r="L171" s="20">
        <f t="shared" si="30"/>
        <v>493.28899999999993</v>
      </c>
      <c r="M171" s="20">
        <f t="shared" si="30"/>
        <v>779.93900000000008</v>
      </c>
      <c r="N171" s="20">
        <f t="shared" si="30"/>
        <v>120.65599999999999</v>
      </c>
      <c r="O171" s="20">
        <f t="shared" si="30"/>
        <v>8.3245000000000005</v>
      </c>
      <c r="P171" s="67"/>
    </row>
    <row r="172" spans="1:21" ht="31.5" x14ac:dyDescent="0.25">
      <c r="A172" s="5"/>
      <c r="B172" s="14" t="s">
        <v>107</v>
      </c>
      <c r="C172" s="56"/>
      <c r="D172" s="156"/>
      <c r="E172" s="22"/>
      <c r="F172" s="156"/>
      <c r="G172" s="22"/>
      <c r="H172" s="156"/>
      <c r="I172" s="22"/>
      <c r="J172" s="156"/>
      <c r="K172" s="22"/>
      <c r="L172" s="156"/>
      <c r="M172" s="22"/>
      <c r="N172" s="157"/>
      <c r="O172" s="156"/>
      <c r="P172" s="39"/>
      <c r="U172" s="117"/>
    </row>
    <row r="173" spans="1:21" ht="16.5" thickBot="1" x14ac:dyDescent="0.3">
      <c r="A173" s="16" t="s">
        <v>54</v>
      </c>
      <c r="B173" s="7"/>
      <c r="C173" s="40">
        <v>200</v>
      </c>
      <c r="D173" s="9">
        <v>5.8</v>
      </c>
      <c r="E173" s="18">
        <v>5</v>
      </c>
      <c r="F173" s="18">
        <v>9.6</v>
      </c>
      <c r="G173" s="31">
        <v>107</v>
      </c>
      <c r="H173" s="9">
        <v>0.08</v>
      </c>
      <c r="I173" s="18">
        <v>2.6</v>
      </c>
      <c r="J173" s="9">
        <v>40</v>
      </c>
      <c r="K173" s="18"/>
      <c r="L173" s="9">
        <v>240</v>
      </c>
      <c r="M173" s="18">
        <v>180</v>
      </c>
      <c r="N173" s="31">
        <v>28</v>
      </c>
      <c r="O173" s="9">
        <v>0.2</v>
      </c>
      <c r="P173" s="18" t="s">
        <v>122</v>
      </c>
    </row>
    <row r="174" spans="1:21" ht="16.5" thickBot="1" x14ac:dyDescent="0.3">
      <c r="A174" s="158" t="s">
        <v>106</v>
      </c>
      <c r="B174" s="102"/>
      <c r="C174" s="19">
        <v>200</v>
      </c>
      <c r="D174" s="34">
        <f t="shared" ref="D174:O174" si="31">SUM(D173:D173)</f>
        <v>5.8</v>
      </c>
      <c r="E174" s="20">
        <f t="shared" si="31"/>
        <v>5</v>
      </c>
      <c r="F174" s="20">
        <f t="shared" si="31"/>
        <v>9.6</v>
      </c>
      <c r="G174" s="34">
        <f t="shared" si="31"/>
        <v>107</v>
      </c>
      <c r="H174" s="20">
        <f t="shared" si="31"/>
        <v>0.08</v>
      </c>
      <c r="I174" s="34">
        <f t="shared" si="31"/>
        <v>2.6</v>
      </c>
      <c r="J174" s="20">
        <f t="shared" si="31"/>
        <v>40</v>
      </c>
      <c r="K174" s="34">
        <f t="shared" si="31"/>
        <v>0</v>
      </c>
      <c r="L174" s="20">
        <f t="shared" si="31"/>
        <v>240</v>
      </c>
      <c r="M174" s="34">
        <f t="shared" si="31"/>
        <v>180</v>
      </c>
      <c r="N174" s="20">
        <f t="shared" si="31"/>
        <v>28</v>
      </c>
      <c r="O174" s="34">
        <f t="shared" si="31"/>
        <v>0.2</v>
      </c>
      <c r="P174" s="67"/>
      <c r="U174" s="117"/>
    </row>
    <row r="175" spans="1:21" ht="24.75" thickBot="1" x14ac:dyDescent="0.3">
      <c r="A175" s="158"/>
      <c r="B175" s="102"/>
      <c r="C175" s="19">
        <f>C171+C174</f>
        <v>775</v>
      </c>
      <c r="D175" s="20">
        <v>21.94</v>
      </c>
      <c r="E175" s="20">
        <f t="shared" ref="E175:O175" si="32">E171+E174</f>
        <v>24.599999999999998</v>
      </c>
      <c r="F175" s="20">
        <f>F171+F174</f>
        <v>98.859999999999985</v>
      </c>
      <c r="G175" s="20">
        <f t="shared" si="32"/>
        <v>719.3</v>
      </c>
      <c r="H175" s="19">
        <f t="shared" si="32"/>
        <v>0.41979999999999995</v>
      </c>
      <c r="I175" s="19">
        <f t="shared" si="32"/>
        <v>17.316999999999997</v>
      </c>
      <c r="J175" s="19">
        <f t="shared" si="32"/>
        <v>272.39999999999998</v>
      </c>
      <c r="K175" s="19">
        <f t="shared" si="32"/>
        <v>6.4809999999999999</v>
      </c>
      <c r="L175" s="19">
        <f t="shared" si="32"/>
        <v>733.28899999999999</v>
      </c>
      <c r="M175" s="19">
        <f t="shared" si="32"/>
        <v>959.93900000000008</v>
      </c>
      <c r="N175" s="19">
        <f t="shared" si="32"/>
        <v>148.65600000000001</v>
      </c>
      <c r="O175" s="19">
        <f t="shared" si="32"/>
        <v>8.5244999999999997</v>
      </c>
      <c r="P175" s="67"/>
      <c r="Q175" s="121">
        <f>G175/2350</f>
        <v>0.3060851063829787</v>
      </c>
      <c r="R175" s="133" t="s">
        <v>198</v>
      </c>
    </row>
    <row r="176" spans="1:21" x14ac:dyDescent="0.25">
      <c r="A176" s="16"/>
      <c r="B176" s="46" t="s">
        <v>8</v>
      </c>
      <c r="C176" s="41"/>
      <c r="D176" s="9"/>
      <c r="E176" s="18"/>
      <c r="F176" s="18"/>
      <c r="G176" s="31"/>
      <c r="H176" s="9"/>
      <c r="I176" s="18"/>
      <c r="J176" s="9"/>
      <c r="K176" s="18"/>
      <c r="L176" s="9"/>
      <c r="M176" s="18"/>
      <c r="N176" s="31"/>
      <c r="O176" s="9"/>
      <c r="P176" s="72"/>
    </row>
    <row r="177" spans="1:18" x14ac:dyDescent="0.25">
      <c r="A177" s="16" t="s">
        <v>82</v>
      </c>
      <c r="B177" s="46"/>
      <c r="C177" s="41" t="s">
        <v>181</v>
      </c>
      <c r="D177" s="9">
        <v>0.24</v>
      </c>
      <c r="E177" s="18">
        <v>0.03</v>
      </c>
      <c r="F177" s="9">
        <v>0.5099999999999999</v>
      </c>
      <c r="G177" s="18">
        <v>2.9999999999999996</v>
      </c>
      <c r="H177" s="9">
        <v>5.9999999999999993E-3</v>
      </c>
      <c r="I177" s="18">
        <v>1.0499999999999998</v>
      </c>
      <c r="J177" s="9">
        <v>0</v>
      </c>
      <c r="K177" s="18">
        <v>0.03</v>
      </c>
      <c r="L177" s="9">
        <v>6.8999999999999995</v>
      </c>
      <c r="M177" s="18">
        <v>7.2</v>
      </c>
      <c r="N177" s="31">
        <v>4.2</v>
      </c>
      <c r="O177" s="9">
        <v>0.18</v>
      </c>
      <c r="P177" s="72" t="s">
        <v>183</v>
      </c>
    </row>
    <row r="178" spans="1:18" s="4" customFormat="1" ht="31.5" x14ac:dyDescent="0.25">
      <c r="A178" s="16" t="s">
        <v>37</v>
      </c>
      <c r="B178" s="46"/>
      <c r="C178" s="41" t="s">
        <v>185</v>
      </c>
      <c r="D178" s="9">
        <v>3.18</v>
      </c>
      <c r="E178" s="18">
        <v>6.82</v>
      </c>
      <c r="F178" s="9">
        <v>16.18</v>
      </c>
      <c r="G178" s="18">
        <v>143.84</v>
      </c>
      <c r="H178" s="9">
        <v>0.26557082040298963</v>
      </c>
      <c r="I178" s="18">
        <v>0.9114559202762359</v>
      </c>
      <c r="J178" s="9">
        <v>4.3489663009746922</v>
      </c>
      <c r="K178" s="18">
        <v>18.028839512216443</v>
      </c>
      <c r="L178" s="9">
        <v>51.071628873639582</v>
      </c>
      <c r="M178" s="18">
        <v>101.41806009878054</v>
      </c>
      <c r="N178" s="31">
        <v>36.393680755277764</v>
      </c>
      <c r="O178" s="9">
        <v>2.5773829712837095</v>
      </c>
      <c r="P178" s="72" t="s">
        <v>184</v>
      </c>
      <c r="Q178" s="129"/>
    </row>
    <row r="179" spans="1:18" ht="31.5" x14ac:dyDescent="0.25">
      <c r="A179" s="16" t="s">
        <v>78</v>
      </c>
      <c r="B179" s="46"/>
      <c r="C179" s="41" t="s">
        <v>187</v>
      </c>
      <c r="D179" s="9">
        <v>14.871057362397</v>
      </c>
      <c r="E179" s="18">
        <v>13</v>
      </c>
      <c r="F179" s="9">
        <v>14.3428907658616</v>
      </c>
      <c r="G179" s="18">
        <v>218.3</v>
      </c>
      <c r="H179" s="9">
        <v>7.6236281736983783E-2</v>
      </c>
      <c r="I179" s="18">
        <v>1.0800432017280694</v>
      </c>
      <c r="J179" s="9">
        <v>18.321164908871808</v>
      </c>
      <c r="K179" s="18">
        <v>2.6122640677911133</v>
      </c>
      <c r="L179" s="9">
        <v>14.299204042755385</v>
      </c>
      <c r="M179" s="18">
        <v>151.03137163382178</v>
      </c>
      <c r="N179" s="31">
        <v>25.145425417016689</v>
      </c>
      <c r="O179" s="9">
        <v>2.3386591336536275</v>
      </c>
      <c r="P179" s="72" t="s">
        <v>189</v>
      </c>
    </row>
    <row r="180" spans="1:18" x14ac:dyDescent="0.25">
      <c r="A180" s="16" t="s">
        <v>77</v>
      </c>
      <c r="B180" s="46"/>
      <c r="C180" s="41" t="s">
        <v>161</v>
      </c>
      <c r="D180" s="9">
        <v>4.8959999999999999</v>
      </c>
      <c r="E180" s="18">
        <v>10.584000000000001</v>
      </c>
      <c r="F180" s="9">
        <v>37.944000000000003</v>
      </c>
      <c r="G180" s="18">
        <v>273.60000000000002</v>
      </c>
      <c r="H180" s="9">
        <v>0.25200000000000006</v>
      </c>
      <c r="I180" s="18">
        <v>26.100000000000005</v>
      </c>
      <c r="J180" s="9">
        <v>0</v>
      </c>
      <c r="K180" s="18">
        <v>8.1000000000000014</v>
      </c>
      <c r="L180" s="9">
        <v>25.650000000000006</v>
      </c>
      <c r="M180" s="18">
        <v>127.42200000000004</v>
      </c>
      <c r="N180" s="31">
        <v>48.348000000000006</v>
      </c>
      <c r="O180" s="9">
        <v>1.7820000000000003</v>
      </c>
      <c r="P180" s="72" t="s">
        <v>190</v>
      </c>
    </row>
    <row r="181" spans="1:18" x14ac:dyDescent="0.25">
      <c r="A181" s="16" t="s">
        <v>136</v>
      </c>
      <c r="B181" s="71"/>
      <c r="C181" s="17">
        <v>200</v>
      </c>
      <c r="D181" s="9">
        <v>0.66200000000000003</v>
      </c>
      <c r="E181" s="18">
        <v>0.09</v>
      </c>
      <c r="F181" s="9">
        <v>22.033999999999992</v>
      </c>
      <c r="G181" s="18">
        <v>92.799999999999983</v>
      </c>
      <c r="H181" s="9">
        <v>1.5999999999999997E-2</v>
      </c>
      <c r="I181" s="18">
        <v>0.72599999999999976</v>
      </c>
      <c r="J181" s="9">
        <v>0</v>
      </c>
      <c r="K181" s="18">
        <v>0.50800000000000001</v>
      </c>
      <c r="L181" s="9">
        <v>32.18</v>
      </c>
      <c r="M181" s="18">
        <v>23.439999999999998</v>
      </c>
      <c r="N181" s="31">
        <v>17.459999999999997</v>
      </c>
      <c r="O181" s="9">
        <v>0.66799999999999993</v>
      </c>
      <c r="P181" s="40" t="s">
        <v>142</v>
      </c>
    </row>
    <row r="182" spans="1:18" ht="21" customHeight="1" x14ac:dyDescent="0.25">
      <c r="A182" s="16" t="s">
        <v>9</v>
      </c>
      <c r="B182" s="7"/>
      <c r="C182" s="41">
        <v>50</v>
      </c>
      <c r="D182" s="57">
        <v>3.3</v>
      </c>
      <c r="E182" s="30">
        <v>0.6</v>
      </c>
      <c r="F182" s="29">
        <v>19.8</v>
      </c>
      <c r="G182" s="30">
        <v>99</v>
      </c>
      <c r="H182" s="29">
        <v>8.5000000000000006E-2</v>
      </c>
      <c r="I182" s="30">
        <v>0</v>
      </c>
      <c r="J182" s="29">
        <v>0</v>
      </c>
      <c r="K182" s="30">
        <v>0.7</v>
      </c>
      <c r="L182" s="29">
        <v>14.5</v>
      </c>
      <c r="M182" s="30">
        <v>75</v>
      </c>
      <c r="N182" s="58">
        <v>23.5</v>
      </c>
      <c r="O182" s="58">
        <v>1.95</v>
      </c>
      <c r="P182" s="40" t="s">
        <v>128</v>
      </c>
    </row>
    <row r="183" spans="1:18" ht="18.75" customHeight="1" thickBot="1" x14ac:dyDescent="0.3">
      <c r="A183" s="16" t="s">
        <v>25</v>
      </c>
      <c r="B183" s="7"/>
      <c r="C183" s="17">
        <v>50</v>
      </c>
      <c r="D183" s="9">
        <v>3.8</v>
      </c>
      <c r="E183" s="18">
        <v>0.4</v>
      </c>
      <c r="F183" s="9">
        <v>24.6</v>
      </c>
      <c r="G183" s="18">
        <v>117.5</v>
      </c>
      <c r="H183" s="9">
        <v>5.5E-2</v>
      </c>
      <c r="I183" s="18">
        <v>0</v>
      </c>
      <c r="J183" s="9">
        <v>0</v>
      </c>
      <c r="K183" s="18">
        <v>0.55000000000000004</v>
      </c>
      <c r="L183" s="9">
        <v>10</v>
      </c>
      <c r="M183" s="18">
        <v>32.5</v>
      </c>
      <c r="N183" s="31">
        <v>7</v>
      </c>
      <c r="O183" s="9">
        <v>0.55000000000000004</v>
      </c>
      <c r="P183" s="40" t="s">
        <v>118</v>
      </c>
    </row>
    <row r="184" spans="1:18" ht="26.25" thickBot="1" x14ac:dyDescent="0.3">
      <c r="A184" s="158" t="s">
        <v>106</v>
      </c>
      <c r="B184" s="102"/>
      <c r="C184" s="19">
        <v>824</v>
      </c>
      <c r="D184" s="20">
        <f t="shared" ref="D184:O184" si="33">SUM(D177:D183)</f>
        <v>30.949057362396999</v>
      </c>
      <c r="E184" s="20">
        <f t="shared" si="33"/>
        <v>31.524000000000004</v>
      </c>
      <c r="F184" s="20">
        <f t="shared" si="33"/>
        <v>135.41089076586161</v>
      </c>
      <c r="G184" s="20">
        <f t="shared" si="33"/>
        <v>948.04</v>
      </c>
      <c r="H184" s="20">
        <f t="shared" si="33"/>
        <v>0.75580710213997349</v>
      </c>
      <c r="I184" s="20">
        <f t="shared" si="33"/>
        <v>29.867499122004311</v>
      </c>
      <c r="J184" s="20">
        <f t="shared" si="33"/>
        <v>22.670131209846499</v>
      </c>
      <c r="K184" s="20">
        <f t="shared" si="33"/>
        <v>30.529103580007558</v>
      </c>
      <c r="L184" s="20">
        <f t="shared" si="33"/>
        <v>154.60083291639498</v>
      </c>
      <c r="M184" s="20">
        <f t="shared" si="33"/>
        <v>518.01143173260243</v>
      </c>
      <c r="N184" s="20">
        <f t="shared" si="33"/>
        <v>162.04710617229446</v>
      </c>
      <c r="O184" s="20">
        <f t="shared" si="33"/>
        <v>10.046042104937339</v>
      </c>
      <c r="P184" s="67"/>
      <c r="Q184" s="121">
        <f>G184/2350</f>
        <v>0.40342127659574467</v>
      </c>
      <c r="R184" s="136" t="s">
        <v>199</v>
      </c>
    </row>
    <row r="185" spans="1:18" ht="24.75" thickBot="1" x14ac:dyDescent="0.3">
      <c r="A185" s="158" t="s">
        <v>108</v>
      </c>
      <c r="B185" s="104"/>
      <c r="C185" s="19">
        <f>C171+C174+C184</f>
        <v>1599</v>
      </c>
      <c r="D185" s="19">
        <f t="shared" ref="D185:O185" si="34">D171+D174+D184</f>
        <v>52.684057362396999</v>
      </c>
      <c r="E185" s="19">
        <f t="shared" si="34"/>
        <v>56.124000000000002</v>
      </c>
      <c r="F185" s="19">
        <f t="shared" si="34"/>
        <v>234.27089076586159</v>
      </c>
      <c r="G185" s="19">
        <f t="shared" si="34"/>
        <v>1667.34</v>
      </c>
      <c r="H185" s="19">
        <f t="shared" si="34"/>
        <v>1.1756071021399734</v>
      </c>
      <c r="I185" s="19">
        <f t="shared" si="34"/>
        <v>47.184499122004311</v>
      </c>
      <c r="J185" s="19">
        <f t="shared" si="34"/>
        <v>295.07013120984647</v>
      </c>
      <c r="K185" s="19">
        <f t="shared" si="34"/>
        <v>37.010103580007559</v>
      </c>
      <c r="L185" s="19">
        <f t="shared" si="34"/>
        <v>887.88983291639499</v>
      </c>
      <c r="M185" s="19">
        <f t="shared" si="34"/>
        <v>1477.9504317326025</v>
      </c>
      <c r="N185" s="19">
        <f t="shared" si="34"/>
        <v>310.7031061722945</v>
      </c>
      <c r="O185" s="19">
        <f t="shared" si="34"/>
        <v>18.570542104937338</v>
      </c>
      <c r="P185" s="67"/>
      <c r="Q185" s="121">
        <f>G185/2350</f>
        <v>0.70950638297872337</v>
      </c>
      <c r="R185" s="133" t="s">
        <v>200</v>
      </c>
    </row>
    <row r="186" spans="1:18" ht="24.75" thickBot="1" x14ac:dyDescent="0.3">
      <c r="A186" s="203" t="s">
        <v>220</v>
      </c>
      <c r="B186" s="204"/>
      <c r="C186" s="89">
        <f t="shared" ref="C186:O186" si="35">C185+C159+C132+C105+C80+C52+C26</f>
        <v>11354</v>
      </c>
      <c r="D186" s="89">
        <f t="shared" si="35"/>
        <v>374.59975736239704</v>
      </c>
      <c r="E186" s="89">
        <f t="shared" si="35"/>
        <v>387.83820000000003</v>
      </c>
      <c r="F186" s="89">
        <f t="shared" si="35"/>
        <v>1638.2844907658616</v>
      </c>
      <c r="G186" s="89">
        <f t="shared" si="35"/>
        <v>11637.49</v>
      </c>
      <c r="H186" s="89">
        <f t="shared" si="35"/>
        <v>5.5723737688066404</v>
      </c>
      <c r="I186" s="89">
        <f t="shared" si="35"/>
        <v>388.69716578867093</v>
      </c>
      <c r="J186" s="89">
        <f t="shared" si="35"/>
        <v>1612.1021312098464</v>
      </c>
      <c r="K186" s="89">
        <f t="shared" si="35"/>
        <v>126.17433691334088</v>
      </c>
      <c r="L186" s="89">
        <f t="shared" si="35"/>
        <v>4922.555199583061</v>
      </c>
      <c r="M186" s="89">
        <f t="shared" si="35"/>
        <v>7232.6636483992697</v>
      </c>
      <c r="N186" s="89">
        <f t="shared" si="35"/>
        <v>1754.1656728389612</v>
      </c>
      <c r="O186" s="89">
        <f t="shared" si="35"/>
        <v>107.34827543827069</v>
      </c>
      <c r="P186" s="86"/>
      <c r="Q186" s="121">
        <f>G186/2350</f>
        <v>4.9521234042553193</v>
      </c>
      <c r="R186" s="133" t="s">
        <v>200</v>
      </c>
    </row>
    <row r="187" spans="1:18" ht="16.5" thickBot="1" x14ac:dyDescent="0.3">
      <c r="A187" s="192" t="s">
        <v>206</v>
      </c>
      <c r="B187" s="193"/>
      <c r="C187" s="151">
        <f>C186/7</f>
        <v>1622</v>
      </c>
      <c r="D187" s="127">
        <f t="shared" ref="D187:O187" si="36">D186/7</f>
        <v>53.514251051771005</v>
      </c>
      <c r="E187" s="127">
        <f t="shared" si="36"/>
        <v>55.405457142857145</v>
      </c>
      <c r="F187" s="127">
        <f t="shared" si="36"/>
        <v>234.04064153798024</v>
      </c>
      <c r="G187" s="127">
        <f t="shared" si="36"/>
        <v>1662.4985714285715</v>
      </c>
      <c r="H187" s="127">
        <f t="shared" si="36"/>
        <v>0.79605339554380572</v>
      </c>
      <c r="I187" s="127">
        <f t="shared" si="36"/>
        <v>55.528166541238704</v>
      </c>
      <c r="J187" s="127">
        <f t="shared" si="36"/>
        <v>230.3003044585495</v>
      </c>
      <c r="K187" s="127">
        <f t="shared" si="36"/>
        <v>18.024905273334412</v>
      </c>
      <c r="L187" s="127">
        <f t="shared" si="36"/>
        <v>703.22217136900872</v>
      </c>
      <c r="M187" s="127">
        <f t="shared" si="36"/>
        <v>1033.2376640570385</v>
      </c>
      <c r="N187" s="127">
        <f t="shared" si="36"/>
        <v>250.5950961198516</v>
      </c>
      <c r="O187" s="127">
        <f t="shared" si="36"/>
        <v>15.335467919752956</v>
      </c>
      <c r="P187" s="150"/>
    </row>
    <row r="188" spans="1:18" x14ac:dyDescent="0.25">
      <c r="A188" s="180"/>
      <c r="B188" s="180"/>
      <c r="C188" s="180"/>
      <c r="D188" s="180"/>
      <c r="E188" s="180"/>
      <c r="F188" s="180"/>
      <c r="G188" s="180"/>
      <c r="H188" s="180"/>
      <c r="I188" s="180"/>
      <c r="J188" s="180"/>
      <c r="K188" s="180"/>
      <c r="L188" s="180"/>
      <c r="M188" s="180"/>
      <c r="N188" s="180"/>
      <c r="O188" s="180"/>
      <c r="P188" s="180"/>
    </row>
    <row r="189" spans="1:18" x14ac:dyDescent="0.25">
      <c r="A189" s="182"/>
      <c r="B189" s="182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</row>
    <row r="190" spans="1:18" x14ac:dyDescent="0.25">
      <c r="A190" s="180"/>
      <c r="B190" s="180"/>
      <c r="C190" s="180"/>
      <c r="D190" s="180"/>
      <c r="E190" s="180"/>
      <c r="F190" s="180"/>
      <c r="G190" s="180"/>
      <c r="H190" s="180"/>
      <c r="I190" s="180"/>
      <c r="J190" s="180"/>
      <c r="K190" s="180"/>
      <c r="L190" s="180"/>
      <c r="M190" s="180"/>
      <c r="N190" s="180"/>
      <c r="O190" s="180"/>
      <c r="P190" s="180"/>
    </row>
    <row r="191" spans="1:18" x14ac:dyDescent="0.25">
      <c r="A191" s="181"/>
      <c r="B191" s="181"/>
      <c r="C191" s="181"/>
      <c r="D191" s="181"/>
      <c r="E191" s="181"/>
      <c r="F191" s="181"/>
      <c r="G191" s="181"/>
      <c r="H191" s="181"/>
      <c r="I191" s="181"/>
      <c r="J191" s="181"/>
      <c r="K191" s="181"/>
      <c r="L191" s="181"/>
      <c r="M191" s="181"/>
      <c r="N191" s="181"/>
      <c r="O191" s="181"/>
      <c r="P191" s="181"/>
    </row>
    <row r="192" spans="1:18" x14ac:dyDescent="0.25">
      <c r="A192" s="180"/>
      <c r="B192" s="180"/>
      <c r="C192" s="180"/>
      <c r="D192" s="180"/>
      <c r="E192" s="180"/>
      <c r="F192" s="180"/>
      <c r="G192" s="180"/>
      <c r="H192" s="180"/>
      <c r="I192" s="180"/>
      <c r="J192" s="180"/>
      <c r="K192" s="180"/>
      <c r="L192" s="180"/>
      <c r="M192" s="180"/>
      <c r="N192" s="180"/>
      <c r="O192" s="180"/>
      <c r="P192" s="180"/>
    </row>
    <row r="193" spans="1:16" x14ac:dyDescent="0.25">
      <c r="A193" s="181"/>
      <c r="B193" s="181"/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  <c r="O193" s="181"/>
      <c r="P193" s="181"/>
    </row>
    <row r="194" spans="1:16" x14ac:dyDescent="0.25">
      <c r="A194" s="180"/>
      <c r="B194" s="180"/>
      <c r="C194" s="180"/>
      <c r="D194" s="180"/>
      <c r="E194" s="180"/>
      <c r="F194" s="180"/>
      <c r="G194" s="180"/>
      <c r="H194" s="180"/>
      <c r="I194" s="180"/>
      <c r="J194" s="180"/>
      <c r="K194" s="180"/>
      <c r="L194" s="180"/>
      <c r="M194" s="180"/>
      <c r="N194" s="180"/>
      <c r="O194" s="180"/>
      <c r="P194" s="180"/>
    </row>
    <row r="195" spans="1:16" x14ac:dyDescent="0.25">
      <c r="A195" s="181"/>
      <c r="B195" s="181"/>
      <c r="C195" s="181"/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P195" s="181"/>
    </row>
    <row r="196" spans="1:16" x14ac:dyDescent="0.25">
      <c r="A196" s="180"/>
      <c r="B196" s="180"/>
      <c r="C196" s="180"/>
      <c r="D196" s="180"/>
      <c r="E196" s="180"/>
      <c r="F196" s="180"/>
      <c r="G196" s="180"/>
      <c r="H196" s="180"/>
      <c r="I196" s="180"/>
      <c r="J196" s="180"/>
      <c r="K196" s="180"/>
      <c r="L196" s="180"/>
      <c r="M196" s="180"/>
      <c r="N196" s="180"/>
      <c r="O196" s="180"/>
      <c r="P196" s="180"/>
    </row>
    <row r="197" spans="1:16" x14ac:dyDescent="0.25">
      <c r="A197" s="180"/>
      <c r="B197" s="180"/>
      <c r="C197" s="180"/>
      <c r="D197" s="180"/>
      <c r="E197" s="180"/>
      <c r="F197" s="180"/>
      <c r="G197" s="180"/>
      <c r="H197" s="180"/>
      <c r="I197" s="180"/>
      <c r="J197" s="180"/>
      <c r="K197" s="180"/>
      <c r="L197" s="180"/>
      <c r="M197" s="180"/>
      <c r="N197" s="180"/>
      <c r="O197" s="180"/>
      <c r="P197" s="180"/>
    </row>
    <row r="198" spans="1:16" x14ac:dyDescent="0.25">
      <c r="A198" s="180"/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  <c r="P198" s="180"/>
    </row>
    <row r="199" spans="1:16" x14ac:dyDescent="0.25">
      <c r="A199" s="181"/>
      <c r="B199" s="181"/>
      <c r="C199" s="181"/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1"/>
      <c r="O199" s="181"/>
      <c r="P199" s="181"/>
    </row>
    <row r="200" spans="1:16" x14ac:dyDescent="0.25">
      <c r="A200" s="180"/>
      <c r="B200" s="18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</row>
    <row r="201" spans="1:16" x14ac:dyDescent="0.25">
      <c r="A201" s="180"/>
      <c r="B201" s="180"/>
      <c r="C201" s="180"/>
      <c r="D201" s="180"/>
      <c r="E201" s="180"/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</row>
    <row r="202" spans="1:16" x14ac:dyDescent="0.25">
      <c r="A202" s="180"/>
      <c r="B202" s="180"/>
      <c r="C202" s="180"/>
      <c r="D202" s="180"/>
      <c r="E202" s="180"/>
      <c r="F202" s="180"/>
      <c r="G202" s="180"/>
      <c r="H202" s="180"/>
      <c r="I202" s="180"/>
      <c r="J202" s="180"/>
      <c r="K202" s="180"/>
      <c r="L202" s="180"/>
      <c r="M202" s="180"/>
      <c r="N202" s="180"/>
      <c r="O202" s="180"/>
      <c r="P202" s="180"/>
    </row>
    <row r="203" spans="1:16" x14ac:dyDescent="0.25">
      <c r="A203" s="180"/>
      <c r="B203" s="180"/>
      <c r="C203" s="180"/>
      <c r="D203" s="180"/>
      <c r="E203" s="180"/>
      <c r="F203" s="180"/>
      <c r="G203" s="180"/>
      <c r="H203" s="180"/>
      <c r="I203" s="180"/>
      <c r="J203" s="180"/>
      <c r="K203" s="180"/>
      <c r="L203" s="180"/>
      <c r="M203" s="180"/>
      <c r="N203" s="180"/>
      <c r="O203" s="180"/>
      <c r="P203" s="180"/>
    </row>
    <row r="204" spans="1:16" x14ac:dyDescent="0.25">
      <c r="A204" s="180"/>
      <c r="B204" s="180"/>
      <c r="C204" s="180"/>
      <c r="D204" s="180"/>
      <c r="E204" s="180"/>
      <c r="F204" s="180"/>
      <c r="G204" s="180"/>
      <c r="H204" s="180"/>
      <c r="I204" s="180"/>
      <c r="J204" s="180"/>
      <c r="K204" s="180"/>
      <c r="L204" s="180"/>
      <c r="M204" s="180"/>
      <c r="N204" s="180"/>
      <c r="O204" s="180"/>
      <c r="P204" s="180"/>
    </row>
    <row r="205" spans="1:16" x14ac:dyDescent="0.25">
      <c r="A205" s="180"/>
      <c r="B205" s="180"/>
      <c r="C205" s="180"/>
      <c r="D205" s="180"/>
      <c r="E205" s="180"/>
      <c r="F205" s="180"/>
      <c r="G205" s="180"/>
      <c r="H205" s="180"/>
      <c r="I205" s="180"/>
      <c r="J205" s="180"/>
      <c r="K205" s="180"/>
      <c r="L205" s="180"/>
      <c r="M205" s="180"/>
      <c r="N205" s="180"/>
      <c r="O205" s="180"/>
      <c r="P205" s="180"/>
    </row>
    <row r="206" spans="1:16" x14ac:dyDescent="0.25">
      <c r="A206" s="180"/>
      <c r="B206" s="180"/>
      <c r="C206" s="180"/>
      <c r="D206" s="180"/>
      <c r="E206" s="180"/>
      <c r="F206" s="180"/>
      <c r="G206" s="180"/>
      <c r="H206" s="180"/>
      <c r="I206" s="180"/>
      <c r="J206" s="180"/>
      <c r="K206" s="180"/>
      <c r="L206" s="180"/>
      <c r="M206" s="180"/>
      <c r="N206" s="180"/>
      <c r="O206" s="180"/>
      <c r="P206" s="180"/>
    </row>
    <row r="207" spans="1:16" x14ac:dyDescent="0.25">
      <c r="A207" s="180"/>
      <c r="B207" s="180"/>
      <c r="C207" s="180"/>
      <c r="D207" s="180"/>
      <c r="E207" s="180"/>
      <c r="F207" s="180"/>
      <c r="G207" s="180"/>
      <c r="H207" s="180"/>
      <c r="I207" s="180"/>
      <c r="J207" s="180"/>
      <c r="K207" s="180"/>
      <c r="L207" s="180"/>
      <c r="M207" s="180"/>
      <c r="N207" s="180"/>
      <c r="O207" s="180"/>
      <c r="P207" s="180"/>
    </row>
    <row r="208" spans="1:16" x14ac:dyDescent="0.25">
      <c r="A208" s="180"/>
      <c r="B208" s="180"/>
      <c r="C208" s="180"/>
      <c r="D208" s="180"/>
      <c r="E208" s="180"/>
      <c r="F208" s="180"/>
      <c r="G208" s="180"/>
      <c r="H208" s="180"/>
      <c r="I208" s="180"/>
      <c r="J208" s="180"/>
      <c r="K208" s="180"/>
      <c r="L208" s="180"/>
      <c r="M208" s="180"/>
      <c r="N208" s="180"/>
      <c r="O208" s="180"/>
      <c r="P208" s="180"/>
    </row>
    <row r="209" spans="1:16" x14ac:dyDescent="0.25">
      <c r="A209" s="180"/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  <c r="P209" s="180"/>
    </row>
    <row r="210" spans="1:16" x14ac:dyDescent="0.25">
      <c r="A210" s="180"/>
      <c r="B210" s="180"/>
      <c r="C210" s="180"/>
      <c r="D210" s="180"/>
      <c r="E210" s="180"/>
      <c r="F210" s="180"/>
      <c r="G210" s="180"/>
      <c r="H210" s="180"/>
      <c r="I210" s="180"/>
      <c r="J210" s="180"/>
      <c r="K210" s="180"/>
      <c r="L210" s="180"/>
      <c r="M210" s="180"/>
      <c r="N210" s="180"/>
      <c r="O210" s="180"/>
      <c r="P210" s="180"/>
    </row>
    <row r="211" spans="1:16" x14ac:dyDescent="0.25">
      <c r="P211" s="81"/>
    </row>
    <row r="212" spans="1:16" x14ac:dyDescent="0.25">
      <c r="P212" s="81"/>
    </row>
    <row r="213" spans="1:16" x14ac:dyDescent="0.25">
      <c r="A213" s="74"/>
      <c r="D213" s="96"/>
      <c r="E213" s="96"/>
      <c r="F213" s="96"/>
      <c r="G213" s="96"/>
      <c r="P213" s="81"/>
    </row>
    <row r="214" spans="1:16" x14ac:dyDescent="0.25">
      <c r="A214" s="74"/>
      <c r="D214" s="96"/>
      <c r="E214" s="96"/>
      <c r="F214" s="96"/>
      <c r="G214" s="96"/>
      <c r="P214" s="81"/>
    </row>
    <row r="215" spans="1:16" x14ac:dyDescent="0.25">
      <c r="A215" s="74"/>
      <c r="D215" s="96"/>
      <c r="E215" s="96"/>
      <c r="F215" s="96"/>
      <c r="G215" s="96"/>
      <c r="P215" s="81"/>
    </row>
    <row r="216" spans="1:16" x14ac:dyDescent="0.25">
      <c r="A216" s="74"/>
      <c r="D216" s="96"/>
      <c r="E216" s="96"/>
      <c r="F216" s="96"/>
      <c r="G216" s="96"/>
      <c r="P216" s="81"/>
    </row>
    <row r="217" spans="1:16" x14ac:dyDescent="0.25">
      <c r="P217" s="81"/>
    </row>
    <row r="218" spans="1:16" x14ac:dyDescent="0.25">
      <c r="A218" s="74"/>
      <c r="P218" s="81"/>
    </row>
    <row r="219" spans="1:16" x14ac:dyDescent="0.25">
      <c r="P219" s="81"/>
    </row>
    <row r="220" spans="1:16" x14ac:dyDescent="0.25">
      <c r="P220" s="81"/>
    </row>
    <row r="221" spans="1:16" x14ac:dyDescent="0.25">
      <c r="P221" s="81"/>
    </row>
    <row r="222" spans="1:16" x14ac:dyDescent="0.25">
      <c r="A222" s="74"/>
      <c r="D222" s="96"/>
      <c r="E222" s="96"/>
      <c r="F222" s="96"/>
      <c r="G222" s="96"/>
      <c r="P222" s="81"/>
    </row>
    <row r="223" spans="1:16" x14ac:dyDescent="0.25">
      <c r="P223" s="81"/>
    </row>
    <row r="224" spans="1:16" x14ac:dyDescent="0.25">
      <c r="A224" s="74"/>
      <c r="P224" s="81"/>
    </row>
    <row r="225" spans="1:16" x14ac:dyDescent="0.25">
      <c r="P225" s="81"/>
    </row>
    <row r="226" spans="1:16" x14ac:dyDescent="0.25">
      <c r="A226" s="74"/>
      <c r="B226" s="101"/>
      <c r="C226" s="99"/>
      <c r="D226" s="96"/>
      <c r="E226" s="96"/>
      <c r="F226" s="96"/>
      <c r="G226" s="96"/>
      <c r="P226" s="81"/>
    </row>
    <row r="227" spans="1:16" x14ac:dyDescent="0.25">
      <c r="P227" s="81"/>
    </row>
    <row r="228" spans="1:16" x14ac:dyDescent="0.25">
      <c r="P228" s="81"/>
    </row>
    <row r="229" spans="1:16" x14ac:dyDescent="0.25">
      <c r="A229" s="74"/>
      <c r="D229" s="96"/>
      <c r="E229" s="96"/>
      <c r="F229" s="96"/>
      <c r="G229" s="96"/>
      <c r="P229" s="81"/>
    </row>
    <row r="230" spans="1:16" x14ac:dyDescent="0.25">
      <c r="P230" s="81"/>
    </row>
    <row r="231" spans="1:16" x14ac:dyDescent="0.25">
      <c r="A231" s="74"/>
      <c r="B231" s="101"/>
      <c r="P231" s="81"/>
    </row>
    <row r="232" spans="1:16" x14ac:dyDescent="0.25">
      <c r="A232" s="74"/>
      <c r="B232" s="101"/>
      <c r="P232" s="81"/>
    </row>
    <row r="233" spans="1:16" x14ac:dyDescent="0.25">
      <c r="A233" s="74"/>
      <c r="B233" s="101"/>
      <c r="P233" s="81"/>
    </row>
    <row r="234" spans="1:16" x14ac:dyDescent="0.25">
      <c r="A234" s="74"/>
      <c r="B234" s="101"/>
      <c r="P234" s="81"/>
    </row>
    <row r="235" spans="1:16" x14ac:dyDescent="0.25">
      <c r="A235" s="74"/>
      <c r="B235" s="101"/>
      <c r="P235" s="81"/>
    </row>
    <row r="236" spans="1:16" x14ac:dyDescent="0.25">
      <c r="P236" s="81"/>
    </row>
    <row r="237" spans="1:16" x14ac:dyDescent="0.25">
      <c r="P237" s="81"/>
    </row>
    <row r="238" spans="1:16" x14ac:dyDescent="0.25">
      <c r="C238" s="99"/>
      <c r="P238" s="81"/>
    </row>
    <row r="239" spans="1:16" x14ac:dyDescent="0.25">
      <c r="A239" s="74"/>
      <c r="B239" s="101"/>
      <c r="P239" s="81"/>
    </row>
    <row r="240" spans="1:16" x14ac:dyDescent="0.25">
      <c r="P240" s="81"/>
    </row>
    <row r="241" spans="1:16" x14ac:dyDescent="0.25">
      <c r="P241" s="81"/>
    </row>
    <row r="242" spans="1:16" x14ac:dyDescent="0.25">
      <c r="P242" s="81"/>
    </row>
    <row r="243" spans="1:16" x14ac:dyDescent="0.25">
      <c r="P243" s="81"/>
    </row>
    <row r="244" spans="1:16" x14ac:dyDescent="0.25">
      <c r="P244" s="81"/>
    </row>
    <row r="245" spans="1:16" x14ac:dyDescent="0.25">
      <c r="P245" s="81"/>
    </row>
    <row r="246" spans="1:16" x14ac:dyDescent="0.25">
      <c r="P246" s="81"/>
    </row>
    <row r="247" spans="1:16" x14ac:dyDescent="0.25">
      <c r="A247" s="74"/>
      <c r="B247" s="101"/>
      <c r="C247" s="99"/>
      <c r="D247" s="96"/>
      <c r="E247" s="96"/>
      <c r="F247" s="96"/>
      <c r="G247" s="96"/>
      <c r="P247" s="81"/>
    </row>
    <row r="248" spans="1:16" x14ac:dyDescent="0.25">
      <c r="A248" s="74"/>
      <c r="B248" s="101"/>
      <c r="C248" s="99"/>
      <c r="D248" s="96"/>
      <c r="E248" s="96"/>
      <c r="F248" s="96"/>
      <c r="G248" s="96"/>
      <c r="P248" s="81"/>
    </row>
    <row r="249" spans="1:16" x14ac:dyDescent="0.25">
      <c r="A249" s="74"/>
      <c r="B249" s="101"/>
      <c r="C249" s="99"/>
      <c r="D249" s="96"/>
      <c r="E249" s="96"/>
      <c r="F249" s="96"/>
      <c r="G249" s="96"/>
      <c r="P249" s="81"/>
    </row>
    <row r="250" spans="1:16" x14ac:dyDescent="0.25">
      <c r="P250" s="81"/>
    </row>
    <row r="251" spans="1:16" x14ac:dyDescent="0.25">
      <c r="A251" s="74"/>
      <c r="P251" s="81"/>
    </row>
    <row r="252" spans="1:16" x14ac:dyDescent="0.25">
      <c r="G252" s="96"/>
      <c r="P252" s="81"/>
    </row>
    <row r="253" spans="1:16" x14ac:dyDescent="0.25">
      <c r="P253" s="81"/>
    </row>
    <row r="254" spans="1:16" x14ac:dyDescent="0.25">
      <c r="P254" s="81"/>
    </row>
    <row r="255" spans="1:16" x14ac:dyDescent="0.25">
      <c r="P255" s="81"/>
    </row>
    <row r="256" spans="1:16" x14ac:dyDescent="0.25">
      <c r="P256" s="81"/>
    </row>
    <row r="257" spans="1:16" x14ac:dyDescent="0.25">
      <c r="P257" s="81"/>
    </row>
    <row r="258" spans="1:16" x14ac:dyDescent="0.25">
      <c r="P258" s="81"/>
    </row>
    <row r="259" spans="1:16" x14ac:dyDescent="0.25">
      <c r="P259" s="81"/>
    </row>
    <row r="260" spans="1:16" x14ac:dyDescent="0.25">
      <c r="P260" s="81"/>
    </row>
    <row r="261" spans="1:16" x14ac:dyDescent="0.25">
      <c r="A261" s="74"/>
      <c r="D261" s="96"/>
      <c r="E261" s="96"/>
      <c r="F261" s="96"/>
      <c r="G261" s="96"/>
      <c r="P261" s="81"/>
    </row>
    <row r="262" spans="1:16" x14ac:dyDescent="0.25">
      <c r="A262" s="74"/>
      <c r="D262" s="96"/>
      <c r="E262" s="96"/>
      <c r="F262" s="96"/>
      <c r="G262" s="96"/>
      <c r="P262" s="81"/>
    </row>
    <row r="263" spans="1:16" x14ac:dyDescent="0.25">
      <c r="A263" s="74"/>
      <c r="D263" s="96"/>
      <c r="E263" s="96"/>
      <c r="F263" s="96"/>
      <c r="G263" s="96"/>
      <c r="P263" s="81"/>
    </row>
    <row r="264" spans="1:16" x14ac:dyDescent="0.25">
      <c r="A264" s="74"/>
      <c r="D264" s="96"/>
      <c r="E264" s="96"/>
      <c r="F264" s="96"/>
      <c r="G264" s="96"/>
      <c r="P264" s="81"/>
    </row>
    <row r="265" spans="1:16" x14ac:dyDescent="0.25">
      <c r="P265" s="81"/>
    </row>
    <row r="266" spans="1:16" x14ac:dyDescent="0.25">
      <c r="A266" s="74"/>
      <c r="P266" s="81"/>
    </row>
    <row r="267" spans="1:16" x14ac:dyDescent="0.25">
      <c r="P267" s="81"/>
    </row>
    <row r="268" spans="1:16" x14ac:dyDescent="0.25">
      <c r="P268" s="81"/>
    </row>
    <row r="269" spans="1:16" x14ac:dyDescent="0.25">
      <c r="P269" s="81"/>
    </row>
    <row r="270" spans="1:16" x14ac:dyDescent="0.25">
      <c r="A270" s="74"/>
      <c r="D270" s="96"/>
      <c r="E270" s="96"/>
      <c r="F270" s="96"/>
      <c r="G270" s="96"/>
      <c r="P270" s="81"/>
    </row>
    <row r="271" spans="1:16" x14ac:dyDescent="0.25">
      <c r="A271" s="74"/>
      <c r="D271" s="96"/>
      <c r="E271" s="96"/>
      <c r="F271" s="96"/>
      <c r="G271" s="96"/>
      <c r="P271" s="81"/>
    </row>
    <row r="272" spans="1:16" x14ac:dyDescent="0.25">
      <c r="A272" s="74"/>
      <c r="D272" s="96"/>
      <c r="E272" s="96"/>
      <c r="F272" s="96"/>
      <c r="G272" s="96"/>
      <c r="P272" s="81"/>
    </row>
    <row r="273" spans="1:16" x14ac:dyDescent="0.25">
      <c r="A273" s="74"/>
      <c r="P273" s="81"/>
    </row>
    <row r="274" spans="1:16" x14ac:dyDescent="0.25">
      <c r="A274" s="74"/>
      <c r="B274" s="101"/>
      <c r="C274" s="99"/>
      <c r="D274" s="96"/>
      <c r="E274" s="96"/>
      <c r="F274" s="96"/>
      <c r="G274" s="96"/>
      <c r="P274" s="81"/>
    </row>
    <row r="275" spans="1:16" x14ac:dyDescent="0.25">
      <c r="P275" s="81"/>
    </row>
    <row r="276" spans="1:16" x14ac:dyDescent="0.25">
      <c r="P276" s="81"/>
    </row>
    <row r="277" spans="1:16" x14ac:dyDescent="0.25">
      <c r="P277" s="81"/>
    </row>
    <row r="278" spans="1:16" x14ac:dyDescent="0.25">
      <c r="P278" s="81"/>
    </row>
    <row r="279" spans="1:16" x14ac:dyDescent="0.25">
      <c r="P279" s="81"/>
    </row>
    <row r="280" spans="1:16" x14ac:dyDescent="0.25">
      <c r="A280" s="74"/>
      <c r="D280" s="96"/>
      <c r="E280" s="96"/>
      <c r="F280" s="96"/>
      <c r="G280" s="96"/>
      <c r="P280" s="81"/>
    </row>
    <row r="281" spans="1:16" x14ac:dyDescent="0.25">
      <c r="P281" s="81"/>
    </row>
    <row r="282" spans="1:16" x14ac:dyDescent="0.25">
      <c r="P282" s="81"/>
    </row>
    <row r="283" spans="1:16" x14ac:dyDescent="0.25">
      <c r="P283" s="81"/>
    </row>
    <row r="284" spans="1:16" x14ac:dyDescent="0.25">
      <c r="P284" s="81"/>
    </row>
    <row r="285" spans="1:16" x14ac:dyDescent="0.25">
      <c r="P285" s="81"/>
    </row>
    <row r="286" spans="1:16" x14ac:dyDescent="0.25">
      <c r="P286" s="81"/>
    </row>
    <row r="287" spans="1:16" x14ac:dyDescent="0.25">
      <c r="C287" s="99"/>
      <c r="P287" s="81"/>
    </row>
    <row r="288" spans="1:16" x14ac:dyDescent="0.25">
      <c r="A288" s="74"/>
      <c r="B288" s="101"/>
      <c r="P288" s="81"/>
    </row>
    <row r="289" spans="1:16" x14ac:dyDescent="0.25">
      <c r="P289" s="81"/>
    </row>
    <row r="290" spans="1:16" x14ac:dyDescent="0.25">
      <c r="P290" s="81"/>
    </row>
    <row r="291" spans="1:16" x14ac:dyDescent="0.25">
      <c r="P291" s="81"/>
    </row>
    <row r="292" spans="1:16" x14ac:dyDescent="0.25">
      <c r="P292" s="81"/>
    </row>
    <row r="293" spans="1:16" x14ac:dyDescent="0.25">
      <c r="P293" s="81"/>
    </row>
    <row r="294" spans="1:16" x14ac:dyDescent="0.25">
      <c r="P294" s="81"/>
    </row>
    <row r="295" spans="1:16" x14ac:dyDescent="0.25">
      <c r="A295" s="74"/>
      <c r="B295" s="101"/>
      <c r="C295" s="99"/>
      <c r="D295" s="96"/>
      <c r="E295" s="96"/>
      <c r="F295" s="96"/>
      <c r="G295" s="96"/>
      <c r="P295" s="81"/>
    </row>
    <row r="296" spans="1:16" x14ac:dyDescent="0.25">
      <c r="A296" s="74"/>
      <c r="B296" s="101"/>
      <c r="C296" s="99"/>
      <c r="D296" s="96"/>
      <c r="E296" s="96"/>
      <c r="F296" s="96"/>
      <c r="G296" s="96"/>
      <c r="P296" s="81"/>
    </row>
    <row r="297" spans="1:16" x14ac:dyDescent="0.25">
      <c r="P297" s="81"/>
    </row>
    <row r="298" spans="1:16" x14ac:dyDescent="0.25">
      <c r="A298" s="74"/>
      <c r="P298" s="81"/>
    </row>
    <row r="299" spans="1:16" x14ac:dyDescent="0.25">
      <c r="P299" s="81"/>
    </row>
    <row r="300" spans="1:16" x14ac:dyDescent="0.25">
      <c r="P300" s="81"/>
    </row>
    <row r="301" spans="1:16" x14ac:dyDescent="0.25">
      <c r="P301" s="81"/>
    </row>
    <row r="302" spans="1:16" x14ac:dyDescent="0.25">
      <c r="P302" s="81"/>
    </row>
    <row r="303" spans="1:16" x14ac:dyDescent="0.25">
      <c r="P303" s="81"/>
    </row>
    <row r="304" spans="1:16" x14ac:dyDescent="0.25">
      <c r="P304" s="81"/>
    </row>
    <row r="305" spans="1:16" x14ac:dyDescent="0.25">
      <c r="P305" s="81"/>
    </row>
    <row r="306" spans="1:16" x14ac:dyDescent="0.25">
      <c r="P306" s="81"/>
    </row>
    <row r="307" spans="1:16" x14ac:dyDescent="0.25">
      <c r="A307" s="74"/>
      <c r="D307" s="96"/>
      <c r="E307" s="96"/>
      <c r="F307" s="96"/>
      <c r="G307" s="96"/>
      <c r="P307" s="81"/>
    </row>
    <row r="308" spans="1:16" x14ac:dyDescent="0.25">
      <c r="A308" s="74"/>
      <c r="D308" s="96"/>
      <c r="E308" s="96"/>
      <c r="F308" s="96"/>
      <c r="G308" s="96"/>
      <c r="P308" s="81"/>
    </row>
    <row r="309" spans="1:16" x14ac:dyDescent="0.25">
      <c r="P309" s="81"/>
    </row>
    <row r="310" spans="1:16" x14ac:dyDescent="0.25">
      <c r="A310" s="74"/>
      <c r="P310" s="81"/>
    </row>
    <row r="311" spans="1:16" x14ac:dyDescent="0.25">
      <c r="P311" s="81"/>
    </row>
    <row r="312" spans="1:16" x14ac:dyDescent="0.25">
      <c r="P312" s="81"/>
    </row>
    <row r="313" spans="1:16" x14ac:dyDescent="0.25">
      <c r="P313" s="81"/>
    </row>
    <row r="314" spans="1:16" x14ac:dyDescent="0.25">
      <c r="A314" s="74"/>
      <c r="D314" s="96"/>
      <c r="E314" s="96"/>
      <c r="F314" s="96"/>
      <c r="G314" s="96"/>
      <c r="P314" s="81"/>
    </row>
    <row r="315" spans="1:16" x14ac:dyDescent="0.25">
      <c r="P315" s="81"/>
    </row>
    <row r="316" spans="1:16" x14ac:dyDescent="0.25">
      <c r="A316" s="74"/>
      <c r="P316" s="81"/>
    </row>
    <row r="317" spans="1:16" x14ac:dyDescent="0.25">
      <c r="P317" s="81"/>
    </row>
    <row r="318" spans="1:16" x14ac:dyDescent="0.25">
      <c r="A318" s="74"/>
      <c r="B318" s="101"/>
      <c r="C318" s="99"/>
      <c r="D318" s="96"/>
      <c r="E318" s="96"/>
      <c r="F318" s="96"/>
      <c r="G318" s="96"/>
      <c r="P318" s="81"/>
    </row>
    <row r="319" spans="1:16" x14ac:dyDescent="0.25">
      <c r="P319" s="81"/>
    </row>
    <row r="320" spans="1:16" x14ac:dyDescent="0.25">
      <c r="P320" s="81"/>
    </row>
    <row r="321" spans="1:16" x14ac:dyDescent="0.25">
      <c r="P321" s="81"/>
    </row>
    <row r="322" spans="1:16" x14ac:dyDescent="0.25">
      <c r="P322" s="81"/>
    </row>
    <row r="323" spans="1:16" x14ac:dyDescent="0.25">
      <c r="P323" s="81"/>
    </row>
    <row r="324" spans="1:16" x14ac:dyDescent="0.25">
      <c r="A324" s="74"/>
      <c r="D324" s="96"/>
      <c r="E324" s="96"/>
      <c r="F324" s="96"/>
      <c r="G324" s="96"/>
      <c r="P324" s="81"/>
    </row>
    <row r="325" spans="1:16" x14ac:dyDescent="0.25">
      <c r="P325" s="81"/>
    </row>
    <row r="326" spans="1:16" x14ac:dyDescent="0.25">
      <c r="P326" s="81"/>
    </row>
    <row r="327" spans="1:16" x14ac:dyDescent="0.25">
      <c r="P327" s="81"/>
    </row>
    <row r="328" spans="1:16" x14ac:dyDescent="0.25">
      <c r="P328" s="81"/>
    </row>
    <row r="329" spans="1:16" x14ac:dyDescent="0.25">
      <c r="P329" s="81"/>
    </row>
    <row r="330" spans="1:16" x14ac:dyDescent="0.25">
      <c r="P330" s="81"/>
    </row>
    <row r="331" spans="1:16" x14ac:dyDescent="0.25">
      <c r="P331" s="81"/>
    </row>
    <row r="332" spans="1:16" x14ac:dyDescent="0.25">
      <c r="P332" s="81"/>
    </row>
    <row r="333" spans="1:16" x14ac:dyDescent="0.25">
      <c r="P333" s="81"/>
    </row>
    <row r="334" spans="1:16" x14ac:dyDescent="0.25">
      <c r="A334" s="74"/>
      <c r="B334" s="101"/>
      <c r="P334" s="81"/>
    </row>
    <row r="335" spans="1:16" x14ac:dyDescent="0.25">
      <c r="P335" s="81"/>
    </row>
    <row r="336" spans="1:16" x14ac:dyDescent="0.25">
      <c r="P336" s="81"/>
    </row>
    <row r="337" spans="1:16" x14ac:dyDescent="0.25">
      <c r="A337" s="74"/>
      <c r="B337" s="101"/>
      <c r="C337" s="99"/>
      <c r="D337" s="96"/>
      <c r="E337" s="96"/>
      <c r="F337" s="96"/>
      <c r="G337" s="96"/>
      <c r="P337" s="81"/>
    </row>
    <row r="338" spans="1:16" x14ac:dyDescent="0.25">
      <c r="P338" s="81"/>
    </row>
    <row r="339" spans="1:16" x14ac:dyDescent="0.25">
      <c r="A339" s="74"/>
      <c r="B339" s="101"/>
      <c r="C339" s="99"/>
      <c r="D339" s="96"/>
      <c r="E339" s="96"/>
      <c r="F339" s="96"/>
      <c r="P339" s="81"/>
    </row>
    <row r="340" spans="1:16" x14ac:dyDescent="0.25">
      <c r="A340" s="74"/>
      <c r="B340" s="101"/>
      <c r="C340" s="99"/>
      <c r="D340" s="96"/>
      <c r="E340" s="96"/>
      <c r="F340" s="96"/>
      <c r="P340" s="81"/>
    </row>
    <row r="341" spans="1:16" x14ac:dyDescent="0.25">
      <c r="A341" s="74"/>
      <c r="B341" s="101"/>
      <c r="C341" s="99"/>
      <c r="D341" s="96"/>
      <c r="E341" s="96"/>
      <c r="F341" s="96"/>
      <c r="P341" s="81"/>
    </row>
    <row r="342" spans="1:16" x14ac:dyDescent="0.25">
      <c r="A342" s="74"/>
      <c r="B342" s="101"/>
      <c r="C342" s="99"/>
      <c r="D342" s="96"/>
      <c r="E342" s="96"/>
      <c r="F342" s="96"/>
      <c r="P342" s="81"/>
    </row>
    <row r="343" spans="1:16" x14ac:dyDescent="0.25">
      <c r="A343" s="74"/>
      <c r="B343" s="101"/>
      <c r="C343" s="99"/>
      <c r="D343" s="96"/>
      <c r="E343" s="96"/>
      <c r="F343" s="96"/>
      <c r="P343" s="81"/>
    </row>
    <row r="344" spans="1:16" x14ac:dyDescent="0.25">
      <c r="A344" s="74"/>
      <c r="B344" s="101"/>
      <c r="C344" s="99"/>
      <c r="D344" s="96"/>
      <c r="E344" s="96"/>
      <c r="F344" s="96"/>
      <c r="P344" s="81"/>
    </row>
    <row r="345" spans="1:16" x14ac:dyDescent="0.25">
      <c r="B345" s="101"/>
      <c r="C345" s="99"/>
      <c r="D345" s="96"/>
      <c r="E345" s="96"/>
      <c r="F345" s="96"/>
      <c r="P345" s="81"/>
    </row>
    <row r="346" spans="1:16" x14ac:dyDescent="0.25">
      <c r="B346" s="101"/>
      <c r="C346" s="99"/>
      <c r="D346" s="96"/>
      <c r="E346" s="96"/>
      <c r="P346" s="81"/>
    </row>
    <row r="347" spans="1:16" x14ac:dyDescent="0.25">
      <c r="A347" s="36"/>
      <c r="B347" s="46"/>
      <c r="C347" s="100"/>
      <c r="D347" s="53"/>
      <c r="E347" s="53"/>
      <c r="F347" s="53"/>
      <c r="G347" s="53"/>
      <c r="P347" s="81"/>
    </row>
    <row r="348" spans="1:16" x14ac:dyDescent="0.25">
      <c r="A348" s="74"/>
      <c r="B348" s="101"/>
      <c r="C348" s="99"/>
      <c r="D348" s="96"/>
      <c r="E348" s="96"/>
      <c r="F348" s="96"/>
      <c r="G348" s="96"/>
      <c r="P348" s="81"/>
    </row>
    <row r="349" spans="1:16" x14ac:dyDescent="0.25">
      <c r="A349" s="74"/>
      <c r="B349" s="101"/>
      <c r="C349" s="99"/>
      <c r="D349" s="96"/>
      <c r="E349" s="96"/>
      <c r="F349" s="96"/>
      <c r="G349" s="96"/>
      <c r="P349" s="81"/>
    </row>
    <row r="350" spans="1:16" x14ac:dyDescent="0.25">
      <c r="A350" s="74"/>
      <c r="B350" s="101"/>
      <c r="C350" s="99"/>
      <c r="D350" s="96"/>
      <c r="E350" s="96"/>
      <c r="F350" s="96"/>
      <c r="G350" s="96"/>
      <c r="P350" s="81"/>
    </row>
    <row r="351" spans="1:16" x14ac:dyDescent="0.25">
      <c r="A351" s="74"/>
      <c r="B351" s="101"/>
      <c r="C351" s="99"/>
      <c r="D351" s="96"/>
      <c r="E351" s="96"/>
      <c r="F351" s="96"/>
      <c r="P351" s="81"/>
    </row>
    <row r="352" spans="1:16" x14ac:dyDescent="0.25">
      <c r="A352" s="74"/>
      <c r="B352" s="101"/>
      <c r="C352" s="99"/>
      <c r="D352" s="96"/>
      <c r="E352" s="96"/>
      <c r="F352" s="96"/>
      <c r="P352" s="81"/>
    </row>
    <row r="353" spans="1:16" x14ac:dyDescent="0.25">
      <c r="P353" s="81"/>
    </row>
    <row r="354" spans="1:16" x14ac:dyDescent="0.25">
      <c r="P354" s="81"/>
    </row>
    <row r="355" spans="1:16" x14ac:dyDescent="0.25">
      <c r="P355" s="81"/>
    </row>
    <row r="356" spans="1:16" x14ac:dyDescent="0.25">
      <c r="P356" s="81"/>
    </row>
    <row r="357" spans="1:16" x14ac:dyDescent="0.25">
      <c r="P357" s="81"/>
    </row>
    <row r="358" spans="1:16" x14ac:dyDescent="0.25">
      <c r="P358" s="81"/>
    </row>
    <row r="359" spans="1:16" x14ac:dyDescent="0.25">
      <c r="A359" s="74"/>
      <c r="B359" s="101"/>
      <c r="C359" s="99"/>
      <c r="D359" s="96"/>
      <c r="E359" s="96"/>
      <c r="F359" s="96"/>
      <c r="G359" s="96"/>
      <c r="P359" s="81"/>
    </row>
    <row r="360" spans="1:16" x14ac:dyDescent="0.25">
      <c r="A360" s="74"/>
      <c r="B360" s="101"/>
      <c r="C360" s="99"/>
      <c r="D360" s="96"/>
      <c r="E360" s="96"/>
      <c r="F360" s="96"/>
      <c r="G360" s="96"/>
      <c r="P360" s="81"/>
    </row>
    <row r="361" spans="1:16" x14ac:dyDescent="0.25">
      <c r="A361" s="74"/>
      <c r="B361" s="101"/>
      <c r="C361" s="99"/>
      <c r="D361" s="96"/>
      <c r="E361" s="96"/>
      <c r="F361" s="96"/>
      <c r="G361" s="96"/>
      <c r="P361" s="81"/>
    </row>
    <row r="362" spans="1:16" x14ac:dyDescent="0.25">
      <c r="A362" s="74"/>
      <c r="B362" s="101"/>
      <c r="C362" s="99"/>
      <c r="D362" s="96"/>
      <c r="E362" s="96"/>
      <c r="F362" s="96"/>
      <c r="G362" s="96"/>
      <c r="P362" s="81"/>
    </row>
    <row r="363" spans="1:16" x14ac:dyDescent="0.25">
      <c r="A363" s="74"/>
      <c r="B363" s="101"/>
      <c r="C363" s="99"/>
      <c r="D363" s="96"/>
      <c r="E363" s="96"/>
      <c r="F363" s="96"/>
      <c r="G363" s="96"/>
      <c r="P363" s="81"/>
    </row>
    <row r="364" spans="1:16" x14ac:dyDescent="0.25">
      <c r="C364" s="99"/>
      <c r="P364" s="81"/>
    </row>
    <row r="365" spans="1:16" x14ac:dyDescent="0.25">
      <c r="C365" s="99"/>
      <c r="P365" s="81"/>
    </row>
    <row r="366" spans="1:16" x14ac:dyDescent="0.25">
      <c r="C366" s="99"/>
      <c r="P366" s="81"/>
    </row>
    <row r="367" spans="1:16" x14ac:dyDescent="0.25">
      <c r="P367" s="81"/>
    </row>
    <row r="368" spans="1:16" x14ac:dyDescent="0.25">
      <c r="P368" s="81"/>
    </row>
    <row r="369" spans="1:16" x14ac:dyDescent="0.25">
      <c r="P369" s="81"/>
    </row>
    <row r="370" spans="1:16" x14ac:dyDescent="0.25">
      <c r="P370" s="81"/>
    </row>
    <row r="371" spans="1:16" x14ac:dyDescent="0.25">
      <c r="P371" s="81"/>
    </row>
    <row r="372" spans="1:16" x14ac:dyDescent="0.25">
      <c r="P372" s="81"/>
    </row>
    <row r="373" spans="1:16" x14ac:dyDescent="0.25">
      <c r="A373" s="74"/>
      <c r="B373" s="101"/>
      <c r="C373" s="99"/>
      <c r="D373" s="96"/>
      <c r="E373" s="96"/>
      <c r="F373" s="96"/>
      <c r="G373" s="96"/>
      <c r="P373" s="81"/>
    </row>
    <row r="374" spans="1:16" x14ac:dyDescent="0.25">
      <c r="A374" s="74"/>
      <c r="B374" s="101"/>
      <c r="C374" s="99"/>
      <c r="D374" s="96"/>
      <c r="E374" s="96"/>
      <c r="F374" s="96"/>
      <c r="G374" s="96"/>
      <c r="P374" s="81"/>
    </row>
    <row r="375" spans="1:16" x14ac:dyDescent="0.25">
      <c r="A375" s="74"/>
      <c r="B375" s="101"/>
      <c r="C375" s="99"/>
      <c r="D375" s="96"/>
      <c r="E375" s="96"/>
      <c r="F375" s="96"/>
      <c r="G375" s="96"/>
      <c r="P375" s="81"/>
    </row>
    <row r="376" spans="1:16" x14ac:dyDescent="0.25">
      <c r="A376" s="74"/>
      <c r="B376" s="101"/>
      <c r="C376" s="99"/>
      <c r="D376" s="96"/>
      <c r="E376" s="96"/>
      <c r="F376" s="96"/>
      <c r="G376" s="96"/>
      <c r="P376" s="81"/>
    </row>
    <row r="377" spans="1:16" x14ac:dyDescent="0.25">
      <c r="A377" s="74"/>
      <c r="B377" s="101"/>
      <c r="C377" s="99"/>
      <c r="D377" s="96"/>
      <c r="E377" s="96"/>
      <c r="F377" s="96"/>
      <c r="G377" s="96"/>
      <c r="P377" s="81"/>
    </row>
    <row r="378" spans="1:16" x14ac:dyDescent="0.25">
      <c r="P378" s="81"/>
    </row>
    <row r="379" spans="1:16" x14ac:dyDescent="0.25">
      <c r="P379" s="81"/>
    </row>
    <row r="380" spans="1:16" x14ac:dyDescent="0.25">
      <c r="P380" s="81"/>
    </row>
    <row r="381" spans="1:16" x14ac:dyDescent="0.25">
      <c r="A381" s="74"/>
      <c r="B381" s="101"/>
      <c r="C381" s="99"/>
      <c r="D381" s="96"/>
      <c r="E381" s="96"/>
      <c r="F381" s="96"/>
      <c r="G381" s="96"/>
      <c r="P381" s="81"/>
    </row>
    <row r="382" spans="1:16" x14ac:dyDescent="0.25">
      <c r="A382" s="74"/>
      <c r="B382" s="101"/>
      <c r="C382" s="99"/>
      <c r="D382" s="96"/>
      <c r="E382" s="96"/>
      <c r="F382" s="96"/>
      <c r="G382" s="96"/>
      <c r="P382" s="81"/>
    </row>
    <row r="383" spans="1:16" x14ac:dyDescent="0.25">
      <c r="A383" s="74"/>
      <c r="D383" s="96"/>
      <c r="E383" s="96"/>
      <c r="F383" s="96"/>
      <c r="G383" s="96"/>
      <c r="P383" s="81"/>
    </row>
    <row r="384" spans="1:16" x14ac:dyDescent="0.25">
      <c r="A384" s="74"/>
      <c r="D384" s="96"/>
      <c r="E384" s="96"/>
      <c r="F384" s="96"/>
      <c r="G384" s="96"/>
      <c r="P384" s="81"/>
    </row>
    <row r="385" spans="1:16" x14ac:dyDescent="0.25">
      <c r="A385" s="74"/>
      <c r="D385" s="96"/>
      <c r="E385" s="96"/>
      <c r="F385" s="96"/>
      <c r="G385" s="96"/>
      <c r="P385" s="81"/>
    </row>
    <row r="386" spans="1:16" x14ac:dyDescent="0.25">
      <c r="A386" s="74"/>
      <c r="B386" s="101"/>
      <c r="C386" s="99"/>
      <c r="D386" s="96"/>
      <c r="E386" s="96"/>
      <c r="F386" s="96"/>
      <c r="P386" s="81"/>
    </row>
    <row r="387" spans="1:16" x14ac:dyDescent="0.25">
      <c r="A387" s="74"/>
      <c r="B387" s="101"/>
      <c r="C387" s="99"/>
      <c r="D387" s="96"/>
      <c r="E387" s="96"/>
      <c r="F387" s="96"/>
      <c r="P387" s="81"/>
    </row>
    <row r="388" spans="1:16" x14ac:dyDescent="0.25">
      <c r="A388" s="74"/>
      <c r="B388" s="101"/>
      <c r="C388" s="99"/>
      <c r="D388" s="96"/>
      <c r="E388" s="96"/>
      <c r="F388" s="96"/>
      <c r="P388" s="81"/>
    </row>
    <row r="389" spans="1:16" x14ac:dyDescent="0.25">
      <c r="A389" s="74"/>
      <c r="B389" s="101"/>
      <c r="C389" s="99"/>
      <c r="D389" s="96"/>
      <c r="E389" s="96"/>
      <c r="F389" s="96"/>
      <c r="P389" s="81"/>
    </row>
    <row r="390" spans="1:16" x14ac:dyDescent="0.25">
      <c r="A390" s="74"/>
      <c r="B390" s="101"/>
      <c r="C390" s="99"/>
      <c r="D390" s="96"/>
      <c r="E390" s="96"/>
      <c r="F390" s="96"/>
      <c r="P390" s="81"/>
    </row>
    <row r="391" spans="1:16" x14ac:dyDescent="0.25">
      <c r="A391" s="74"/>
      <c r="B391" s="101"/>
      <c r="C391" s="99"/>
      <c r="D391" s="96"/>
      <c r="E391" s="96"/>
      <c r="F391" s="96"/>
      <c r="P391" s="81"/>
    </row>
    <row r="392" spans="1:16" x14ac:dyDescent="0.25">
      <c r="P392" s="81"/>
    </row>
    <row r="393" spans="1:16" x14ac:dyDescent="0.25">
      <c r="P393" s="81"/>
    </row>
    <row r="394" spans="1:16" x14ac:dyDescent="0.25">
      <c r="P394" s="81"/>
    </row>
    <row r="395" spans="1:16" x14ac:dyDescent="0.25">
      <c r="P395" s="81"/>
    </row>
    <row r="396" spans="1:16" x14ac:dyDescent="0.25">
      <c r="P396" s="81"/>
    </row>
    <row r="397" spans="1:16" x14ac:dyDescent="0.25">
      <c r="P397" s="81"/>
    </row>
    <row r="398" spans="1:16" x14ac:dyDescent="0.25">
      <c r="A398" s="74"/>
      <c r="B398" s="101"/>
      <c r="C398" s="99"/>
      <c r="D398" s="96"/>
      <c r="E398" s="96"/>
      <c r="F398" s="96"/>
      <c r="G398" s="96"/>
      <c r="P398" s="81"/>
    </row>
    <row r="399" spans="1:16" x14ac:dyDescent="0.25">
      <c r="A399" s="74"/>
      <c r="B399" s="101"/>
      <c r="C399" s="99"/>
      <c r="D399" s="96"/>
      <c r="E399" s="96"/>
      <c r="F399" s="96"/>
      <c r="G399" s="96"/>
      <c r="P399" s="81"/>
    </row>
    <row r="400" spans="1:16" x14ac:dyDescent="0.25">
      <c r="A400" s="74"/>
      <c r="B400" s="101"/>
      <c r="C400" s="99"/>
      <c r="D400" s="96"/>
      <c r="E400" s="96"/>
      <c r="F400" s="96"/>
      <c r="G400" s="96"/>
      <c r="P400" s="81"/>
    </row>
    <row r="401" spans="1:16" x14ac:dyDescent="0.25">
      <c r="A401" s="74"/>
      <c r="B401" s="101"/>
      <c r="C401" s="99"/>
      <c r="D401" s="96"/>
      <c r="E401" s="96"/>
      <c r="F401" s="96"/>
      <c r="G401" s="96"/>
      <c r="P401" s="81"/>
    </row>
    <row r="402" spans="1:16" x14ac:dyDescent="0.25">
      <c r="A402" s="74"/>
      <c r="B402" s="101"/>
      <c r="C402" s="99"/>
      <c r="D402" s="96"/>
      <c r="E402" s="96"/>
      <c r="F402" s="96"/>
      <c r="P402" s="81"/>
    </row>
    <row r="403" spans="1:16" x14ac:dyDescent="0.25">
      <c r="P403" s="81"/>
    </row>
    <row r="404" spans="1:16" x14ac:dyDescent="0.25">
      <c r="P404" s="81"/>
    </row>
    <row r="405" spans="1:16" x14ac:dyDescent="0.25">
      <c r="P405" s="81"/>
    </row>
    <row r="406" spans="1:16" x14ac:dyDescent="0.25">
      <c r="P406" s="81"/>
    </row>
    <row r="407" spans="1:16" x14ac:dyDescent="0.25">
      <c r="P407" s="81"/>
    </row>
    <row r="408" spans="1:16" x14ac:dyDescent="0.25">
      <c r="P408" s="81"/>
    </row>
    <row r="409" spans="1:16" x14ac:dyDescent="0.25">
      <c r="P409" s="81"/>
    </row>
    <row r="410" spans="1:16" x14ac:dyDescent="0.25">
      <c r="P410" s="81"/>
    </row>
    <row r="411" spans="1:16" x14ac:dyDescent="0.25">
      <c r="P411" s="81"/>
    </row>
    <row r="412" spans="1:16" x14ac:dyDescent="0.25">
      <c r="A412" s="74"/>
      <c r="D412" s="96"/>
      <c r="E412" s="96"/>
      <c r="F412" s="96"/>
      <c r="G412" s="96"/>
      <c r="P412" s="81"/>
    </row>
    <row r="413" spans="1:16" x14ac:dyDescent="0.25">
      <c r="A413" s="74"/>
      <c r="D413" s="96"/>
      <c r="E413" s="96"/>
      <c r="F413" s="96"/>
      <c r="G413" s="96"/>
      <c r="P413" s="81"/>
    </row>
    <row r="414" spans="1:16" x14ac:dyDescent="0.25">
      <c r="A414" s="74"/>
      <c r="D414" s="96"/>
      <c r="E414" s="96"/>
      <c r="F414" s="96"/>
      <c r="G414" s="96"/>
      <c r="P414" s="81"/>
    </row>
    <row r="415" spans="1:16" x14ac:dyDescent="0.25">
      <c r="A415" s="74"/>
      <c r="D415" s="96"/>
      <c r="E415" s="96"/>
      <c r="F415" s="96"/>
      <c r="G415" s="96"/>
      <c r="P415" s="81"/>
    </row>
    <row r="416" spans="1:16" x14ac:dyDescent="0.25">
      <c r="A416" s="74"/>
      <c r="B416" s="101"/>
      <c r="C416" s="99"/>
      <c r="D416" s="96"/>
      <c r="E416" s="96"/>
      <c r="F416" s="96"/>
      <c r="P416" s="81"/>
    </row>
    <row r="417" spans="1:16" x14ac:dyDescent="0.25">
      <c r="P417" s="81"/>
    </row>
    <row r="418" spans="1:16" x14ac:dyDescent="0.25">
      <c r="P418" s="81"/>
    </row>
    <row r="419" spans="1:16" x14ac:dyDescent="0.25">
      <c r="P419" s="81"/>
    </row>
    <row r="420" spans="1:16" x14ac:dyDescent="0.25">
      <c r="A420" s="74"/>
      <c r="D420" s="96"/>
      <c r="E420" s="96"/>
      <c r="F420" s="96"/>
      <c r="G420" s="96"/>
      <c r="P420" s="81"/>
    </row>
    <row r="421" spans="1:16" x14ac:dyDescent="0.25">
      <c r="A421" s="74"/>
      <c r="D421" s="96"/>
      <c r="E421" s="96"/>
      <c r="F421" s="96"/>
      <c r="G421" s="96"/>
      <c r="P421" s="81"/>
    </row>
    <row r="422" spans="1:16" x14ac:dyDescent="0.25">
      <c r="A422" s="74"/>
      <c r="B422" s="101"/>
      <c r="C422" s="99"/>
      <c r="D422" s="96"/>
      <c r="E422" s="96"/>
      <c r="F422" s="96"/>
      <c r="P422" s="81"/>
    </row>
    <row r="423" spans="1:16" x14ac:dyDescent="0.25">
      <c r="A423" s="74"/>
      <c r="D423" s="96"/>
      <c r="E423" s="96"/>
      <c r="F423" s="96"/>
      <c r="G423" s="96"/>
      <c r="P423" s="81"/>
    </row>
    <row r="424" spans="1:16" x14ac:dyDescent="0.25">
      <c r="A424" s="74"/>
      <c r="D424" s="96"/>
      <c r="E424" s="96"/>
      <c r="F424" s="96"/>
      <c r="G424" s="96"/>
      <c r="P424" s="81"/>
    </row>
    <row r="425" spans="1:16" x14ac:dyDescent="0.25">
      <c r="A425" s="74"/>
      <c r="E425" s="96"/>
      <c r="F425" s="96"/>
      <c r="P425" s="81"/>
    </row>
    <row r="426" spans="1:16" x14ac:dyDescent="0.25">
      <c r="A426" s="74"/>
      <c r="B426" s="101"/>
      <c r="C426" s="99"/>
      <c r="D426" s="96"/>
      <c r="E426" s="96"/>
      <c r="F426" s="96"/>
      <c r="P426" s="81"/>
    </row>
    <row r="427" spans="1:16" x14ac:dyDescent="0.25">
      <c r="A427" s="74"/>
      <c r="B427" s="101"/>
      <c r="C427" s="99"/>
      <c r="D427" s="96"/>
      <c r="E427" s="96"/>
      <c r="F427" s="96"/>
      <c r="P427" s="81"/>
    </row>
    <row r="428" spans="1:16" x14ac:dyDescent="0.25">
      <c r="A428" s="74"/>
      <c r="B428" s="101"/>
      <c r="C428" s="99"/>
      <c r="D428" s="96"/>
      <c r="E428" s="96"/>
      <c r="F428" s="96"/>
      <c r="P428" s="81"/>
    </row>
    <row r="429" spans="1:16" x14ac:dyDescent="0.25">
      <c r="A429" s="74"/>
      <c r="B429" s="101"/>
      <c r="C429" s="99"/>
      <c r="D429" s="96"/>
      <c r="E429" s="96"/>
      <c r="F429" s="96"/>
      <c r="P429" s="81"/>
    </row>
    <row r="430" spans="1:16" x14ac:dyDescent="0.25">
      <c r="A430" s="74"/>
      <c r="B430" s="101"/>
      <c r="C430" s="99"/>
      <c r="D430" s="96"/>
      <c r="E430" s="96"/>
      <c r="F430" s="96"/>
      <c r="P430" s="81"/>
    </row>
    <row r="431" spans="1:16" x14ac:dyDescent="0.25">
      <c r="A431" s="74"/>
      <c r="B431" s="101"/>
      <c r="C431" s="99"/>
      <c r="D431" s="96"/>
      <c r="E431" s="96"/>
      <c r="F431" s="96"/>
      <c r="P431" s="81"/>
    </row>
    <row r="432" spans="1:16" x14ac:dyDescent="0.25">
      <c r="A432" s="74"/>
      <c r="E432" s="96"/>
      <c r="F432" s="96"/>
      <c r="P432" s="81"/>
    </row>
    <row r="433" spans="1:16" x14ac:dyDescent="0.25">
      <c r="A433" s="74"/>
      <c r="E433" s="96"/>
      <c r="F433" s="96"/>
      <c r="P433" s="81"/>
    </row>
    <row r="434" spans="1:16" x14ac:dyDescent="0.25">
      <c r="A434" s="74"/>
      <c r="E434" s="96"/>
      <c r="F434" s="96"/>
      <c r="P434" s="81"/>
    </row>
    <row r="435" spans="1:16" x14ac:dyDescent="0.25">
      <c r="A435" s="74"/>
      <c r="E435" s="96"/>
      <c r="F435" s="96"/>
      <c r="P435" s="81"/>
    </row>
    <row r="436" spans="1:16" x14ac:dyDescent="0.25">
      <c r="A436" s="74"/>
      <c r="E436" s="96"/>
      <c r="F436" s="96"/>
      <c r="P436" s="81"/>
    </row>
    <row r="437" spans="1:16" x14ac:dyDescent="0.25">
      <c r="A437" s="74"/>
      <c r="E437" s="96"/>
      <c r="F437" s="96"/>
      <c r="P437" s="81"/>
    </row>
    <row r="438" spans="1:16" x14ac:dyDescent="0.25">
      <c r="A438" s="74"/>
      <c r="B438" s="101"/>
      <c r="C438" s="99"/>
      <c r="D438" s="96"/>
      <c r="E438" s="96"/>
      <c r="F438" s="96"/>
      <c r="P438" s="81"/>
    </row>
    <row r="439" spans="1:16" x14ac:dyDescent="0.25">
      <c r="A439" s="74"/>
      <c r="B439" s="101"/>
      <c r="C439" s="99"/>
      <c r="D439" s="96"/>
      <c r="E439" s="96"/>
      <c r="F439" s="96"/>
      <c r="P439" s="81"/>
    </row>
    <row r="440" spans="1:16" x14ac:dyDescent="0.25">
      <c r="P440" s="81"/>
    </row>
    <row r="441" spans="1:16" x14ac:dyDescent="0.25">
      <c r="P441" s="81"/>
    </row>
    <row r="442" spans="1:16" x14ac:dyDescent="0.25">
      <c r="P442" s="81"/>
    </row>
    <row r="443" spans="1:16" x14ac:dyDescent="0.25">
      <c r="P443" s="81"/>
    </row>
    <row r="444" spans="1:16" x14ac:dyDescent="0.25">
      <c r="P444" s="81"/>
    </row>
    <row r="445" spans="1:16" x14ac:dyDescent="0.25">
      <c r="P445" s="81"/>
    </row>
    <row r="446" spans="1:16" x14ac:dyDescent="0.25">
      <c r="A446" s="74"/>
      <c r="B446" s="101"/>
      <c r="C446" s="99"/>
      <c r="D446" s="96"/>
      <c r="E446" s="96"/>
      <c r="F446" s="96"/>
      <c r="G446" s="96"/>
      <c r="P446" s="81"/>
    </row>
    <row r="447" spans="1:16" x14ac:dyDescent="0.25">
      <c r="A447" s="74"/>
      <c r="B447" s="101"/>
      <c r="C447" s="99"/>
      <c r="D447" s="96"/>
      <c r="E447" s="96"/>
      <c r="F447" s="96"/>
      <c r="G447" s="96"/>
      <c r="P447" s="81"/>
    </row>
    <row r="448" spans="1:16" x14ac:dyDescent="0.25">
      <c r="A448" s="74"/>
      <c r="B448" s="101"/>
      <c r="C448" s="99"/>
      <c r="D448" s="96"/>
      <c r="E448" s="96"/>
      <c r="F448" s="96"/>
      <c r="G448" s="96"/>
      <c r="P448" s="81"/>
    </row>
    <row r="449" spans="1:16" x14ac:dyDescent="0.25">
      <c r="A449" s="74"/>
      <c r="B449" s="101"/>
      <c r="C449" s="99"/>
      <c r="D449" s="96"/>
      <c r="E449" s="96"/>
      <c r="F449" s="96"/>
      <c r="G449" s="96"/>
      <c r="P449" s="81"/>
    </row>
    <row r="450" spans="1:16" x14ac:dyDescent="0.25">
      <c r="A450" s="74"/>
      <c r="B450" s="101"/>
      <c r="C450" s="99"/>
      <c r="D450" s="96"/>
      <c r="E450" s="96"/>
      <c r="F450" s="96"/>
      <c r="G450" s="96"/>
      <c r="P450" s="81"/>
    </row>
    <row r="451" spans="1:16" x14ac:dyDescent="0.25">
      <c r="P451" s="81"/>
    </row>
    <row r="452" spans="1:16" x14ac:dyDescent="0.25">
      <c r="C452" s="99"/>
      <c r="P452" s="81"/>
    </row>
    <row r="453" spans="1:16" x14ac:dyDescent="0.25">
      <c r="P453" s="81"/>
    </row>
    <row r="454" spans="1:16" x14ac:dyDescent="0.25">
      <c r="P454" s="81"/>
    </row>
    <row r="455" spans="1:16" x14ac:dyDescent="0.25">
      <c r="P455" s="81"/>
    </row>
    <row r="456" spans="1:16" x14ac:dyDescent="0.25">
      <c r="P456" s="81"/>
    </row>
    <row r="457" spans="1:16" x14ac:dyDescent="0.25">
      <c r="P457" s="81"/>
    </row>
    <row r="458" spans="1:16" x14ac:dyDescent="0.25">
      <c r="P458" s="81"/>
    </row>
    <row r="459" spans="1:16" x14ac:dyDescent="0.25">
      <c r="A459" s="74"/>
      <c r="D459" s="96"/>
      <c r="E459" s="96"/>
      <c r="F459" s="96"/>
      <c r="G459" s="96"/>
      <c r="P459" s="81"/>
    </row>
    <row r="460" spans="1:16" x14ac:dyDescent="0.25">
      <c r="A460" s="74"/>
      <c r="D460" s="96"/>
      <c r="E460" s="96"/>
      <c r="F460" s="96"/>
      <c r="G460" s="96"/>
      <c r="P460" s="81"/>
    </row>
    <row r="461" spans="1:16" x14ac:dyDescent="0.25">
      <c r="A461" s="74"/>
      <c r="D461" s="96"/>
      <c r="E461" s="96"/>
      <c r="F461" s="96"/>
      <c r="G461" s="96"/>
      <c r="P461" s="81"/>
    </row>
    <row r="462" spans="1:16" x14ac:dyDescent="0.25">
      <c r="A462" s="74"/>
      <c r="D462" s="96"/>
      <c r="E462" s="96"/>
      <c r="F462" s="96"/>
      <c r="G462" s="96"/>
      <c r="P462" s="81"/>
    </row>
    <row r="463" spans="1:16" x14ac:dyDescent="0.25">
      <c r="A463" s="74"/>
      <c r="D463" s="96"/>
      <c r="E463" s="96"/>
      <c r="F463" s="96"/>
      <c r="G463" s="96"/>
      <c r="P463" s="81"/>
    </row>
    <row r="464" spans="1:16" x14ac:dyDescent="0.25">
      <c r="P464" s="81"/>
    </row>
    <row r="465" spans="1:16" x14ac:dyDescent="0.25">
      <c r="P465" s="81"/>
    </row>
    <row r="466" spans="1:16" x14ac:dyDescent="0.25">
      <c r="P466" s="81"/>
    </row>
    <row r="467" spans="1:16" x14ac:dyDescent="0.25">
      <c r="A467" s="74"/>
      <c r="B467" s="101"/>
      <c r="C467" s="99"/>
      <c r="D467" s="96"/>
      <c r="E467" s="96"/>
      <c r="F467" s="96"/>
      <c r="G467" s="96"/>
      <c r="P467" s="81"/>
    </row>
    <row r="468" spans="1:16" x14ac:dyDescent="0.25">
      <c r="A468" s="74"/>
      <c r="B468" s="101"/>
      <c r="C468" s="99"/>
      <c r="D468" s="96"/>
      <c r="E468" s="96"/>
      <c r="F468" s="96"/>
      <c r="G468" s="96"/>
      <c r="P468" s="81"/>
    </row>
    <row r="469" spans="1:16" x14ac:dyDescent="0.25">
      <c r="A469" s="74"/>
      <c r="D469" s="96"/>
      <c r="E469" s="96"/>
      <c r="F469" s="96"/>
      <c r="G469" s="96"/>
      <c r="P469" s="81"/>
    </row>
    <row r="470" spans="1:16" x14ac:dyDescent="0.25">
      <c r="A470" s="74"/>
      <c r="D470" s="96"/>
      <c r="E470" s="96"/>
      <c r="F470" s="96"/>
      <c r="G470" s="96"/>
      <c r="P470" s="81"/>
    </row>
    <row r="471" spans="1:16" x14ac:dyDescent="0.25">
      <c r="A471" s="74"/>
      <c r="D471" s="96"/>
      <c r="E471" s="96"/>
      <c r="F471" s="96"/>
      <c r="G471" s="96"/>
      <c r="P471" s="81"/>
    </row>
    <row r="472" spans="1:16" x14ac:dyDescent="0.25">
      <c r="A472" s="74"/>
      <c r="D472" s="96"/>
      <c r="E472" s="96"/>
      <c r="F472" s="96"/>
      <c r="G472" s="96"/>
      <c r="P472" s="81"/>
    </row>
    <row r="473" spans="1:16" x14ac:dyDescent="0.25">
      <c r="A473" s="74"/>
      <c r="D473" s="96"/>
      <c r="E473" s="96"/>
      <c r="F473" s="96"/>
      <c r="G473" s="96"/>
      <c r="P473" s="81"/>
    </row>
    <row r="474" spans="1:16" x14ac:dyDescent="0.25">
      <c r="A474" s="74"/>
      <c r="E474" s="96"/>
      <c r="F474" s="96"/>
      <c r="P474" s="81"/>
    </row>
    <row r="475" spans="1:16" x14ac:dyDescent="0.25">
      <c r="A475" s="74"/>
      <c r="E475" s="96"/>
      <c r="F475" s="96"/>
      <c r="P475" s="81"/>
    </row>
    <row r="476" spans="1:16" x14ac:dyDescent="0.25">
      <c r="A476" s="74"/>
      <c r="E476" s="96"/>
      <c r="F476" s="96"/>
      <c r="P476" s="81"/>
    </row>
    <row r="477" spans="1:16" x14ac:dyDescent="0.25">
      <c r="A477" s="74"/>
      <c r="E477" s="96"/>
      <c r="F477" s="96"/>
      <c r="P477" s="81"/>
    </row>
    <row r="478" spans="1:16" x14ac:dyDescent="0.25">
      <c r="A478" s="74"/>
      <c r="E478" s="96"/>
      <c r="F478" s="96"/>
      <c r="P478" s="81"/>
    </row>
    <row r="479" spans="1:16" x14ac:dyDescent="0.25">
      <c r="A479" s="74"/>
      <c r="E479" s="96"/>
      <c r="F479" s="96"/>
      <c r="P479" s="81"/>
    </row>
    <row r="480" spans="1:16" x14ac:dyDescent="0.25">
      <c r="A480" s="74"/>
      <c r="E480" s="96"/>
      <c r="F480" s="96"/>
      <c r="P480" s="81"/>
    </row>
    <row r="481" spans="1:16" x14ac:dyDescent="0.25">
      <c r="A481" s="74"/>
      <c r="E481" s="96"/>
      <c r="F481" s="96"/>
      <c r="P481" s="81"/>
    </row>
    <row r="482" spans="1:16" x14ac:dyDescent="0.25">
      <c r="A482" s="74"/>
      <c r="E482" s="96"/>
      <c r="F482" s="96"/>
      <c r="P482" s="81"/>
    </row>
    <row r="483" spans="1:16" x14ac:dyDescent="0.25">
      <c r="A483" s="74"/>
      <c r="E483" s="96"/>
      <c r="F483" s="96"/>
      <c r="P483" s="81"/>
    </row>
    <row r="484" spans="1:16" x14ac:dyDescent="0.25">
      <c r="A484" s="74"/>
      <c r="E484" s="96"/>
      <c r="F484" s="96"/>
      <c r="P484" s="81"/>
    </row>
    <row r="485" spans="1:16" x14ac:dyDescent="0.25">
      <c r="A485" s="74"/>
      <c r="E485" s="96"/>
      <c r="F485" s="96"/>
      <c r="P485" s="81"/>
    </row>
    <row r="486" spans="1:16" x14ac:dyDescent="0.25">
      <c r="A486" s="74"/>
      <c r="B486" s="101"/>
      <c r="C486" s="99"/>
      <c r="D486" s="96"/>
      <c r="E486" s="96"/>
      <c r="F486" s="96"/>
      <c r="P486" s="81"/>
    </row>
    <row r="487" spans="1:16" x14ac:dyDescent="0.25">
      <c r="A487" s="74"/>
      <c r="B487" s="101"/>
      <c r="C487" s="99"/>
      <c r="D487" s="96"/>
      <c r="E487" s="96"/>
      <c r="F487" s="96"/>
      <c r="P487" s="81"/>
    </row>
    <row r="488" spans="1:16" x14ac:dyDescent="0.25">
      <c r="P488" s="81"/>
    </row>
    <row r="489" spans="1:16" x14ac:dyDescent="0.25">
      <c r="P489" s="81"/>
    </row>
    <row r="490" spans="1:16" x14ac:dyDescent="0.25">
      <c r="P490" s="81"/>
    </row>
    <row r="491" spans="1:16" x14ac:dyDescent="0.25">
      <c r="P491" s="81"/>
    </row>
    <row r="492" spans="1:16" x14ac:dyDescent="0.25">
      <c r="P492" s="81"/>
    </row>
    <row r="493" spans="1:16" x14ac:dyDescent="0.25">
      <c r="P493" s="81"/>
    </row>
    <row r="494" spans="1:16" x14ac:dyDescent="0.25">
      <c r="A494" s="74"/>
      <c r="B494" s="101"/>
      <c r="C494" s="99"/>
      <c r="D494" s="96"/>
      <c r="E494" s="96"/>
      <c r="F494" s="96"/>
      <c r="G494" s="96"/>
      <c r="P494" s="81"/>
    </row>
    <row r="495" spans="1:16" x14ac:dyDescent="0.25">
      <c r="A495" s="74"/>
      <c r="B495" s="101"/>
      <c r="C495" s="99"/>
      <c r="D495" s="96"/>
      <c r="E495" s="96"/>
      <c r="F495" s="96"/>
      <c r="G495" s="96"/>
      <c r="P495" s="81"/>
    </row>
    <row r="496" spans="1:16" x14ac:dyDescent="0.25">
      <c r="A496" s="74"/>
      <c r="B496" s="101"/>
      <c r="C496" s="99"/>
      <c r="D496" s="96"/>
      <c r="E496" s="96"/>
      <c r="F496" s="96"/>
      <c r="G496" s="96"/>
      <c r="P496" s="81"/>
    </row>
    <row r="497" spans="1:16" x14ac:dyDescent="0.25">
      <c r="A497" s="74"/>
      <c r="B497" s="101"/>
      <c r="C497" s="99"/>
      <c r="D497" s="96"/>
      <c r="E497" s="96"/>
      <c r="F497" s="96"/>
      <c r="G497" s="96"/>
      <c r="P497" s="81"/>
    </row>
    <row r="498" spans="1:16" x14ac:dyDescent="0.25">
      <c r="P498" s="81"/>
    </row>
    <row r="499" spans="1:16" x14ac:dyDescent="0.25">
      <c r="A499" s="74"/>
      <c r="P499" s="81"/>
    </row>
    <row r="500" spans="1:16" x14ac:dyDescent="0.25">
      <c r="C500" s="99"/>
      <c r="P500" s="81"/>
    </row>
    <row r="501" spans="1:16" x14ac:dyDescent="0.25">
      <c r="C501" s="99"/>
      <c r="P501" s="81"/>
    </row>
    <row r="502" spans="1:16" x14ac:dyDescent="0.25">
      <c r="C502" s="99"/>
      <c r="P502" s="81"/>
    </row>
    <row r="509" spans="1:16" x14ac:dyDescent="0.25">
      <c r="A509" s="74"/>
      <c r="D509" s="96"/>
      <c r="E509" s="96"/>
      <c r="F509" s="96"/>
      <c r="G509" s="96"/>
    </row>
    <row r="510" spans="1:16" x14ac:dyDescent="0.25">
      <c r="A510" s="74"/>
      <c r="D510" s="96"/>
      <c r="E510" s="96"/>
      <c r="F510" s="96"/>
      <c r="G510" s="96"/>
    </row>
    <row r="511" spans="1:16" x14ac:dyDescent="0.25">
      <c r="A511" s="74"/>
      <c r="D511" s="96"/>
      <c r="E511" s="96"/>
      <c r="F511" s="96"/>
      <c r="G511" s="96"/>
    </row>
    <row r="512" spans="1:16" x14ac:dyDescent="0.25">
      <c r="A512" s="74"/>
      <c r="D512" s="96"/>
      <c r="E512" s="96"/>
      <c r="F512" s="96"/>
      <c r="G512" s="96"/>
    </row>
    <row r="513" spans="1:16" x14ac:dyDescent="0.25">
      <c r="H513" s="52"/>
      <c r="I513" s="52"/>
      <c r="J513" s="52"/>
      <c r="K513" s="52"/>
      <c r="L513" s="52"/>
      <c r="M513" s="52"/>
      <c r="N513" s="52"/>
      <c r="O513" s="52"/>
      <c r="P513" s="52"/>
    </row>
    <row r="514" spans="1:16" x14ac:dyDescent="0.25">
      <c r="A514" s="74"/>
      <c r="H514" s="52"/>
      <c r="I514" s="52"/>
      <c r="J514" s="52"/>
      <c r="K514" s="52"/>
      <c r="L514" s="52"/>
      <c r="M514" s="52"/>
      <c r="N514" s="52"/>
      <c r="O514" s="52"/>
      <c r="P514" s="52"/>
    </row>
    <row r="515" spans="1:16" x14ac:dyDescent="0.25">
      <c r="H515" s="52"/>
      <c r="I515" s="52"/>
      <c r="J515" s="52"/>
      <c r="K515" s="52"/>
      <c r="L515" s="52"/>
      <c r="M515" s="52"/>
      <c r="N515" s="52"/>
      <c r="O515" s="52"/>
      <c r="P515" s="52"/>
    </row>
    <row r="516" spans="1:16" x14ac:dyDescent="0.25">
      <c r="H516" s="52"/>
      <c r="I516" s="52"/>
      <c r="J516" s="52"/>
      <c r="K516" s="52"/>
      <c r="L516" s="52"/>
      <c r="M516" s="52"/>
      <c r="N516" s="52"/>
      <c r="O516" s="52"/>
      <c r="P516" s="52"/>
    </row>
    <row r="517" spans="1:16" x14ac:dyDescent="0.25">
      <c r="H517" s="52"/>
      <c r="I517" s="52"/>
      <c r="J517" s="52"/>
      <c r="K517" s="52"/>
      <c r="L517" s="52"/>
      <c r="M517" s="52"/>
      <c r="N517" s="52"/>
      <c r="O517" s="52"/>
      <c r="P517" s="52"/>
    </row>
    <row r="518" spans="1:16" x14ac:dyDescent="0.25">
      <c r="H518" s="52"/>
      <c r="I518" s="52"/>
      <c r="J518" s="52"/>
      <c r="K518" s="52"/>
      <c r="L518" s="52"/>
      <c r="M518" s="52"/>
      <c r="N518" s="52"/>
      <c r="O518" s="52"/>
      <c r="P518" s="52"/>
    </row>
    <row r="519" spans="1:16" x14ac:dyDescent="0.25">
      <c r="A519" s="74"/>
      <c r="D519" s="96"/>
      <c r="E519" s="96"/>
      <c r="F519" s="96"/>
      <c r="G519" s="96"/>
      <c r="H519" s="52"/>
      <c r="I519" s="52"/>
      <c r="J519" s="52"/>
      <c r="K519" s="52"/>
      <c r="L519" s="52"/>
      <c r="M519" s="52"/>
      <c r="N519" s="52"/>
      <c r="O519" s="52"/>
      <c r="P519" s="52"/>
    </row>
    <row r="520" spans="1:16" x14ac:dyDescent="0.25">
      <c r="H520" s="52"/>
      <c r="I520" s="52"/>
      <c r="J520" s="52"/>
      <c r="K520" s="52"/>
      <c r="L520" s="52"/>
      <c r="M520" s="52"/>
      <c r="N520" s="52"/>
      <c r="O520" s="52"/>
      <c r="P520" s="52"/>
    </row>
    <row r="521" spans="1:16" x14ac:dyDescent="0.25">
      <c r="A521" s="74"/>
      <c r="H521" s="52"/>
      <c r="I521" s="52"/>
      <c r="J521" s="52"/>
      <c r="K521" s="52"/>
      <c r="L521" s="52"/>
      <c r="M521" s="52"/>
      <c r="N521" s="52"/>
      <c r="O521" s="52"/>
      <c r="P521" s="52"/>
    </row>
    <row r="522" spans="1:16" x14ac:dyDescent="0.25">
      <c r="H522" s="52"/>
      <c r="I522" s="52"/>
      <c r="J522" s="52"/>
      <c r="K522" s="52"/>
      <c r="L522" s="52"/>
      <c r="M522" s="52"/>
      <c r="N522" s="52"/>
      <c r="O522" s="52"/>
      <c r="P522" s="52"/>
    </row>
    <row r="523" spans="1:16" x14ac:dyDescent="0.25">
      <c r="A523" s="74"/>
      <c r="B523" s="101"/>
      <c r="C523" s="99"/>
      <c r="D523" s="96"/>
      <c r="E523" s="96"/>
      <c r="F523" s="96"/>
      <c r="G523" s="96"/>
      <c r="H523" s="52"/>
      <c r="I523" s="52"/>
      <c r="J523" s="52"/>
      <c r="K523" s="52"/>
      <c r="L523" s="52"/>
      <c r="M523" s="52"/>
      <c r="N523" s="52"/>
      <c r="O523" s="52"/>
      <c r="P523" s="52"/>
    </row>
    <row r="524" spans="1:16" x14ac:dyDescent="0.25">
      <c r="H524" s="52"/>
      <c r="I524" s="52"/>
      <c r="J524" s="52"/>
      <c r="K524" s="52"/>
      <c r="L524" s="52"/>
      <c r="M524" s="52"/>
      <c r="N524" s="52"/>
      <c r="O524" s="52"/>
      <c r="P524" s="52"/>
    </row>
    <row r="525" spans="1:16" x14ac:dyDescent="0.25">
      <c r="A525" s="74"/>
      <c r="D525" s="96"/>
      <c r="E525" s="96"/>
      <c r="F525" s="96"/>
      <c r="G525" s="96"/>
      <c r="H525" s="52"/>
      <c r="I525" s="52"/>
      <c r="J525" s="52"/>
      <c r="K525" s="52"/>
      <c r="L525" s="52"/>
      <c r="M525" s="52"/>
      <c r="N525" s="52"/>
      <c r="O525" s="52"/>
      <c r="P525" s="52"/>
    </row>
    <row r="526" spans="1:16" x14ac:dyDescent="0.25">
      <c r="A526" s="74"/>
      <c r="D526" s="96"/>
      <c r="E526" s="96"/>
      <c r="F526" s="96"/>
      <c r="G526" s="96"/>
      <c r="H526" s="52"/>
      <c r="I526" s="52"/>
      <c r="J526" s="52"/>
      <c r="K526" s="52"/>
      <c r="L526" s="52"/>
      <c r="M526" s="52"/>
      <c r="N526" s="52"/>
      <c r="O526" s="52"/>
      <c r="P526" s="52"/>
    </row>
    <row r="527" spans="1:16" x14ac:dyDescent="0.25">
      <c r="A527" s="74"/>
      <c r="D527" s="96"/>
      <c r="E527" s="96"/>
      <c r="F527" s="96"/>
      <c r="G527" s="96"/>
      <c r="H527" s="52"/>
      <c r="I527" s="52"/>
      <c r="J527" s="52"/>
      <c r="K527" s="52"/>
      <c r="L527" s="52"/>
      <c r="M527" s="52"/>
      <c r="N527" s="52"/>
      <c r="O527" s="52"/>
      <c r="P527" s="52"/>
    </row>
    <row r="528" spans="1:16" x14ac:dyDescent="0.25">
      <c r="A528" s="74"/>
      <c r="D528" s="96"/>
      <c r="E528" s="96"/>
      <c r="F528" s="96"/>
      <c r="G528" s="96"/>
      <c r="H528" s="52"/>
      <c r="I528" s="52"/>
      <c r="J528" s="52"/>
      <c r="K528" s="52"/>
      <c r="L528" s="52"/>
      <c r="M528" s="52"/>
      <c r="N528" s="52"/>
      <c r="O528" s="52"/>
      <c r="P528" s="52"/>
    </row>
    <row r="529" spans="1:16" x14ac:dyDescent="0.25">
      <c r="A529" s="74"/>
      <c r="D529" s="96"/>
      <c r="E529" s="96"/>
      <c r="F529" s="96"/>
      <c r="G529" s="96"/>
      <c r="H529" s="52"/>
      <c r="I529" s="52"/>
      <c r="J529" s="52"/>
      <c r="K529" s="52"/>
      <c r="L529" s="52"/>
      <c r="M529" s="52"/>
      <c r="N529" s="52"/>
      <c r="O529" s="52"/>
      <c r="P529" s="52"/>
    </row>
    <row r="530" spans="1:16" x14ac:dyDescent="0.25">
      <c r="A530" s="74"/>
      <c r="D530" s="96"/>
      <c r="E530" s="96"/>
      <c r="F530" s="96"/>
      <c r="G530" s="96"/>
      <c r="H530" s="52"/>
      <c r="I530" s="52"/>
      <c r="J530" s="52"/>
      <c r="K530" s="52"/>
      <c r="L530" s="52"/>
      <c r="M530" s="52"/>
      <c r="N530" s="52"/>
      <c r="O530" s="52"/>
      <c r="P530" s="52"/>
    </row>
    <row r="531" spans="1:16" x14ac:dyDescent="0.25">
      <c r="A531" s="74"/>
      <c r="D531" s="96"/>
      <c r="E531" s="96"/>
      <c r="F531" s="96"/>
      <c r="G531" s="96"/>
      <c r="H531" s="52"/>
      <c r="I531" s="52"/>
      <c r="J531" s="52"/>
      <c r="K531" s="52"/>
      <c r="L531" s="52"/>
      <c r="M531" s="52"/>
      <c r="N531" s="52"/>
      <c r="O531" s="52"/>
      <c r="P531" s="52"/>
    </row>
    <row r="532" spans="1:16" x14ac:dyDescent="0.25">
      <c r="A532" s="74"/>
      <c r="D532" s="96"/>
      <c r="E532" s="96"/>
      <c r="F532" s="96"/>
      <c r="G532" s="96"/>
      <c r="H532" s="52"/>
      <c r="I532" s="52"/>
      <c r="J532" s="52"/>
      <c r="K532" s="52"/>
      <c r="L532" s="52"/>
      <c r="M532" s="52"/>
      <c r="N532" s="52"/>
      <c r="O532" s="52"/>
      <c r="P532" s="52"/>
    </row>
    <row r="533" spans="1:16" x14ac:dyDescent="0.25">
      <c r="A533" s="74"/>
      <c r="D533" s="96"/>
      <c r="E533" s="96"/>
      <c r="F533" s="96"/>
      <c r="G533" s="96"/>
      <c r="H533" s="52"/>
      <c r="I533" s="52"/>
      <c r="J533" s="52"/>
      <c r="K533" s="52"/>
      <c r="L533" s="52"/>
      <c r="M533" s="52"/>
      <c r="N533" s="52"/>
      <c r="O533" s="52"/>
      <c r="P533" s="52"/>
    </row>
    <row r="534" spans="1:16" x14ac:dyDescent="0.25">
      <c r="A534" s="74"/>
      <c r="B534" s="101"/>
      <c r="C534" s="99"/>
      <c r="D534" s="96"/>
      <c r="E534" s="96"/>
      <c r="F534" s="96"/>
      <c r="H534" s="52"/>
      <c r="I534" s="52"/>
      <c r="J534" s="52"/>
      <c r="K534" s="52"/>
      <c r="L534" s="52"/>
      <c r="M534" s="52"/>
      <c r="N534" s="52"/>
      <c r="O534" s="52"/>
      <c r="P534" s="52"/>
    </row>
    <row r="535" spans="1:16" x14ac:dyDescent="0.25">
      <c r="A535" s="74"/>
      <c r="B535" s="101"/>
      <c r="C535" s="99"/>
      <c r="D535" s="96"/>
      <c r="E535" s="96"/>
      <c r="F535" s="96"/>
      <c r="H535" s="52"/>
      <c r="I535" s="52"/>
      <c r="J535" s="52"/>
      <c r="K535" s="52"/>
      <c r="L535" s="52"/>
      <c r="M535" s="52"/>
      <c r="N535" s="52"/>
      <c r="O535" s="52"/>
      <c r="P535" s="52"/>
    </row>
    <row r="536" spans="1:16" x14ac:dyDescent="0.25">
      <c r="H536" s="52"/>
      <c r="I536" s="52"/>
      <c r="J536" s="52"/>
      <c r="K536" s="52"/>
      <c r="L536" s="52"/>
      <c r="M536" s="52"/>
      <c r="N536" s="52"/>
      <c r="O536" s="52"/>
      <c r="P536" s="52"/>
    </row>
    <row r="537" spans="1:16" x14ac:dyDescent="0.25">
      <c r="H537" s="52"/>
      <c r="I537" s="52"/>
      <c r="J537" s="52"/>
      <c r="K537" s="52"/>
      <c r="L537" s="52"/>
      <c r="M537" s="52"/>
      <c r="N537" s="52"/>
      <c r="O537" s="52"/>
      <c r="P537" s="52"/>
    </row>
    <row r="538" spans="1:16" x14ac:dyDescent="0.25">
      <c r="H538" s="52"/>
      <c r="I538" s="52"/>
      <c r="J538" s="52"/>
      <c r="K538" s="52"/>
      <c r="L538" s="52"/>
      <c r="M538" s="52"/>
      <c r="N538" s="52"/>
      <c r="O538" s="52"/>
      <c r="P538" s="52"/>
    </row>
    <row r="539" spans="1:16" x14ac:dyDescent="0.25">
      <c r="H539" s="52"/>
      <c r="I539" s="52"/>
      <c r="J539" s="52"/>
      <c r="K539" s="52"/>
      <c r="L539" s="52"/>
      <c r="M539" s="52"/>
      <c r="N539" s="52"/>
      <c r="O539" s="52"/>
      <c r="P539" s="52"/>
    </row>
    <row r="540" spans="1:16" x14ac:dyDescent="0.25">
      <c r="H540" s="52"/>
      <c r="I540" s="52"/>
      <c r="J540" s="52"/>
      <c r="K540" s="52"/>
      <c r="L540" s="52"/>
      <c r="M540" s="52"/>
      <c r="N540" s="52"/>
      <c r="O540" s="52"/>
      <c r="P540" s="52"/>
    </row>
    <row r="541" spans="1:16" x14ac:dyDescent="0.25">
      <c r="H541" s="52"/>
      <c r="I541" s="52"/>
      <c r="J541" s="52"/>
      <c r="K541" s="52"/>
      <c r="L541" s="52"/>
      <c r="M541" s="52"/>
      <c r="N541" s="52"/>
      <c r="O541" s="52"/>
      <c r="P541" s="52"/>
    </row>
    <row r="542" spans="1:16" x14ac:dyDescent="0.25">
      <c r="A542" s="74"/>
      <c r="B542" s="101"/>
      <c r="C542" s="99"/>
      <c r="D542" s="96"/>
      <c r="E542" s="96"/>
      <c r="F542" s="96"/>
      <c r="G542" s="96"/>
      <c r="H542" s="52"/>
      <c r="I542" s="52"/>
      <c r="J542" s="52"/>
      <c r="K542" s="52"/>
      <c r="L542" s="52"/>
      <c r="M542" s="52"/>
      <c r="N542" s="52"/>
      <c r="O542" s="52"/>
      <c r="P542" s="52"/>
    </row>
    <row r="543" spans="1:16" x14ac:dyDescent="0.25">
      <c r="A543" s="74"/>
      <c r="B543" s="101"/>
      <c r="C543" s="99"/>
      <c r="D543" s="96"/>
      <c r="E543" s="96"/>
      <c r="F543" s="96"/>
      <c r="G543" s="96"/>
      <c r="H543" s="52"/>
      <c r="I543" s="52"/>
      <c r="J543" s="52"/>
      <c r="K543" s="52"/>
      <c r="L543" s="52"/>
      <c r="M543" s="52"/>
      <c r="N543" s="52"/>
      <c r="O543" s="52"/>
      <c r="P543" s="52"/>
    </row>
    <row r="544" spans="1:16" x14ac:dyDescent="0.25">
      <c r="A544" s="74"/>
      <c r="B544" s="101"/>
      <c r="C544" s="99"/>
      <c r="D544" s="96"/>
      <c r="E544" s="96"/>
      <c r="F544" s="96"/>
      <c r="G544" s="96"/>
      <c r="H544" s="52"/>
      <c r="I544" s="52"/>
      <c r="J544" s="52"/>
      <c r="K544" s="52"/>
      <c r="L544" s="52"/>
      <c r="M544" s="52"/>
      <c r="N544" s="52"/>
      <c r="O544" s="52"/>
      <c r="P544" s="52"/>
    </row>
    <row r="545" spans="1:16" x14ac:dyDescent="0.25">
      <c r="H545" s="52"/>
      <c r="I545" s="52"/>
      <c r="J545" s="52"/>
      <c r="K545" s="52"/>
      <c r="L545" s="52"/>
      <c r="M545" s="52"/>
      <c r="N545" s="52"/>
      <c r="O545" s="52"/>
      <c r="P545" s="52"/>
    </row>
    <row r="546" spans="1:16" x14ac:dyDescent="0.25">
      <c r="A546" s="74"/>
      <c r="H546" s="52"/>
      <c r="I546" s="52"/>
      <c r="J546" s="52"/>
      <c r="K546" s="52"/>
      <c r="L546" s="52"/>
      <c r="M546" s="52"/>
      <c r="N546" s="52"/>
      <c r="O546" s="52"/>
      <c r="P546" s="52"/>
    </row>
    <row r="547" spans="1:16" x14ac:dyDescent="0.25">
      <c r="H547" s="52"/>
      <c r="I547" s="52"/>
      <c r="J547" s="52"/>
      <c r="K547" s="52"/>
      <c r="L547" s="52"/>
      <c r="M547" s="52"/>
      <c r="N547" s="52"/>
      <c r="O547" s="52"/>
      <c r="P547" s="52"/>
    </row>
    <row r="548" spans="1:16" x14ac:dyDescent="0.25">
      <c r="H548" s="52"/>
      <c r="I548" s="52"/>
      <c r="J548" s="52"/>
      <c r="K548" s="52"/>
      <c r="L548" s="52"/>
      <c r="M548" s="52"/>
      <c r="N548" s="52"/>
      <c r="O548" s="52"/>
      <c r="P548" s="52"/>
    </row>
    <row r="549" spans="1:16" x14ac:dyDescent="0.25">
      <c r="H549" s="52"/>
      <c r="I549" s="52"/>
      <c r="J549" s="52"/>
      <c r="K549" s="52"/>
      <c r="L549" s="52"/>
      <c r="M549" s="52"/>
      <c r="N549" s="52"/>
      <c r="O549" s="52"/>
      <c r="P549" s="52"/>
    </row>
    <row r="550" spans="1:16" x14ac:dyDescent="0.25">
      <c r="H550" s="52"/>
      <c r="I550" s="52"/>
      <c r="J550" s="52"/>
      <c r="K550" s="52"/>
      <c r="L550" s="52"/>
      <c r="M550" s="52"/>
      <c r="N550" s="52"/>
      <c r="O550" s="52"/>
      <c r="P550" s="52"/>
    </row>
    <row r="551" spans="1:16" x14ac:dyDescent="0.25">
      <c r="H551" s="52"/>
      <c r="I551" s="52"/>
      <c r="J551" s="52"/>
      <c r="K551" s="52"/>
      <c r="L551" s="52"/>
      <c r="M551" s="52"/>
      <c r="N551" s="52"/>
      <c r="O551" s="52"/>
      <c r="P551" s="52"/>
    </row>
    <row r="552" spans="1:16" x14ac:dyDescent="0.25">
      <c r="H552" s="52"/>
      <c r="I552" s="52"/>
      <c r="J552" s="52"/>
      <c r="K552" s="52"/>
      <c r="L552" s="52"/>
      <c r="M552" s="52"/>
      <c r="N552" s="52"/>
      <c r="O552" s="52"/>
      <c r="P552" s="52"/>
    </row>
    <row r="553" spans="1:16" x14ac:dyDescent="0.25">
      <c r="H553" s="52"/>
      <c r="I553" s="52"/>
      <c r="J553" s="52"/>
      <c r="K553" s="52"/>
      <c r="L553" s="52"/>
      <c r="M553" s="52"/>
      <c r="N553" s="52"/>
      <c r="O553" s="52"/>
      <c r="P553" s="52"/>
    </row>
    <row r="554" spans="1:16" x14ac:dyDescent="0.25">
      <c r="H554" s="52"/>
      <c r="I554" s="52"/>
      <c r="J554" s="52"/>
      <c r="K554" s="52"/>
      <c r="L554" s="52"/>
      <c r="M554" s="52"/>
      <c r="N554" s="52"/>
      <c r="O554" s="52"/>
      <c r="P554" s="52"/>
    </row>
    <row r="555" spans="1:16" x14ac:dyDescent="0.25">
      <c r="H555" s="52"/>
      <c r="I555" s="52"/>
      <c r="J555" s="52"/>
      <c r="K555" s="52"/>
      <c r="L555" s="52"/>
      <c r="M555" s="52"/>
      <c r="N555" s="52"/>
      <c r="O555" s="52"/>
      <c r="P555" s="52"/>
    </row>
    <row r="556" spans="1:16" x14ac:dyDescent="0.25">
      <c r="H556" s="52"/>
      <c r="I556" s="52"/>
      <c r="J556" s="52"/>
      <c r="K556" s="52"/>
      <c r="L556" s="52"/>
      <c r="M556" s="52"/>
      <c r="N556" s="52"/>
      <c r="O556" s="52"/>
      <c r="P556" s="52"/>
    </row>
    <row r="557" spans="1:16" x14ac:dyDescent="0.25">
      <c r="A557" s="74"/>
      <c r="D557" s="96"/>
      <c r="E557" s="96"/>
      <c r="F557" s="96"/>
      <c r="G557" s="96"/>
      <c r="H557" s="52"/>
      <c r="I557" s="52"/>
      <c r="J557" s="52"/>
      <c r="K557" s="52"/>
      <c r="L557" s="52"/>
      <c r="M557" s="52"/>
      <c r="N557" s="52"/>
      <c r="O557" s="52"/>
      <c r="P557" s="52"/>
    </row>
    <row r="558" spans="1:16" x14ac:dyDescent="0.25">
      <c r="A558" s="74"/>
      <c r="D558" s="96"/>
      <c r="E558" s="96"/>
      <c r="F558" s="96"/>
      <c r="G558" s="96"/>
      <c r="H558" s="52"/>
      <c r="I558" s="52"/>
      <c r="J558" s="52"/>
      <c r="K558" s="52"/>
      <c r="L558" s="52"/>
      <c r="M558" s="52"/>
      <c r="N558" s="52"/>
      <c r="O558" s="52"/>
      <c r="P558" s="52"/>
    </row>
    <row r="559" spans="1:16" x14ac:dyDescent="0.25">
      <c r="A559" s="74"/>
      <c r="D559" s="96"/>
      <c r="E559" s="96"/>
      <c r="F559" s="96"/>
      <c r="G559" s="96"/>
      <c r="H559" s="52"/>
      <c r="I559" s="52"/>
      <c r="J559" s="52"/>
      <c r="K559" s="52"/>
      <c r="L559" s="52"/>
      <c r="M559" s="52"/>
      <c r="N559" s="52"/>
      <c r="O559" s="52"/>
      <c r="P559" s="52"/>
    </row>
    <row r="560" spans="1:16" x14ac:dyDescent="0.25">
      <c r="A560" s="74"/>
      <c r="D560" s="96"/>
      <c r="E560" s="96"/>
      <c r="F560" s="96"/>
      <c r="G560" s="96"/>
      <c r="H560" s="52"/>
      <c r="I560" s="52"/>
      <c r="J560" s="52"/>
      <c r="K560" s="52"/>
      <c r="L560" s="52"/>
      <c r="M560" s="52"/>
      <c r="N560" s="52"/>
      <c r="O560" s="52"/>
      <c r="P560" s="52"/>
    </row>
    <row r="561" spans="1:16" x14ac:dyDescent="0.25">
      <c r="H561" s="52"/>
      <c r="I561" s="52"/>
      <c r="J561" s="52"/>
      <c r="K561" s="52"/>
      <c r="L561" s="52"/>
      <c r="M561" s="52"/>
      <c r="N561" s="52"/>
      <c r="O561" s="52"/>
      <c r="P561" s="52"/>
    </row>
    <row r="562" spans="1:16" x14ac:dyDescent="0.25">
      <c r="A562" s="74"/>
      <c r="H562" s="52"/>
      <c r="I562" s="52"/>
      <c r="J562" s="52"/>
      <c r="K562" s="52"/>
      <c r="L562" s="52"/>
      <c r="M562" s="52"/>
      <c r="N562" s="52"/>
      <c r="O562" s="52"/>
      <c r="P562" s="52"/>
    </row>
    <row r="563" spans="1:16" x14ac:dyDescent="0.25">
      <c r="H563" s="52"/>
      <c r="I563" s="52"/>
      <c r="J563" s="52"/>
      <c r="K563" s="52"/>
      <c r="L563" s="52"/>
      <c r="M563" s="52"/>
      <c r="N563" s="52"/>
      <c r="O563" s="52"/>
      <c r="P563" s="52"/>
    </row>
    <row r="564" spans="1:16" x14ac:dyDescent="0.25">
      <c r="H564" s="52"/>
      <c r="I564" s="52"/>
      <c r="J564" s="52"/>
      <c r="K564" s="52"/>
      <c r="L564" s="52"/>
      <c r="M564" s="52"/>
      <c r="N564" s="52"/>
      <c r="O564" s="52"/>
      <c r="P564" s="52"/>
    </row>
    <row r="565" spans="1:16" x14ac:dyDescent="0.25">
      <c r="H565" s="52"/>
      <c r="I565" s="52"/>
      <c r="J565" s="52"/>
      <c r="K565" s="52"/>
      <c r="L565" s="52"/>
      <c r="M565" s="52"/>
      <c r="N565" s="52"/>
      <c r="O565" s="52"/>
      <c r="P565" s="52"/>
    </row>
    <row r="566" spans="1:16" x14ac:dyDescent="0.25">
      <c r="A566" s="74"/>
      <c r="D566" s="96"/>
      <c r="E566" s="96"/>
      <c r="F566" s="96"/>
      <c r="G566" s="96"/>
      <c r="H566" s="52"/>
      <c r="I566" s="52"/>
      <c r="J566" s="52"/>
      <c r="K566" s="52"/>
      <c r="L566" s="52"/>
      <c r="M566" s="52"/>
      <c r="N566" s="52"/>
      <c r="O566" s="52"/>
      <c r="P566" s="52"/>
    </row>
    <row r="567" spans="1:16" x14ac:dyDescent="0.25">
      <c r="H567" s="52"/>
      <c r="I567" s="52"/>
      <c r="J567" s="52"/>
      <c r="K567" s="52"/>
      <c r="L567" s="52"/>
      <c r="M567" s="52"/>
      <c r="N567" s="52"/>
      <c r="O567" s="52"/>
      <c r="P567" s="52"/>
    </row>
    <row r="568" spans="1:16" x14ac:dyDescent="0.25">
      <c r="A568" s="74"/>
      <c r="H568" s="52"/>
      <c r="I568" s="52"/>
      <c r="J568" s="52"/>
      <c r="K568" s="52"/>
      <c r="L568" s="52"/>
      <c r="M568" s="52"/>
      <c r="N568" s="52"/>
      <c r="O568" s="52"/>
      <c r="P568" s="52"/>
    </row>
    <row r="569" spans="1:16" x14ac:dyDescent="0.25">
      <c r="H569" s="52"/>
      <c r="I569" s="52"/>
      <c r="J569" s="52"/>
      <c r="K569" s="52"/>
      <c r="L569" s="52"/>
      <c r="M569" s="52"/>
      <c r="N569" s="52"/>
      <c r="O569" s="52"/>
      <c r="P569" s="52"/>
    </row>
    <row r="570" spans="1:16" x14ac:dyDescent="0.25">
      <c r="A570" s="74"/>
      <c r="B570" s="101"/>
      <c r="C570" s="99"/>
      <c r="D570" s="96"/>
      <c r="E570" s="96"/>
      <c r="F570" s="96"/>
      <c r="G570" s="96"/>
      <c r="H570" s="52"/>
      <c r="I570" s="52"/>
      <c r="J570" s="52"/>
      <c r="K570" s="52"/>
      <c r="L570" s="52"/>
      <c r="M570" s="52"/>
      <c r="N570" s="52"/>
      <c r="O570" s="52"/>
      <c r="P570" s="52"/>
    </row>
    <row r="571" spans="1:16" x14ac:dyDescent="0.25">
      <c r="H571" s="52"/>
      <c r="I571" s="52"/>
      <c r="J571" s="52"/>
      <c r="K571" s="52"/>
      <c r="L571" s="52"/>
      <c r="M571" s="52"/>
      <c r="N571" s="52"/>
      <c r="O571" s="52"/>
      <c r="P571" s="52"/>
    </row>
    <row r="572" spans="1:16" x14ac:dyDescent="0.25">
      <c r="A572" s="74"/>
      <c r="B572" s="101"/>
      <c r="C572" s="99"/>
      <c r="D572" s="96"/>
      <c r="E572" s="96"/>
      <c r="F572" s="96"/>
      <c r="G572" s="96"/>
      <c r="H572" s="52"/>
      <c r="I572" s="52"/>
      <c r="J572" s="52"/>
      <c r="K572" s="52"/>
      <c r="L572" s="52"/>
      <c r="M572" s="52"/>
      <c r="N572" s="52"/>
      <c r="O572" s="52"/>
      <c r="P572" s="52"/>
    </row>
    <row r="573" spans="1:16" x14ac:dyDescent="0.25">
      <c r="A573" s="74"/>
      <c r="B573" s="101"/>
      <c r="C573" s="99"/>
      <c r="D573" s="96"/>
      <c r="E573" s="96"/>
      <c r="F573" s="96"/>
      <c r="G573" s="96"/>
      <c r="H573" s="52"/>
      <c r="I573" s="52"/>
      <c r="J573" s="52"/>
      <c r="K573" s="52"/>
      <c r="L573" s="52"/>
      <c r="M573" s="52"/>
      <c r="N573" s="52"/>
      <c r="O573" s="52"/>
      <c r="P573" s="52"/>
    </row>
    <row r="574" spans="1:16" x14ac:dyDescent="0.25">
      <c r="A574" s="74"/>
      <c r="B574" s="101"/>
      <c r="C574" s="99"/>
      <c r="D574" s="96"/>
      <c r="E574" s="96"/>
      <c r="F574" s="96"/>
      <c r="G574" s="96"/>
      <c r="H574" s="52"/>
      <c r="I574" s="52"/>
      <c r="J574" s="52"/>
      <c r="K574" s="52"/>
      <c r="L574" s="52"/>
      <c r="M574" s="52"/>
      <c r="N574" s="52"/>
      <c r="O574" s="52"/>
      <c r="P574" s="52"/>
    </row>
    <row r="575" spans="1:16" x14ac:dyDescent="0.25">
      <c r="A575" s="74"/>
      <c r="B575" s="101"/>
      <c r="C575" s="99"/>
      <c r="D575" s="96"/>
      <c r="E575" s="96"/>
      <c r="F575" s="96"/>
      <c r="G575" s="96"/>
      <c r="H575" s="52"/>
      <c r="I575" s="52"/>
      <c r="J575" s="52"/>
      <c r="K575" s="52"/>
      <c r="L575" s="52"/>
      <c r="M575" s="52"/>
      <c r="N575" s="52"/>
      <c r="O575" s="52"/>
      <c r="P575" s="52"/>
    </row>
    <row r="576" spans="1:16" x14ac:dyDescent="0.25">
      <c r="A576" s="74"/>
      <c r="B576" s="101"/>
      <c r="C576" s="99"/>
      <c r="D576" s="96"/>
      <c r="E576" s="96"/>
      <c r="F576" s="96"/>
      <c r="G576" s="96"/>
      <c r="H576" s="52"/>
      <c r="I576" s="52"/>
      <c r="J576" s="52"/>
      <c r="K576" s="52"/>
      <c r="L576" s="52"/>
      <c r="M576" s="52"/>
      <c r="N576" s="52"/>
      <c r="O576" s="52"/>
      <c r="P576" s="52"/>
    </row>
    <row r="577" spans="1:16" x14ac:dyDescent="0.25">
      <c r="A577" s="74"/>
      <c r="B577" s="101"/>
      <c r="C577" s="99"/>
      <c r="D577" s="96"/>
      <c r="E577" s="96"/>
      <c r="F577" s="96"/>
      <c r="G577" s="96"/>
      <c r="H577" s="52"/>
      <c r="I577" s="52"/>
      <c r="J577" s="52"/>
      <c r="K577" s="52"/>
      <c r="L577" s="52"/>
      <c r="M577" s="52"/>
      <c r="N577" s="52"/>
      <c r="O577" s="52"/>
      <c r="P577" s="52"/>
    </row>
    <row r="578" spans="1:16" x14ac:dyDescent="0.25">
      <c r="A578" s="74"/>
      <c r="B578" s="101"/>
      <c r="C578" s="99"/>
      <c r="D578" s="96"/>
      <c r="E578" s="96"/>
      <c r="F578" s="96"/>
      <c r="G578" s="96"/>
      <c r="H578" s="52"/>
      <c r="I578" s="52"/>
      <c r="J578" s="52"/>
      <c r="K578" s="52"/>
      <c r="L578" s="52"/>
      <c r="M578" s="52"/>
      <c r="N578" s="52"/>
      <c r="O578" s="52"/>
      <c r="P578" s="52"/>
    </row>
    <row r="579" spans="1:16" x14ac:dyDescent="0.25">
      <c r="A579" s="74"/>
      <c r="B579" s="101"/>
      <c r="C579" s="99"/>
      <c r="D579" s="96"/>
      <c r="E579" s="96"/>
      <c r="F579" s="96"/>
      <c r="G579" s="96"/>
      <c r="H579" s="52"/>
      <c r="I579" s="52"/>
      <c r="J579" s="52"/>
      <c r="K579" s="52"/>
      <c r="L579" s="52"/>
      <c r="M579" s="52"/>
      <c r="N579" s="52"/>
      <c r="O579" s="52"/>
      <c r="P579" s="52"/>
    </row>
    <row r="580" spans="1:16" x14ac:dyDescent="0.25">
      <c r="A580" s="74"/>
      <c r="B580" s="101"/>
      <c r="C580" s="99"/>
      <c r="D580" s="96"/>
      <c r="E580" s="96"/>
      <c r="F580" s="96"/>
      <c r="G580" s="96"/>
      <c r="H580" s="52"/>
      <c r="I580" s="52"/>
      <c r="J580" s="52"/>
      <c r="K580" s="52"/>
      <c r="L580" s="52"/>
      <c r="M580" s="52"/>
      <c r="N580" s="52"/>
      <c r="O580" s="52"/>
      <c r="P580" s="52"/>
    </row>
    <row r="581" spans="1:16" x14ac:dyDescent="0.25">
      <c r="A581" s="74"/>
      <c r="B581" s="101"/>
      <c r="C581" s="99"/>
      <c r="D581" s="96"/>
      <c r="E581" s="96"/>
      <c r="F581" s="96"/>
      <c r="G581" s="96"/>
      <c r="H581" s="52"/>
      <c r="I581" s="52"/>
      <c r="J581" s="52"/>
      <c r="K581" s="52"/>
      <c r="L581" s="52"/>
      <c r="M581" s="52"/>
      <c r="N581" s="52"/>
      <c r="O581" s="52"/>
      <c r="P581" s="52"/>
    </row>
    <row r="582" spans="1:16" x14ac:dyDescent="0.25">
      <c r="A582" s="74"/>
      <c r="B582" s="101"/>
      <c r="C582" s="99"/>
      <c r="D582" s="96"/>
      <c r="E582" s="96"/>
      <c r="F582" s="96"/>
      <c r="G582" s="96"/>
      <c r="H582" s="52"/>
      <c r="I582" s="52"/>
      <c r="J582" s="52"/>
      <c r="K582" s="52"/>
      <c r="L582" s="52"/>
      <c r="M582" s="52"/>
      <c r="N582" s="52"/>
      <c r="O582" s="52"/>
      <c r="P582" s="52"/>
    </row>
    <row r="583" spans="1:16" x14ac:dyDescent="0.25">
      <c r="A583" s="74"/>
      <c r="B583" s="101"/>
      <c r="C583" s="99"/>
      <c r="D583" s="96"/>
      <c r="E583" s="96"/>
      <c r="F583" s="96"/>
      <c r="G583" s="96"/>
      <c r="H583" s="52"/>
      <c r="I583" s="52"/>
      <c r="J583" s="52"/>
      <c r="K583" s="52"/>
      <c r="L583" s="52"/>
      <c r="M583" s="52"/>
      <c r="N583" s="52"/>
      <c r="O583" s="52"/>
      <c r="P583" s="52"/>
    </row>
    <row r="584" spans="1:16" x14ac:dyDescent="0.25">
      <c r="A584" s="74"/>
      <c r="B584" s="101"/>
      <c r="C584" s="99"/>
      <c r="D584" s="96"/>
      <c r="E584" s="96"/>
      <c r="F584" s="96"/>
      <c r="H584" s="52"/>
      <c r="I584" s="52"/>
      <c r="J584" s="52"/>
      <c r="K584" s="52"/>
      <c r="L584" s="52"/>
      <c r="M584" s="52"/>
      <c r="N584" s="52"/>
      <c r="O584" s="52"/>
      <c r="P584" s="52"/>
    </row>
    <row r="585" spans="1:16" x14ac:dyDescent="0.25">
      <c r="A585" s="74"/>
      <c r="B585" s="101"/>
      <c r="C585" s="99"/>
      <c r="D585" s="96"/>
      <c r="E585" s="96"/>
      <c r="F585" s="96"/>
      <c r="H585" s="52"/>
      <c r="I585" s="52"/>
      <c r="J585" s="52"/>
      <c r="K585" s="52"/>
      <c r="L585" s="52"/>
      <c r="M585" s="52"/>
      <c r="N585" s="52"/>
      <c r="O585" s="52"/>
      <c r="P585" s="52"/>
    </row>
    <row r="586" spans="1:16" x14ac:dyDescent="0.25">
      <c r="H586" s="52"/>
      <c r="I586" s="52"/>
      <c r="J586" s="52"/>
      <c r="K586" s="52"/>
      <c r="L586" s="52"/>
      <c r="M586" s="52"/>
      <c r="N586" s="52"/>
      <c r="O586" s="52"/>
      <c r="P586" s="52"/>
    </row>
    <row r="587" spans="1:16" x14ac:dyDescent="0.25">
      <c r="H587" s="52"/>
      <c r="I587" s="52"/>
      <c r="J587" s="52"/>
      <c r="K587" s="52"/>
      <c r="L587" s="52"/>
      <c r="M587" s="52"/>
      <c r="N587" s="52"/>
      <c r="O587" s="52"/>
      <c r="P587" s="52"/>
    </row>
    <row r="588" spans="1:16" x14ac:dyDescent="0.25">
      <c r="H588" s="52"/>
      <c r="I588" s="52"/>
      <c r="J588" s="52"/>
      <c r="K588" s="52"/>
      <c r="L588" s="52"/>
      <c r="M588" s="52"/>
      <c r="N588" s="52"/>
      <c r="O588" s="52"/>
      <c r="P588" s="52"/>
    </row>
    <row r="589" spans="1:16" x14ac:dyDescent="0.25">
      <c r="H589" s="52"/>
      <c r="I589" s="52"/>
      <c r="J589" s="52"/>
      <c r="K589" s="52"/>
      <c r="L589" s="52"/>
      <c r="M589" s="52"/>
      <c r="N589" s="52"/>
      <c r="O589" s="52"/>
      <c r="P589" s="52"/>
    </row>
    <row r="590" spans="1:16" x14ac:dyDescent="0.25">
      <c r="H590" s="52"/>
      <c r="I590" s="52"/>
      <c r="J590" s="52"/>
      <c r="K590" s="52"/>
      <c r="L590" s="52"/>
      <c r="M590" s="52"/>
      <c r="N590" s="52"/>
      <c r="O590" s="52"/>
      <c r="P590" s="52"/>
    </row>
    <row r="591" spans="1:16" x14ac:dyDescent="0.25">
      <c r="H591" s="52"/>
      <c r="I591" s="52"/>
      <c r="J591" s="52"/>
      <c r="K591" s="52"/>
      <c r="L591" s="52"/>
      <c r="M591" s="52"/>
      <c r="N591" s="52"/>
      <c r="O591" s="52"/>
      <c r="P591" s="52"/>
    </row>
    <row r="592" spans="1:16" x14ac:dyDescent="0.25">
      <c r="H592" s="52"/>
      <c r="I592" s="52"/>
      <c r="J592" s="52"/>
      <c r="K592" s="52"/>
      <c r="L592" s="52"/>
      <c r="M592" s="52"/>
      <c r="N592" s="52"/>
      <c r="O592" s="52"/>
      <c r="P592" s="52"/>
    </row>
    <row r="593" spans="1:16" x14ac:dyDescent="0.25">
      <c r="A593" s="74"/>
      <c r="B593" s="101"/>
      <c r="C593" s="99"/>
      <c r="D593" s="96"/>
      <c r="E593" s="96"/>
      <c r="F593" s="96"/>
      <c r="G593" s="96"/>
      <c r="H593" s="52"/>
      <c r="I593" s="52"/>
      <c r="J593" s="52"/>
      <c r="K593" s="52"/>
      <c r="L593" s="52"/>
      <c r="M593" s="52"/>
      <c r="N593" s="52"/>
      <c r="O593" s="52"/>
      <c r="P593" s="52"/>
    </row>
    <row r="594" spans="1:16" x14ac:dyDescent="0.25">
      <c r="A594" s="74"/>
      <c r="B594" s="101"/>
      <c r="C594" s="99"/>
      <c r="D594" s="96"/>
      <c r="E594" s="96"/>
      <c r="F594" s="96"/>
      <c r="G594" s="96"/>
      <c r="H594" s="52"/>
      <c r="I594" s="52"/>
      <c r="J594" s="52"/>
      <c r="K594" s="52"/>
      <c r="L594" s="52"/>
      <c r="M594" s="52"/>
      <c r="N594" s="52"/>
      <c r="O594" s="52"/>
      <c r="P594" s="52"/>
    </row>
    <row r="595" spans="1:16" x14ac:dyDescent="0.25">
      <c r="A595" s="74"/>
      <c r="B595" s="101"/>
      <c r="C595" s="99"/>
      <c r="D595" s="96"/>
      <c r="E595" s="96"/>
      <c r="F595" s="96"/>
      <c r="G595" s="96"/>
      <c r="H595" s="52"/>
      <c r="I595" s="52"/>
      <c r="J595" s="52"/>
      <c r="K595" s="52"/>
      <c r="L595" s="52"/>
      <c r="M595" s="52"/>
      <c r="N595" s="52"/>
      <c r="O595" s="52"/>
      <c r="P595" s="52"/>
    </row>
    <row r="596" spans="1:16" x14ac:dyDescent="0.25">
      <c r="H596" s="52"/>
      <c r="I596" s="52"/>
      <c r="J596" s="52"/>
      <c r="K596" s="52"/>
      <c r="L596" s="52"/>
      <c r="M596" s="52"/>
      <c r="N596" s="52"/>
      <c r="O596" s="52"/>
      <c r="P596" s="52"/>
    </row>
    <row r="597" spans="1:16" x14ac:dyDescent="0.25">
      <c r="A597" s="74"/>
      <c r="H597" s="52"/>
      <c r="I597" s="52"/>
      <c r="J597" s="52"/>
      <c r="K597" s="52"/>
      <c r="L597" s="52"/>
      <c r="M597" s="52"/>
      <c r="N597" s="52"/>
      <c r="O597" s="52"/>
      <c r="P597" s="52"/>
    </row>
    <row r="598" spans="1:16" x14ac:dyDescent="0.25">
      <c r="G598" s="96"/>
      <c r="H598" s="52"/>
      <c r="I598" s="52"/>
      <c r="J598" s="52"/>
      <c r="K598" s="52"/>
      <c r="L598" s="52"/>
      <c r="M598" s="52"/>
      <c r="N598" s="52"/>
      <c r="O598" s="52"/>
      <c r="P598" s="52"/>
    </row>
    <row r="599" spans="1:16" x14ac:dyDescent="0.25">
      <c r="G599" s="96"/>
      <c r="H599" s="52"/>
      <c r="I599" s="52"/>
      <c r="J599" s="52"/>
      <c r="K599" s="52"/>
      <c r="L599" s="52"/>
      <c r="M599" s="52"/>
      <c r="N599" s="52"/>
      <c r="O599" s="52"/>
      <c r="P599" s="52"/>
    </row>
    <row r="600" spans="1:16" x14ac:dyDescent="0.25">
      <c r="H600" s="52"/>
      <c r="I600" s="52"/>
      <c r="J600" s="52"/>
      <c r="K600" s="52"/>
      <c r="L600" s="52"/>
      <c r="M600" s="52"/>
      <c r="N600" s="52"/>
      <c r="O600" s="52"/>
      <c r="P600" s="52"/>
    </row>
    <row r="601" spans="1:16" x14ac:dyDescent="0.25">
      <c r="H601" s="52"/>
      <c r="I601" s="52"/>
      <c r="J601" s="52"/>
      <c r="K601" s="52"/>
      <c r="L601" s="52"/>
      <c r="M601" s="52"/>
      <c r="N601" s="52"/>
      <c r="O601" s="52"/>
      <c r="P601" s="52"/>
    </row>
    <row r="602" spans="1:16" x14ac:dyDescent="0.25">
      <c r="H602" s="52"/>
      <c r="I602" s="52"/>
      <c r="J602" s="52"/>
      <c r="K602" s="52"/>
      <c r="L602" s="52"/>
      <c r="M602" s="52"/>
      <c r="N602" s="52"/>
      <c r="O602" s="52"/>
      <c r="P602" s="52"/>
    </row>
    <row r="603" spans="1:16" x14ac:dyDescent="0.25">
      <c r="H603" s="52"/>
      <c r="I603" s="52"/>
      <c r="J603" s="52"/>
      <c r="K603" s="52"/>
      <c r="L603" s="52"/>
      <c r="M603" s="52"/>
      <c r="N603" s="52"/>
      <c r="O603" s="52"/>
      <c r="P603" s="52"/>
    </row>
    <row r="604" spans="1:16" x14ac:dyDescent="0.25">
      <c r="H604" s="52"/>
      <c r="I604" s="52"/>
      <c r="J604" s="52"/>
      <c r="K604" s="52"/>
      <c r="L604" s="52"/>
      <c r="M604" s="52"/>
      <c r="N604" s="52"/>
      <c r="O604" s="52"/>
      <c r="P604" s="52"/>
    </row>
    <row r="605" spans="1:16" x14ac:dyDescent="0.25">
      <c r="H605" s="52"/>
      <c r="I605" s="52"/>
      <c r="J605" s="52"/>
      <c r="K605" s="52"/>
      <c r="L605" s="52"/>
      <c r="M605" s="52"/>
      <c r="N605" s="52"/>
      <c r="O605" s="52"/>
      <c r="P605" s="52"/>
    </row>
    <row r="606" spans="1:16" x14ac:dyDescent="0.25">
      <c r="A606" s="74"/>
      <c r="D606" s="96"/>
      <c r="E606" s="96"/>
      <c r="F606" s="96"/>
      <c r="G606" s="96"/>
      <c r="H606" s="52"/>
      <c r="I606" s="52"/>
      <c r="J606" s="52"/>
      <c r="K606" s="52"/>
      <c r="L606" s="52"/>
      <c r="M606" s="52"/>
      <c r="N606" s="52"/>
      <c r="O606" s="52"/>
      <c r="P606" s="52"/>
    </row>
    <row r="607" spans="1:16" x14ac:dyDescent="0.25">
      <c r="A607" s="74"/>
      <c r="D607" s="96"/>
      <c r="E607" s="96"/>
      <c r="F607" s="96"/>
      <c r="G607" s="96"/>
      <c r="H607" s="52"/>
      <c r="I607" s="52"/>
      <c r="J607" s="52"/>
      <c r="K607" s="52"/>
      <c r="L607" s="52"/>
      <c r="M607" s="52"/>
      <c r="N607" s="52"/>
      <c r="O607" s="52"/>
      <c r="P607" s="52"/>
    </row>
    <row r="608" spans="1:16" x14ac:dyDescent="0.25">
      <c r="A608" s="74"/>
      <c r="D608" s="96"/>
      <c r="E608" s="96"/>
      <c r="F608" s="96"/>
      <c r="G608" s="96"/>
      <c r="H608" s="52"/>
      <c r="I608" s="52"/>
      <c r="J608" s="52"/>
      <c r="K608" s="52"/>
      <c r="L608" s="52"/>
      <c r="M608" s="52"/>
      <c r="N608" s="52"/>
      <c r="O608" s="52"/>
      <c r="P608" s="52"/>
    </row>
    <row r="609" spans="1:16" x14ac:dyDescent="0.25">
      <c r="A609" s="74"/>
      <c r="D609" s="96"/>
      <c r="E609" s="96"/>
      <c r="F609" s="96"/>
      <c r="G609" s="96"/>
      <c r="H609" s="52"/>
      <c r="I609" s="52"/>
      <c r="J609" s="52"/>
      <c r="K609" s="52"/>
      <c r="L609" s="52"/>
      <c r="M609" s="52"/>
      <c r="N609" s="52"/>
      <c r="O609" s="52"/>
      <c r="P609" s="52"/>
    </row>
    <row r="610" spans="1:16" x14ac:dyDescent="0.25">
      <c r="H610" s="52"/>
      <c r="I610" s="52"/>
      <c r="J610" s="52"/>
      <c r="K610" s="52"/>
      <c r="L610" s="52"/>
      <c r="M610" s="52"/>
      <c r="N610" s="52"/>
      <c r="O610" s="52"/>
      <c r="P610" s="52"/>
    </row>
    <row r="611" spans="1:16" x14ac:dyDescent="0.25">
      <c r="A611" s="74"/>
      <c r="H611" s="52"/>
      <c r="I611" s="52"/>
      <c r="J611" s="52"/>
      <c r="K611" s="52"/>
      <c r="L611" s="52"/>
      <c r="M611" s="52"/>
      <c r="N611" s="52"/>
      <c r="O611" s="52"/>
      <c r="P611" s="52"/>
    </row>
    <row r="612" spans="1:16" x14ac:dyDescent="0.25">
      <c r="H612" s="52"/>
      <c r="I612" s="52"/>
      <c r="J612" s="52"/>
      <c r="K612" s="52"/>
      <c r="L612" s="52"/>
      <c r="M612" s="52"/>
      <c r="N612" s="52"/>
      <c r="O612" s="52"/>
      <c r="P612" s="52"/>
    </row>
    <row r="613" spans="1:16" x14ac:dyDescent="0.25">
      <c r="H613" s="52"/>
      <c r="I613" s="52"/>
      <c r="J613" s="52"/>
      <c r="K613" s="52"/>
      <c r="L613" s="52"/>
      <c r="M613" s="52"/>
      <c r="N613" s="52"/>
      <c r="O613" s="52"/>
      <c r="P613" s="52"/>
    </row>
    <row r="614" spans="1:16" x14ac:dyDescent="0.25">
      <c r="H614" s="52"/>
      <c r="I614" s="52"/>
      <c r="J614" s="52"/>
      <c r="K614" s="52"/>
      <c r="L614" s="52"/>
      <c r="M614" s="52"/>
      <c r="N614" s="52"/>
      <c r="O614" s="52"/>
      <c r="P614" s="52"/>
    </row>
    <row r="615" spans="1:16" x14ac:dyDescent="0.25">
      <c r="A615" s="74"/>
      <c r="D615" s="96"/>
      <c r="E615" s="96"/>
      <c r="F615" s="96"/>
      <c r="G615" s="96"/>
      <c r="H615" s="52"/>
      <c r="I615" s="52"/>
      <c r="J615" s="52"/>
      <c r="K615" s="52"/>
      <c r="L615" s="52"/>
      <c r="M615" s="52"/>
      <c r="N615" s="52"/>
      <c r="O615" s="52"/>
      <c r="P615" s="52"/>
    </row>
    <row r="616" spans="1:16" x14ac:dyDescent="0.25">
      <c r="A616" s="74"/>
      <c r="D616" s="96"/>
      <c r="E616" s="96"/>
      <c r="F616" s="96"/>
      <c r="G616" s="96"/>
      <c r="H616" s="52"/>
      <c r="I616" s="52"/>
      <c r="J616" s="52"/>
      <c r="K616" s="52"/>
      <c r="L616" s="52"/>
      <c r="M616" s="52"/>
      <c r="N616" s="52"/>
      <c r="O616" s="52"/>
      <c r="P616" s="52"/>
    </row>
    <row r="617" spans="1:16" x14ac:dyDescent="0.25">
      <c r="A617" s="74"/>
      <c r="D617" s="96"/>
      <c r="E617" s="96"/>
      <c r="F617" s="96"/>
      <c r="G617" s="96"/>
      <c r="H617" s="52"/>
      <c r="I617" s="52"/>
      <c r="J617" s="52"/>
      <c r="K617" s="52"/>
      <c r="L617" s="52"/>
      <c r="M617" s="52"/>
      <c r="N617" s="52"/>
      <c r="O617" s="52"/>
      <c r="P617" s="52"/>
    </row>
    <row r="618" spans="1:16" x14ac:dyDescent="0.25">
      <c r="A618" s="74"/>
      <c r="H618" s="52"/>
      <c r="I618" s="52"/>
      <c r="J618" s="52"/>
      <c r="K618" s="52"/>
      <c r="L618" s="52"/>
      <c r="M618" s="52"/>
      <c r="N618" s="52"/>
      <c r="O618" s="52"/>
      <c r="P618" s="52"/>
    </row>
    <row r="619" spans="1:16" x14ac:dyDescent="0.25">
      <c r="A619" s="74"/>
      <c r="B619" s="101"/>
      <c r="C619" s="99"/>
      <c r="D619" s="96"/>
      <c r="E619" s="96"/>
      <c r="F619" s="96"/>
      <c r="G619" s="96"/>
      <c r="H619" s="52"/>
      <c r="I619" s="52"/>
      <c r="J619" s="52"/>
      <c r="K619" s="52"/>
      <c r="L619" s="52"/>
      <c r="M619" s="52"/>
      <c r="N619" s="52"/>
      <c r="O619" s="52"/>
      <c r="P619" s="52"/>
    </row>
    <row r="620" spans="1:16" x14ac:dyDescent="0.25">
      <c r="H620" s="52"/>
      <c r="I620" s="52"/>
      <c r="J620" s="52"/>
      <c r="K620" s="52"/>
      <c r="L620" s="52"/>
      <c r="M620" s="52"/>
      <c r="N620" s="52"/>
      <c r="O620" s="52"/>
      <c r="P620" s="52"/>
    </row>
    <row r="621" spans="1:16" x14ac:dyDescent="0.25">
      <c r="A621" s="74"/>
      <c r="D621" s="96"/>
      <c r="E621" s="96"/>
      <c r="F621" s="96"/>
      <c r="G621" s="96"/>
      <c r="H621" s="52"/>
      <c r="I621" s="52"/>
      <c r="J621" s="52"/>
      <c r="K621" s="52"/>
      <c r="L621" s="52"/>
      <c r="M621" s="52"/>
      <c r="N621" s="52"/>
      <c r="O621" s="52"/>
      <c r="P621" s="52"/>
    </row>
    <row r="622" spans="1:16" x14ac:dyDescent="0.25">
      <c r="A622" s="74"/>
      <c r="D622" s="96"/>
      <c r="E622" s="96"/>
      <c r="F622" s="96"/>
      <c r="G622" s="96"/>
      <c r="H622" s="52"/>
      <c r="I622" s="52"/>
      <c r="J622" s="52"/>
      <c r="K622" s="52"/>
      <c r="L622" s="52"/>
      <c r="M622" s="52"/>
      <c r="N622" s="52"/>
      <c r="O622" s="52"/>
      <c r="P622" s="52"/>
    </row>
    <row r="623" spans="1:16" x14ac:dyDescent="0.25">
      <c r="A623" s="74"/>
      <c r="D623" s="96"/>
      <c r="E623" s="96"/>
      <c r="F623" s="96"/>
      <c r="G623" s="96"/>
      <c r="H623" s="52"/>
      <c r="I623" s="52"/>
      <c r="J623" s="52"/>
      <c r="K623" s="52"/>
      <c r="L623" s="52"/>
      <c r="M623" s="52"/>
      <c r="N623" s="52"/>
      <c r="O623" s="52"/>
      <c r="P623" s="52"/>
    </row>
    <row r="624" spans="1:16" x14ac:dyDescent="0.25">
      <c r="A624" s="74"/>
      <c r="D624" s="96"/>
      <c r="E624" s="96"/>
      <c r="F624" s="96"/>
      <c r="G624" s="96"/>
      <c r="H624" s="52"/>
      <c r="I624" s="52"/>
      <c r="J624" s="52"/>
      <c r="K624" s="52"/>
      <c r="L624" s="52"/>
      <c r="M624" s="52"/>
      <c r="N624" s="52"/>
      <c r="O624" s="52"/>
      <c r="P624" s="52"/>
    </row>
    <row r="625" spans="1:16" x14ac:dyDescent="0.25">
      <c r="A625" s="74"/>
      <c r="D625" s="96"/>
      <c r="E625" s="96"/>
      <c r="F625" s="96"/>
      <c r="G625" s="96"/>
      <c r="H625" s="52"/>
      <c r="I625" s="52"/>
      <c r="J625" s="52"/>
      <c r="K625" s="52"/>
      <c r="L625" s="52"/>
      <c r="M625" s="52"/>
      <c r="N625" s="52"/>
      <c r="O625" s="52"/>
      <c r="P625" s="52"/>
    </row>
    <row r="626" spans="1:16" x14ac:dyDescent="0.25">
      <c r="A626" s="74"/>
      <c r="D626" s="96"/>
      <c r="E626" s="96"/>
      <c r="F626" s="96"/>
      <c r="G626" s="96"/>
      <c r="H626" s="52"/>
      <c r="I626" s="52"/>
      <c r="J626" s="52"/>
      <c r="K626" s="52"/>
      <c r="L626" s="52"/>
      <c r="M626" s="52"/>
      <c r="N626" s="52"/>
      <c r="O626" s="52"/>
      <c r="P626" s="52"/>
    </row>
    <row r="627" spans="1:16" x14ac:dyDescent="0.25">
      <c r="A627" s="74"/>
      <c r="D627" s="96"/>
      <c r="E627" s="96"/>
      <c r="F627" s="96"/>
      <c r="G627" s="96"/>
      <c r="H627" s="52"/>
      <c r="I627" s="52"/>
      <c r="J627" s="52"/>
      <c r="K627" s="52"/>
      <c r="L627" s="52"/>
      <c r="M627" s="52"/>
      <c r="N627" s="52"/>
      <c r="O627" s="52"/>
      <c r="P627" s="52"/>
    </row>
    <row r="628" spans="1:16" x14ac:dyDescent="0.25">
      <c r="A628" s="74"/>
      <c r="D628" s="96"/>
      <c r="E628" s="96"/>
      <c r="F628" s="96"/>
      <c r="G628" s="96"/>
      <c r="H628" s="52"/>
      <c r="I628" s="52"/>
      <c r="J628" s="52"/>
      <c r="K628" s="52"/>
      <c r="L628" s="52"/>
      <c r="M628" s="52"/>
      <c r="N628" s="52"/>
      <c r="O628" s="52"/>
      <c r="P628" s="52"/>
    </row>
    <row r="629" spans="1:16" x14ac:dyDescent="0.25">
      <c r="A629" s="74"/>
      <c r="D629" s="96"/>
      <c r="E629" s="96"/>
      <c r="F629" s="96"/>
      <c r="G629" s="96"/>
      <c r="H629" s="52"/>
      <c r="I629" s="52"/>
      <c r="J629" s="52"/>
      <c r="K629" s="52"/>
      <c r="L629" s="52"/>
      <c r="M629" s="52"/>
      <c r="N629" s="52"/>
      <c r="O629" s="52"/>
      <c r="P629" s="52"/>
    </row>
    <row r="630" spans="1:16" x14ac:dyDescent="0.25">
      <c r="A630" s="74"/>
      <c r="D630" s="96"/>
      <c r="E630" s="96"/>
      <c r="F630" s="96"/>
      <c r="G630" s="96"/>
      <c r="H630" s="52"/>
      <c r="I630" s="52"/>
      <c r="J630" s="52"/>
      <c r="K630" s="52"/>
      <c r="L630" s="52"/>
      <c r="M630" s="52"/>
      <c r="N630" s="52"/>
      <c r="O630" s="52"/>
      <c r="P630" s="52"/>
    </row>
    <row r="631" spans="1:16" x14ac:dyDescent="0.25">
      <c r="A631" s="74"/>
      <c r="D631" s="96"/>
      <c r="E631" s="96"/>
      <c r="F631" s="96"/>
      <c r="G631" s="96"/>
      <c r="H631" s="52"/>
      <c r="I631" s="52"/>
      <c r="J631" s="52"/>
      <c r="K631" s="52"/>
      <c r="L631" s="52"/>
      <c r="M631" s="52"/>
      <c r="N631" s="52"/>
      <c r="O631" s="52"/>
      <c r="P631" s="52"/>
    </row>
    <row r="632" spans="1:16" x14ac:dyDescent="0.25">
      <c r="A632" s="74"/>
      <c r="D632" s="96"/>
      <c r="E632" s="96"/>
      <c r="F632" s="96"/>
      <c r="G632" s="96"/>
      <c r="H632" s="52"/>
      <c r="I632" s="52"/>
      <c r="J632" s="52"/>
      <c r="K632" s="52"/>
      <c r="L632" s="52"/>
      <c r="M632" s="52"/>
      <c r="N632" s="52"/>
      <c r="O632" s="52"/>
      <c r="P632" s="52"/>
    </row>
    <row r="633" spans="1:16" x14ac:dyDescent="0.25">
      <c r="A633" s="74"/>
      <c r="B633" s="101"/>
      <c r="C633" s="99"/>
      <c r="D633" s="96"/>
      <c r="E633" s="96"/>
      <c r="F633" s="96"/>
      <c r="H633" s="52"/>
      <c r="I633" s="52"/>
      <c r="J633" s="52"/>
      <c r="K633" s="52"/>
      <c r="L633" s="52"/>
      <c r="M633" s="52"/>
      <c r="N633" s="52"/>
      <c r="O633" s="52"/>
      <c r="P633" s="52"/>
    </row>
    <row r="634" spans="1:16" x14ac:dyDescent="0.25">
      <c r="A634" s="74"/>
      <c r="B634" s="101"/>
      <c r="C634" s="99"/>
      <c r="D634" s="96"/>
      <c r="E634" s="96"/>
      <c r="F634" s="96"/>
      <c r="H634" s="52"/>
      <c r="I634" s="52"/>
      <c r="J634" s="52"/>
      <c r="K634" s="52"/>
      <c r="L634" s="52"/>
      <c r="M634" s="52"/>
      <c r="N634" s="52"/>
      <c r="O634" s="52"/>
      <c r="P634" s="52"/>
    </row>
    <row r="635" spans="1:16" x14ac:dyDescent="0.25">
      <c r="H635" s="52"/>
      <c r="I635" s="52"/>
      <c r="J635" s="52"/>
      <c r="K635" s="52"/>
      <c r="L635" s="52"/>
      <c r="M635" s="52"/>
      <c r="N635" s="52"/>
      <c r="O635" s="52"/>
      <c r="P635" s="52"/>
    </row>
    <row r="636" spans="1:16" x14ac:dyDescent="0.25">
      <c r="H636" s="52"/>
      <c r="I636" s="52"/>
      <c r="J636" s="52"/>
      <c r="K636" s="52"/>
      <c r="L636" s="52"/>
      <c r="M636" s="52"/>
      <c r="N636" s="52"/>
      <c r="O636" s="52"/>
      <c r="P636" s="52"/>
    </row>
    <row r="637" spans="1:16" x14ac:dyDescent="0.25">
      <c r="H637" s="52"/>
      <c r="I637" s="52"/>
      <c r="J637" s="52"/>
      <c r="K637" s="52"/>
      <c r="L637" s="52"/>
      <c r="M637" s="52"/>
      <c r="N637" s="52"/>
      <c r="O637" s="52"/>
      <c r="P637" s="52"/>
    </row>
    <row r="638" spans="1:16" x14ac:dyDescent="0.25">
      <c r="H638" s="52"/>
      <c r="I638" s="52"/>
      <c r="J638" s="52"/>
      <c r="K638" s="52"/>
      <c r="L638" s="52"/>
      <c r="M638" s="52"/>
      <c r="N638" s="52"/>
      <c r="O638" s="52"/>
      <c r="P638" s="52"/>
    </row>
    <row r="639" spans="1:16" x14ac:dyDescent="0.25">
      <c r="H639" s="52"/>
      <c r="I639" s="52"/>
      <c r="J639" s="52"/>
      <c r="K639" s="52"/>
      <c r="L639" s="52"/>
      <c r="M639" s="52"/>
      <c r="N639" s="52"/>
      <c r="O639" s="52"/>
      <c r="P639" s="52"/>
    </row>
    <row r="640" spans="1:16" x14ac:dyDescent="0.25">
      <c r="H640" s="52"/>
      <c r="I640" s="52"/>
      <c r="J640" s="52"/>
      <c r="K640" s="52"/>
      <c r="L640" s="52"/>
      <c r="M640" s="52"/>
      <c r="N640" s="52"/>
      <c r="O640" s="52"/>
      <c r="P640" s="52"/>
    </row>
    <row r="641" spans="1:16" x14ac:dyDescent="0.25">
      <c r="H641" s="52"/>
      <c r="I641" s="52"/>
      <c r="J641" s="52"/>
      <c r="K641" s="52"/>
      <c r="L641" s="52"/>
      <c r="M641" s="52"/>
      <c r="N641" s="52"/>
      <c r="O641" s="52"/>
      <c r="P641" s="52"/>
    </row>
    <row r="642" spans="1:16" x14ac:dyDescent="0.25">
      <c r="A642" s="74"/>
      <c r="C642" s="99"/>
      <c r="D642" s="96"/>
      <c r="E642" s="96"/>
      <c r="F642" s="96"/>
      <c r="G642" s="96"/>
      <c r="H642" s="52"/>
      <c r="I642" s="52"/>
      <c r="J642" s="52"/>
      <c r="K642" s="52"/>
      <c r="L642" s="52"/>
      <c r="M642" s="52"/>
      <c r="N642" s="52"/>
      <c r="O642" s="52"/>
      <c r="P642" s="52"/>
    </row>
    <row r="643" spans="1:16" x14ac:dyDescent="0.25">
      <c r="A643" s="74"/>
      <c r="C643" s="99"/>
      <c r="D643" s="96"/>
      <c r="E643" s="96"/>
      <c r="F643" s="96"/>
      <c r="G643" s="96"/>
      <c r="H643" s="52"/>
      <c r="I643" s="52"/>
      <c r="J643" s="52"/>
      <c r="K643" s="52"/>
      <c r="L643" s="52"/>
      <c r="M643" s="52"/>
      <c r="N643" s="52"/>
      <c r="O643" s="52"/>
      <c r="P643" s="52"/>
    </row>
    <row r="644" spans="1:16" x14ac:dyDescent="0.25">
      <c r="A644" s="74"/>
      <c r="C644" s="99"/>
      <c r="D644" s="96"/>
      <c r="E644" s="96"/>
      <c r="F644" s="96"/>
      <c r="G644" s="96"/>
      <c r="H644" s="52"/>
      <c r="I644" s="52"/>
      <c r="J644" s="52"/>
      <c r="K644" s="52"/>
      <c r="L644" s="52"/>
      <c r="M644" s="52"/>
      <c r="N644" s="52"/>
      <c r="O644" s="52"/>
      <c r="P644" s="52"/>
    </row>
    <row r="645" spans="1:16" x14ac:dyDescent="0.25">
      <c r="A645" s="74"/>
      <c r="B645" s="101"/>
      <c r="C645" s="99"/>
      <c r="D645" s="96"/>
      <c r="E645" s="96"/>
      <c r="F645" s="96"/>
      <c r="G645" s="96"/>
      <c r="H645" s="52"/>
      <c r="I645" s="52"/>
      <c r="J645" s="52"/>
      <c r="K645" s="52"/>
      <c r="L645" s="52"/>
      <c r="M645" s="52"/>
      <c r="N645" s="52"/>
      <c r="O645" s="52"/>
      <c r="P645" s="52"/>
    </row>
    <row r="646" spans="1:16" x14ac:dyDescent="0.25">
      <c r="A646" s="74"/>
      <c r="B646" s="101"/>
      <c r="C646" s="99"/>
      <c r="D646" s="96"/>
      <c r="E646" s="96"/>
      <c r="F646" s="96"/>
      <c r="G646" s="96"/>
      <c r="H646" s="52"/>
      <c r="I646" s="52"/>
      <c r="J646" s="52"/>
      <c r="K646" s="52"/>
      <c r="L646" s="52"/>
      <c r="M646" s="52"/>
      <c r="N646" s="52"/>
      <c r="O646" s="52"/>
      <c r="P646" s="52"/>
    </row>
    <row r="647" spans="1:16" x14ac:dyDescent="0.25">
      <c r="H647" s="52"/>
      <c r="I647" s="52"/>
      <c r="J647" s="52"/>
      <c r="K647" s="52"/>
      <c r="L647" s="52"/>
      <c r="M647" s="52"/>
      <c r="N647" s="52"/>
      <c r="O647" s="52"/>
      <c r="P647" s="52"/>
    </row>
    <row r="648" spans="1:16" x14ac:dyDescent="0.25">
      <c r="H648" s="52"/>
      <c r="I648" s="52"/>
      <c r="J648" s="52"/>
      <c r="K648" s="52"/>
      <c r="L648" s="52"/>
      <c r="M648" s="52"/>
      <c r="N648" s="52"/>
      <c r="O648" s="52"/>
      <c r="P648" s="52"/>
    </row>
    <row r="649" spans="1:16" x14ac:dyDescent="0.25">
      <c r="C649" s="99"/>
      <c r="H649" s="52"/>
      <c r="I649" s="52"/>
      <c r="J649" s="52"/>
      <c r="K649" s="52"/>
      <c r="L649" s="52"/>
      <c r="M649" s="52"/>
      <c r="N649" s="52"/>
      <c r="O649" s="52"/>
      <c r="P649" s="52"/>
    </row>
    <row r="650" spans="1:16" x14ac:dyDescent="0.25">
      <c r="C650" s="99"/>
      <c r="H650" s="52"/>
      <c r="I650" s="52"/>
      <c r="J650" s="52"/>
      <c r="K650" s="52"/>
      <c r="L650" s="52"/>
      <c r="M650" s="52"/>
      <c r="N650" s="52"/>
      <c r="O650" s="52"/>
      <c r="P650" s="52"/>
    </row>
    <row r="651" spans="1:16" x14ac:dyDescent="0.25">
      <c r="H651" s="52"/>
      <c r="I651" s="52"/>
      <c r="J651" s="52"/>
      <c r="K651" s="52"/>
      <c r="L651" s="52"/>
      <c r="M651" s="52"/>
      <c r="N651" s="52"/>
      <c r="O651" s="52"/>
      <c r="P651" s="52"/>
    </row>
    <row r="652" spans="1:16" x14ac:dyDescent="0.25">
      <c r="H652" s="52"/>
      <c r="I652" s="52"/>
      <c r="J652" s="52"/>
      <c r="K652" s="52"/>
      <c r="L652" s="52"/>
      <c r="M652" s="52"/>
      <c r="N652" s="52"/>
      <c r="O652" s="52"/>
      <c r="P652" s="52"/>
    </row>
    <row r="653" spans="1:16" x14ac:dyDescent="0.25">
      <c r="H653" s="52"/>
      <c r="I653" s="52"/>
      <c r="J653" s="52"/>
      <c r="K653" s="52"/>
      <c r="L653" s="52"/>
      <c r="M653" s="52"/>
      <c r="N653" s="52"/>
      <c r="O653" s="52"/>
      <c r="P653" s="52"/>
    </row>
    <row r="654" spans="1:16" x14ac:dyDescent="0.25">
      <c r="H654" s="52"/>
      <c r="I654" s="52"/>
      <c r="J654" s="52"/>
      <c r="K654" s="52"/>
      <c r="L654" s="52"/>
      <c r="M654" s="52"/>
      <c r="N654" s="52"/>
      <c r="O654" s="52"/>
      <c r="P654" s="52"/>
    </row>
    <row r="655" spans="1:16" x14ac:dyDescent="0.25">
      <c r="H655" s="52"/>
      <c r="I655" s="52"/>
      <c r="J655" s="52"/>
      <c r="K655" s="52"/>
      <c r="L655" s="52"/>
      <c r="M655" s="52"/>
      <c r="N655" s="52"/>
      <c r="O655" s="52"/>
      <c r="P655" s="52"/>
    </row>
    <row r="656" spans="1:16" x14ac:dyDescent="0.25">
      <c r="A656" s="74"/>
      <c r="D656" s="96"/>
      <c r="E656" s="96"/>
      <c r="F656" s="96"/>
      <c r="G656" s="96"/>
      <c r="H656" s="52"/>
      <c r="I656" s="52"/>
      <c r="J656" s="52"/>
      <c r="K656" s="52"/>
      <c r="L656" s="52"/>
      <c r="M656" s="52"/>
      <c r="N656" s="52"/>
      <c r="O656" s="52"/>
      <c r="P656" s="52"/>
    </row>
    <row r="657" spans="1:16" x14ac:dyDescent="0.25">
      <c r="A657" s="74"/>
      <c r="D657" s="96"/>
      <c r="E657" s="96"/>
      <c r="F657" s="96"/>
      <c r="G657" s="96"/>
      <c r="H657" s="52"/>
      <c r="I657" s="52"/>
      <c r="J657" s="52"/>
      <c r="K657" s="52"/>
      <c r="L657" s="52"/>
      <c r="M657" s="52"/>
      <c r="N657" s="52"/>
      <c r="O657" s="52"/>
      <c r="P657" s="52"/>
    </row>
    <row r="658" spans="1:16" x14ac:dyDescent="0.25">
      <c r="A658" s="74"/>
      <c r="D658" s="96"/>
      <c r="E658" s="96"/>
      <c r="F658" s="96"/>
      <c r="G658" s="96"/>
      <c r="H658" s="52"/>
      <c r="I658" s="52"/>
      <c r="J658" s="52"/>
      <c r="K658" s="52"/>
      <c r="L658" s="52"/>
      <c r="M658" s="52"/>
      <c r="N658" s="52"/>
      <c r="O658" s="52"/>
      <c r="P658" s="52"/>
    </row>
    <row r="659" spans="1:16" x14ac:dyDescent="0.25">
      <c r="A659" s="74"/>
      <c r="D659" s="96"/>
      <c r="E659" s="96"/>
      <c r="F659" s="96"/>
      <c r="G659" s="96"/>
      <c r="H659" s="52"/>
      <c r="I659" s="52"/>
      <c r="J659" s="52"/>
      <c r="K659" s="52"/>
      <c r="L659" s="52"/>
      <c r="M659" s="52"/>
      <c r="N659" s="52"/>
      <c r="O659" s="52"/>
      <c r="P659" s="52"/>
    </row>
    <row r="660" spans="1:16" x14ac:dyDescent="0.25">
      <c r="A660" s="74"/>
      <c r="D660" s="96"/>
      <c r="E660" s="96"/>
      <c r="F660" s="96"/>
      <c r="G660" s="96"/>
      <c r="H660" s="52"/>
      <c r="I660" s="52"/>
      <c r="J660" s="52"/>
      <c r="K660" s="52"/>
      <c r="L660" s="52"/>
      <c r="M660" s="52"/>
      <c r="N660" s="52"/>
      <c r="O660" s="52"/>
      <c r="P660" s="52"/>
    </row>
    <row r="661" spans="1:16" x14ac:dyDescent="0.25">
      <c r="H661" s="52"/>
      <c r="I661" s="52"/>
      <c r="J661" s="52"/>
      <c r="K661" s="52"/>
      <c r="L661" s="52"/>
      <c r="M661" s="52"/>
      <c r="N661" s="52"/>
      <c r="O661" s="52"/>
      <c r="P661" s="52"/>
    </row>
    <row r="662" spans="1:16" x14ac:dyDescent="0.25">
      <c r="H662" s="52"/>
      <c r="I662" s="52"/>
      <c r="J662" s="52"/>
      <c r="K662" s="52"/>
      <c r="L662" s="52"/>
      <c r="M662" s="52"/>
      <c r="N662" s="52"/>
      <c r="O662" s="52"/>
      <c r="P662" s="52"/>
    </row>
    <row r="663" spans="1:16" x14ac:dyDescent="0.25">
      <c r="H663" s="52"/>
      <c r="I663" s="52"/>
      <c r="J663" s="52"/>
      <c r="K663" s="52"/>
      <c r="L663" s="52"/>
      <c r="M663" s="52"/>
      <c r="N663" s="52"/>
      <c r="O663" s="52"/>
      <c r="P663" s="52"/>
    </row>
    <row r="664" spans="1:16" x14ac:dyDescent="0.25">
      <c r="H664" s="52"/>
      <c r="I664" s="52"/>
      <c r="J664" s="52"/>
      <c r="K664" s="52"/>
      <c r="L664" s="52"/>
      <c r="M664" s="52"/>
      <c r="N664" s="52"/>
      <c r="O664" s="52"/>
      <c r="P664" s="52"/>
    </row>
    <row r="665" spans="1:16" x14ac:dyDescent="0.25">
      <c r="A665" s="74"/>
      <c r="B665" s="101"/>
      <c r="C665" s="99"/>
      <c r="D665" s="96"/>
      <c r="E665" s="96"/>
      <c r="F665" s="96"/>
      <c r="G665" s="96"/>
      <c r="H665" s="52"/>
      <c r="I665" s="52"/>
      <c r="J665" s="52"/>
      <c r="K665" s="52"/>
      <c r="L665" s="52"/>
      <c r="M665" s="52"/>
      <c r="N665" s="52"/>
      <c r="O665" s="52"/>
      <c r="P665" s="52"/>
    </row>
    <row r="666" spans="1:16" x14ac:dyDescent="0.25">
      <c r="A666" s="74"/>
      <c r="B666" s="101"/>
      <c r="C666" s="99"/>
      <c r="D666" s="96"/>
      <c r="E666" s="96"/>
      <c r="F666" s="96"/>
      <c r="G666" s="96"/>
      <c r="H666" s="52"/>
      <c r="I666" s="52"/>
      <c r="J666" s="52"/>
      <c r="K666" s="52"/>
      <c r="L666" s="52"/>
      <c r="M666" s="52"/>
      <c r="N666" s="52"/>
      <c r="O666" s="52"/>
      <c r="P666" s="52"/>
    </row>
    <row r="667" spans="1:16" x14ac:dyDescent="0.25">
      <c r="A667" s="74"/>
      <c r="D667" s="96"/>
      <c r="E667" s="96"/>
      <c r="F667" s="96"/>
      <c r="G667" s="96"/>
      <c r="H667" s="52"/>
      <c r="I667" s="52"/>
      <c r="J667" s="52"/>
      <c r="K667" s="52"/>
      <c r="L667" s="52"/>
      <c r="M667" s="52"/>
      <c r="N667" s="52"/>
      <c r="O667" s="52"/>
      <c r="P667" s="52"/>
    </row>
    <row r="668" spans="1:16" x14ac:dyDescent="0.25">
      <c r="A668" s="74"/>
      <c r="D668" s="96"/>
      <c r="E668" s="96"/>
      <c r="F668" s="96"/>
      <c r="G668" s="96"/>
      <c r="H668" s="52"/>
      <c r="I668" s="52"/>
      <c r="J668" s="52"/>
      <c r="K668" s="52"/>
      <c r="L668" s="52"/>
      <c r="M668" s="52"/>
      <c r="N668" s="52"/>
      <c r="O668" s="52"/>
      <c r="P668" s="52"/>
    </row>
    <row r="669" spans="1:16" x14ac:dyDescent="0.25">
      <c r="A669" s="74"/>
      <c r="D669" s="96"/>
      <c r="E669" s="96"/>
      <c r="F669" s="96"/>
      <c r="G669" s="96"/>
      <c r="H669" s="52"/>
      <c r="I669" s="52"/>
      <c r="J669" s="52"/>
      <c r="K669" s="52"/>
      <c r="L669" s="52"/>
      <c r="M669" s="52"/>
      <c r="N669" s="52"/>
      <c r="O669" s="52"/>
      <c r="P669" s="52"/>
    </row>
    <row r="670" spans="1:16" x14ac:dyDescent="0.25">
      <c r="B670" s="101"/>
      <c r="C670" s="99"/>
      <c r="D670" s="96"/>
      <c r="E670" s="96"/>
      <c r="F670" s="96"/>
      <c r="H670" s="52"/>
      <c r="I670" s="52"/>
      <c r="J670" s="52"/>
      <c r="K670" s="52"/>
      <c r="L670" s="52"/>
      <c r="M670" s="52"/>
      <c r="N670" s="52"/>
      <c r="O670" s="52"/>
      <c r="P670" s="52"/>
    </row>
    <row r="671" spans="1:16" x14ac:dyDescent="0.25">
      <c r="B671" s="101"/>
      <c r="C671" s="99"/>
      <c r="D671" s="96"/>
      <c r="E671" s="96"/>
      <c r="F671" s="96"/>
      <c r="H671" s="52"/>
      <c r="I671" s="52"/>
      <c r="J671" s="52"/>
      <c r="K671" s="52"/>
      <c r="L671" s="52"/>
      <c r="M671" s="52"/>
      <c r="N671" s="52"/>
      <c r="O671" s="52"/>
      <c r="P671" s="52"/>
    </row>
    <row r="672" spans="1:16" x14ac:dyDescent="0.25">
      <c r="B672" s="101"/>
      <c r="C672" s="99"/>
      <c r="D672" s="96"/>
      <c r="E672" s="96"/>
      <c r="F672" s="96"/>
      <c r="H672" s="52"/>
      <c r="I672" s="52"/>
      <c r="J672" s="52"/>
      <c r="K672" s="52"/>
      <c r="L672" s="52"/>
      <c r="M672" s="52"/>
      <c r="N672" s="52"/>
      <c r="O672" s="52"/>
      <c r="P672" s="52"/>
    </row>
    <row r="673" spans="1:16" x14ac:dyDescent="0.25">
      <c r="B673" s="101"/>
      <c r="C673" s="99"/>
      <c r="D673" s="96"/>
      <c r="E673" s="96"/>
      <c r="F673" s="96"/>
      <c r="H673" s="52"/>
      <c r="I673" s="52"/>
      <c r="J673" s="52"/>
      <c r="K673" s="52"/>
      <c r="L673" s="52"/>
      <c r="M673" s="52"/>
      <c r="N673" s="52"/>
      <c r="O673" s="52"/>
      <c r="P673" s="52"/>
    </row>
    <row r="674" spans="1:16" x14ac:dyDescent="0.25">
      <c r="H674" s="52"/>
      <c r="I674" s="52"/>
      <c r="J674" s="52"/>
      <c r="K674" s="52"/>
      <c r="L674" s="52"/>
      <c r="M674" s="52"/>
      <c r="N674" s="52"/>
      <c r="O674" s="52"/>
      <c r="P674" s="52"/>
    </row>
    <row r="675" spans="1:16" x14ac:dyDescent="0.25">
      <c r="C675" s="99"/>
      <c r="H675" s="52"/>
      <c r="I675" s="52"/>
      <c r="J675" s="52"/>
      <c r="K675" s="52"/>
      <c r="L675" s="52"/>
      <c r="M675" s="52"/>
      <c r="N675" s="52"/>
      <c r="O675" s="52"/>
      <c r="P675" s="52"/>
    </row>
    <row r="676" spans="1:16" x14ac:dyDescent="0.25">
      <c r="A676" s="74"/>
      <c r="B676" s="101"/>
      <c r="C676" s="99"/>
      <c r="D676" s="96"/>
      <c r="E676" s="96"/>
      <c r="F676" s="96"/>
      <c r="H676" s="52"/>
      <c r="I676" s="52"/>
      <c r="J676" s="52"/>
      <c r="K676" s="52"/>
      <c r="L676" s="52"/>
      <c r="M676" s="52"/>
      <c r="N676" s="52"/>
      <c r="O676" s="52"/>
      <c r="P676" s="52"/>
    </row>
    <row r="677" spans="1:16" x14ac:dyDescent="0.25">
      <c r="H677" s="52"/>
      <c r="I677" s="52"/>
      <c r="J677" s="52"/>
      <c r="K677" s="52"/>
      <c r="L677" s="52"/>
      <c r="M677" s="52"/>
      <c r="N677" s="52"/>
      <c r="O677" s="52"/>
      <c r="P677" s="52"/>
    </row>
    <row r="678" spans="1:16" x14ac:dyDescent="0.25">
      <c r="H678" s="52"/>
      <c r="I678" s="52"/>
      <c r="J678" s="52"/>
      <c r="K678" s="52"/>
      <c r="L678" s="52"/>
      <c r="M678" s="52"/>
      <c r="N678" s="52"/>
      <c r="O678" s="52"/>
      <c r="P678" s="52"/>
    </row>
    <row r="679" spans="1:16" x14ac:dyDescent="0.25">
      <c r="H679" s="52"/>
      <c r="I679" s="52"/>
      <c r="J679" s="52"/>
      <c r="K679" s="52"/>
      <c r="L679" s="52"/>
      <c r="M679" s="52"/>
      <c r="N679" s="52"/>
      <c r="O679" s="52"/>
      <c r="P679" s="52"/>
    </row>
    <row r="680" spans="1:16" x14ac:dyDescent="0.25">
      <c r="H680" s="52"/>
      <c r="I680" s="52"/>
      <c r="J680" s="52"/>
      <c r="K680" s="52"/>
      <c r="L680" s="52"/>
      <c r="M680" s="52"/>
      <c r="N680" s="52"/>
      <c r="O680" s="52"/>
      <c r="P680" s="52"/>
    </row>
    <row r="681" spans="1:16" x14ac:dyDescent="0.25">
      <c r="H681" s="52"/>
      <c r="I681" s="52"/>
      <c r="J681" s="52"/>
      <c r="K681" s="52"/>
      <c r="L681" s="52"/>
      <c r="M681" s="52"/>
      <c r="N681" s="52"/>
      <c r="O681" s="52"/>
      <c r="P681" s="52"/>
    </row>
    <row r="682" spans="1:16" x14ac:dyDescent="0.25">
      <c r="H682" s="52"/>
      <c r="I682" s="52"/>
      <c r="J682" s="52"/>
      <c r="K682" s="52"/>
      <c r="L682" s="52"/>
      <c r="M682" s="52"/>
      <c r="N682" s="52"/>
      <c r="O682" s="52"/>
      <c r="P682" s="52"/>
    </row>
    <row r="683" spans="1:16" x14ac:dyDescent="0.25">
      <c r="A683" s="74"/>
      <c r="B683" s="101"/>
      <c r="C683" s="99"/>
      <c r="D683" s="96"/>
      <c r="E683" s="96"/>
      <c r="F683" s="96"/>
      <c r="G683" s="96"/>
      <c r="H683" s="52"/>
      <c r="I683" s="52"/>
      <c r="J683" s="52"/>
      <c r="K683" s="52"/>
      <c r="L683" s="52"/>
      <c r="M683" s="52"/>
      <c r="N683" s="52"/>
      <c r="O683" s="52"/>
      <c r="P683" s="52"/>
    </row>
    <row r="684" spans="1:16" x14ac:dyDescent="0.25">
      <c r="A684" s="74"/>
      <c r="B684" s="101"/>
      <c r="C684" s="99"/>
      <c r="D684" s="96"/>
      <c r="E684" s="96"/>
      <c r="F684" s="96"/>
      <c r="G684" s="96"/>
      <c r="H684" s="52"/>
      <c r="I684" s="52"/>
      <c r="J684" s="52"/>
      <c r="K684" s="52"/>
      <c r="L684" s="52"/>
      <c r="M684" s="52"/>
      <c r="N684" s="52"/>
      <c r="O684" s="52"/>
      <c r="P684" s="52"/>
    </row>
    <row r="685" spans="1:16" x14ac:dyDescent="0.25">
      <c r="A685" s="74"/>
      <c r="B685" s="101"/>
      <c r="C685" s="99"/>
      <c r="D685" s="96"/>
      <c r="E685" s="96"/>
      <c r="F685" s="96"/>
      <c r="G685" s="96"/>
      <c r="H685" s="52"/>
      <c r="I685" s="52"/>
      <c r="J685" s="52"/>
      <c r="K685" s="52"/>
      <c r="L685" s="52"/>
      <c r="M685" s="52"/>
      <c r="N685" s="52"/>
      <c r="O685" s="52"/>
      <c r="P685" s="52"/>
    </row>
    <row r="686" spans="1:16" x14ac:dyDescent="0.25">
      <c r="A686" s="74"/>
      <c r="B686" s="101"/>
      <c r="C686" s="99"/>
      <c r="D686" s="96"/>
      <c r="E686" s="96"/>
      <c r="F686" s="96"/>
      <c r="G686" s="96"/>
      <c r="H686" s="52"/>
      <c r="I686" s="52"/>
      <c r="J686" s="52"/>
      <c r="K686" s="52"/>
      <c r="L686" s="52"/>
      <c r="M686" s="52"/>
      <c r="N686" s="52"/>
      <c r="O686" s="52"/>
      <c r="P686" s="52"/>
    </row>
    <row r="687" spans="1:16" x14ac:dyDescent="0.25">
      <c r="H687" s="52"/>
      <c r="I687" s="52"/>
      <c r="J687" s="52"/>
      <c r="K687" s="52"/>
      <c r="L687" s="52"/>
      <c r="M687" s="52"/>
      <c r="N687" s="52"/>
      <c r="O687" s="52"/>
      <c r="P687" s="52"/>
    </row>
    <row r="688" spans="1:16" x14ac:dyDescent="0.25">
      <c r="A688" s="74"/>
      <c r="H688" s="52"/>
      <c r="I688" s="52"/>
      <c r="J688" s="52"/>
      <c r="K688" s="52"/>
      <c r="L688" s="52"/>
      <c r="M688" s="52"/>
      <c r="N688" s="52"/>
      <c r="O688" s="52"/>
      <c r="P688" s="52"/>
    </row>
    <row r="689" spans="1:16" x14ac:dyDescent="0.25">
      <c r="H689" s="52"/>
      <c r="I689" s="52"/>
      <c r="J689" s="52"/>
      <c r="K689" s="52"/>
      <c r="L689" s="52"/>
      <c r="M689" s="52"/>
      <c r="N689" s="52"/>
      <c r="O689" s="52"/>
      <c r="P689" s="52"/>
    </row>
    <row r="690" spans="1:16" x14ac:dyDescent="0.25">
      <c r="C690" s="99"/>
      <c r="H690" s="52"/>
      <c r="I690" s="52"/>
      <c r="J690" s="52"/>
      <c r="K690" s="52"/>
      <c r="L690" s="52"/>
      <c r="M690" s="52"/>
      <c r="N690" s="52"/>
      <c r="O690" s="52"/>
      <c r="P690" s="52"/>
    </row>
    <row r="691" spans="1:16" x14ac:dyDescent="0.25">
      <c r="C691" s="99"/>
      <c r="H691" s="52"/>
      <c r="I691" s="52"/>
      <c r="J691" s="52"/>
      <c r="K691" s="52"/>
      <c r="L691" s="52"/>
      <c r="M691" s="52"/>
      <c r="N691" s="52"/>
      <c r="O691" s="52"/>
      <c r="P691" s="52"/>
    </row>
    <row r="692" spans="1:16" x14ac:dyDescent="0.25">
      <c r="H692" s="52"/>
      <c r="I692" s="52"/>
      <c r="J692" s="52"/>
      <c r="K692" s="52"/>
      <c r="L692" s="52"/>
      <c r="M692" s="52"/>
      <c r="N692" s="52"/>
      <c r="O692" s="52"/>
      <c r="P692" s="52"/>
    </row>
    <row r="693" spans="1:16" x14ac:dyDescent="0.25">
      <c r="H693" s="52"/>
      <c r="I693" s="52"/>
      <c r="J693" s="52"/>
      <c r="K693" s="52"/>
      <c r="L693" s="52"/>
      <c r="M693" s="52"/>
      <c r="N693" s="52"/>
      <c r="O693" s="52"/>
      <c r="P693" s="52"/>
    </row>
    <row r="694" spans="1:16" x14ac:dyDescent="0.25">
      <c r="H694" s="52"/>
      <c r="I694" s="52"/>
      <c r="J694" s="52"/>
      <c r="K694" s="52"/>
      <c r="L694" s="52"/>
      <c r="M694" s="52"/>
      <c r="N694" s="52"/>
      <c r="O694" s="52"/>
      <c r="P694" s="52"/>
    </row>
    <row r="695" spans="1:16" x14ac:dyDescent="0.25">
      <c r="H695" s="52"/>
      <c r="I695" s="52"/>
      <c r="J695" s="52"/>
      <c r="K695" s="52"/>
      <c r="L695" s="52"/>
      <c r="M695" s="52"/>
      <c r="N695" s="52"/>
      <c r="O695" s="52"/>
      <c r="P695" s="52"/>
    </row>
    <row r="696" spans="1:16" x14ac:dyDescent="0.25">
      <c r="H696" s="52"/>
      <c r="I696" s="52"/>
      <c r="J696" s="52"/>
      <c r="K696" s="52"/>
      <c r="L696" s="52"/>
      <c r="M696" s="52"/>
      <c r="N696" s="52"/>
      <c r="O696" s="52"/>
      <c r="P696" s="52"/>
    </row>
    <row r="697" spans="1:16" x14ac:dyDescent="0.25">
      <c r="H697" s="52"/>
      <c r="I697" s="52"/>
      <c r="J697" s="52"/>
      <c r="K697" s="52"/>
      <c r="L697" s="52"/>
      <c r="M697" s="52"/>
      <c r="N697" s="52"/>
      <c r="O697" s="52"/>
      <c r="P697" s="52"/>
    </row>
    <row r="698" spans="1:16" x14ac:dyDescent="0.25">
      <c r="A698" s="74"/>
      <c r="D698" s="96"/>
      <c r="E698" s="96"/>
      <c r="F698" s="96"/>
      <c r="G698" s="96"/>
      <c r="H698" s="52"/>
      <c r="I698" s="52"/>
      <c r="J698" s="52"/>
      <c r="K698" s="52"/>
      <c r="L698" s="52"/>
      <c r="M698" s="52"/>
      <c r="N698" s="52"/>
      <c r="O698" s="52"/>
      <c r="P698" s="52"/>
    </row>
    <row r="699" spans="1:16" x14ac:dyDescent="0.25">
      <c r="A699" s="74"/>
      <c r="D699" s="96"/>
      <c r="E699" s="96"/>
      <c r="F699" s="96"/>
      <c r="G699" s="96"/>
      <c r="H699" s="52"/>
      <c r="I699" s="52"/>
      <c r="J699" s="52"/>
      <c r="K699" s="52"/>
      <c r="L699" s="52"/>
      <c r="M699" s="52"/>
      <c r="N699" s="52"/>
      <c r="O699" s="52"/>
      <c r="P699" s="52"/>
    </row>
    <row r="700" spans="1:16" x14ac:dyDescent="0.25">
      <c r="A700" s="74"/>
      <c r="D700" s="96"/>
      <c r="E700" s="96"/>
      <c r="F700" s="96"/>
      <c r="G700" s="96"/>
      <c r="H700" s="52"/>
      <c r="I700" s="52"/>
      <c r="J700" s="52"/>
      <c r="K700" s="52"/>
      <c r="L700" s="52"/>
      <c r="M700" s="52"/>
      <c r="N700" s="52"/>
      <c r="O700" s="52"/>
      <c r="P700" s="52"/>
    </row>
    <row r="701" spans="1:16" x14ac:dyDescent="0.25">
      <c r="A701" s="74"/>
      <c r="D701" s="96"/>
      <c r="E701" s="96"/>
      <c r="F701" s="96"/>
      <c r="G701" s="96"/>
      <c r="H701" s="52"/>
      <c r="I701" s="52"/>
      <c r="J701" s="52"/>
      <c r="K701" s="52"/>
      <c r="L701" s="52"/>
      <c r="M701" s="52"/>
      <c r="N701" s="52"/>
      <c r="O701" s="52"/>
      <c r="P701" s="52"/>
    </row>
    <row r="702" spans="1:16" x14ac:dyDescent="0.25">
      <c r="H702" s="52"/>
      <c r="I702" s="52"/>
      <c r="J702" s="52"/>
      <c r="K702" s="52"/>
      <c r="L702" s="52"/>
      <c r="M702" s="52"/>
      <c r="N702" s="52"/>
      <c r="O702" s="52"/>
      <c r="P702" s="52"/>
    </row>
    <row r="703" spans="1:16" x14ac:dyDescent="0.25">
      <c r="A703" s="74"/>
      <c r="H703" s="52"/>
      <c r="I703" s="52"/>
      <c r="J703" s="52"/>
      <c r="K703" s="52"/>
      <c r="L703" s="52"/>
      <c r="M703" s="52"/>
      <c r="N703" s="52"/>
      <c r="O703" s="52"/>
      <c r="P703" s="52"/>
    </row>
    <row r="704" spans="1:16" x14ac:dyDescent="0.25">
      <c r="H704" s="52"/>
      <c r="I704" s="52"/>
      <c r="J704" s="52"/>
      <c r="K704" s="52"/>
      <c r="L704" s="52"/>
      <c r="M704" s="52"/>
      <c r="N704" s="52"/>
      <c r="O704" s="52"/>
      <c r="P704" s="52"/>
    </row>
    <row r="705" spans="1:16" x14ac:dyDescent="0.25">
      <c r="H705" s="52"/>
      <c r="I705" s="52"/>
      <c r="J705" s="52"/>
      <c r="K705" s="52"/>
      <c r="L705" s="52"/>
      <c r="M705" s="52"/>
      <c r="N705" s="52"/>
      <c r="O705" s="52"/>
      <c r="P705" s="52"/>
    </row>
    <row r="706" spans="1:16" x14ac:dyDescent="0.25">
      <c r="H706" s="52"/>
      <c r="I706" s="52"/>
      <c r="J706" s="52"/>
      <c r="K706" s="52"/>
      <c r="L706" s="52"/>
      <c r="M706" s="52"/>
      <c r="N706" s="52"/>
      <c r="O706" s="52"/>
      <c r="P706" s="52"/>
    </row>
    <row r="707" spans="1:16" x14ac:dyDescent="0.25">
      <c r="H707" s="52"/>
      <c r="I707" s="52"/>
      <c r="J707" s="52"/>
      <c r="K707" s="52"/>
      <c r="L707" s="52"/>
      <c r="M707" s="52"/>
      <c r="N707" s="52"/>
      <c r="O707" s="52"/>
      <c r="P707" s="52"/>
    </row>
    <row r="708" spans="1:16" x14ac:dyDescent="0.25">
      <c r="A708" s="74"/>
      <c r="D708" s="96"/>
      <c r="E708" s="96"/>
      <c r="F708" s="96"/>
      <c r="G708" s="96"/>
      <c r="H708" s="52"/>
      <c r="I708" s="52"/>
      <c r="J708" s="52"/>
      <c r="K708" s="52"/>
      <c r="L708" s="52"/>
      <c r="M708" s="52"/>
      <c r="N708" s="52"/>
      <c r="O708" s="52"/>
      <c r="P708" s="52"/>
    </row>
    <row r="709" spans="1:16" x14ac:dyDescent="0.25">
      <c r="H709" s="52"/>
      <c r="I709" s="52"/>
      <c r="J709" s="52"/>
      <c r="K709" s="52"/>
      <c r="L709" s="52"/>
      <c r="M709" s="52"/>
      <c r="N709" s="52"/>
      <c r="O709" s="52"/>
      <c r="P709" s="52"/>
    </row>
    <row r="710" spans="1:16" x14ac:dyDescent="0.25">
      <c r="A710" s="74"/>
      <c r="H710" s="52"/>
      <c r="I710" s="52"/>
      <c r="J710" s="52"/>
      <c r="K710" s="52"/>
      <c r="L710" s="52"/>
      <c r="M710" s="52"/>
      <c r="N710" s="52"/>
      <c r="O710" s="52"/>
      <c r="P710" s="52"/>
    </row>
    <row r="711" spans="1:16" x14ac:dyDescent="0.25">
      <c r="H711" s="52"/>
      <c r="I711" s="52"/>
      <c r="J711" s="52"/>
      <c r="K711" s="52"/>
      <c r="L711" s="52"/>
      <c r="M711" s="52"/>
      <c r="N711" s="52"/>
      <c r="O711" s="52"/>
      <c r="P711" s="52"/>
    </row>
    <row r="712" spans="1:16" x14ac:dyDescent="0.25">
      <c r="A712" s="74"/>
      <c r="B712" s="101"/>
      <c r="C712" s="99"/>
      <c r="D712" s="96"/>
      <c r="E712" s="96"/>
      <c r="F712" s="96"/>
      <c r="G712" s="96"/>
      <c r="H712" s="52"/>
      <c r="I712" s="52"/>
      <c r="J712" s="52"/>
      <c r="K712" s="52"/>
      <c r="L712" s="52"/>
      <c r="M712" s="52"/>
      <c r="N712" s="52"/>
      <c r="O712" s="52"/>
      <c r="P712" s="52"/>
    </row>
    <row r="713" spans="1:16" x14ac:dyDescent="0.25">
      <c r="H713" s="52"/>
      <c r="I713" s="52"/>
      <c r="J713" s="52"/>
      <c r="K713" s="52"/>
      <c r="L713" s="52"/>
      <c r="M713" s="52"/>
      <c r="N713" s="52"/>
      <c r="O713" s="52"/>
      <c r="P713" s="52"/>
    </row>
    <row r="714" spans="1:16" x14ac:dyDescent="0.25">
      <c r="A714" s="74"/>
      <c r="D714" s="96"/>
      <c r="E714" s="96"/>
      <c r="F714" s="96"/>
      <c r="G714" s="96"/>
      <c r="H714" s="52"/>
      <c r="I714" s="52"/>
      <c r="J714" s="52"/>
      <c r="K714" s="52"/>
      <c r="L714" s="52"/>
      <c r="M714" s="52"/>
      <c r="N714" s="52"/>
      <c r="O714" s="52"/>
      <c r="P714" s="52"/>
    </row>
    <row r="715" spans="1:16" x14ac:dyDescent="0.25">
      <c r="A715" s="74"/>
      <c r="D715" s="96"/>
      <c r="E715" s="96"/>
      <c r="F715" s="96"/>
      <c r="G715" s="96"/>
      <c r="H715" s="52"/>
      <c r="I715" s="52"/>
      <c r="J715" s="52"/>
      <c r="K715" s="52"/>
      <c r="L715" s="52"/>
      <c r="M715" s="52"/>
      <c r="N715" s="52"/>
      <c r="O715" s="52"/>
      <c r="P715" s="52"/>
    </row>
    <row r="716" spans="1:16" x14ac:dyDescent="0.25">
      <c r="H716" s="52"/>
      <c r="I716" s="52"/>
      <c r="J716" s="52"/>
      <c r="K716" s="52"/>
      <c r="L716" s="52"/>
      <c r="M716" s="52"/>
      <c r="N716" s="52"/>
      <c r="O716" s="52"/>
      <c r="P716" s="52"/>
    </row>
    <row r="717" spans="1:16" x14ac:dyDescent="0.25">
      <c r="H717" s="52"/>
      <c r="I717" s="52"/>
      <c r="J717" s="52"/>
      <c r="K717" s="52"/>
      <c r="L717" s="52"/>
      <c r="M717" s="52"/>
      <c r="N717" s="52"/>
      <c r="O717" s="52"/>
      <c r="P717" s="52"/>
    </row>
    <row r="718" spans="1:16" x14ac:dyDescent="0.25">
      <c r="H718" s="52"/>
      <c r="I718" s="52"/>
      <c r="J718" s="52"/>
      <c r="K718" s="52"/>
      <c r="L718" s="52"/>
      <c r="M718" s="52"/>
      <c r="N718" s="52"/>
      <c r="O718" s="52"/>
      <c r="P718" s="52"/>
    </row>
    <row r="719" spans="1:16" x14ac:dyDescent="0.25">
      <c r="H719" s="52"/>
      <c r="I719" s="52"/>
      <c r="J719" s="52"/>
      <c r="K719" s="52"/>
      <c r="L719" s="52"/>
      <c r="M719" s="52"/>
      <c r="N719" s="52"/>
      <c r="O719" s="52"/>
      <c r="P719" s="52"/>
    </row>
    <row r="720" spans="1:16" x14ac:dyDescent="0.25">
      <c r="H720" s="52"/>
      <c r="I720" s="52"/>
      <c r="J720" s="52"/>
      <c r="K720" s="52"/>
      <c r="L720" s="52"/>
      <c r="M720" s="52"/>
      <c r="N720" s="52"/>
      <c r="O720" s="52"/>
      <c r="P720" s="52"/>
    </row>
    <row r="724" spans="1:16" x14ac:dyDescent="0.25">
      <c r="C724" s="99"/>
    </row>
    <row r="725" spans="1:16" x14ac:dyDescent="0.25">
      <c r="A725" s="74"/>
    </row>
    <row r="732" spans="1:16" x14ac:dyDescent="0.25">
      <c r="A732" s="74"/>
      <c r="B732" s="101"/>
      <c r="C732" s="99"/>
      <c r="D732" s="96"/>
      <c r="E732" s="96"/>
      <c r="F732" s="96"/>
      <c r="G732" s="96"/>
    </row>
    <row r="733" spans="1:16" x14ac:dyDescent="0.25">
      <c r="A733" s="74"/>
      <c r="B733" s="101"/>
      <c r="C733" s="99"/>
      <c r="D733" s="96"/>
      <c r="E733" s="96"/>
      <c r="F733" s="96"/>
      <c r="G733" s="96"/>
      <c r="H733" s="96"/>
      <c r="I733" s="96"/>
      <c r="J733" s="96"/>
      <c r="K733" s="96"/>
      <c r="L733" s="96"/>
      <c r="M733" s="96"/>
      <c r="N733" s="96"/>
      <c r="O733" s="96"/>
      <c r="P733" s="116"/>
    </row>
    <row r="734" spans="1:16" x14ac:dyDescent="0.25">
      <c r="A734" s="74"/>
      <c r="B734" s="101"/>
      <c r="C734" s="99"/>
      <c r="D734" s="96"/>
      <c r="E734" s="96"/>
      <c r="F734" s="96"/>
      <c r="G734" s="96"/>
      <c r="H734" s="96"/>
      <c r="I734" s="96"/>
      <c r="J734" s="96"/>
      <c r="K734" s="96"/>
      <c r="L734" s="96"/>
      <c r="M734" s="96"/>
      <c r="N734" s="96"/>
      <c r="O734" s="96"/>
      <c r="P734" s="116"/>
    </row>
    <row r="735" spans="1:16" x14ac:dyDescent="0.25">
      <c r="A735" s="74"/>
      <c r="B735" s="101"/>
      <c r="C735" s="99"/>
      <c r="D735" s="96"/>
      <c r="E735" s="96"/>
      <c r="F735" s="96"/>
      <c r="G735" s="96"/>
      <c r="H735" s="96"/>
      <c r="I735" s="96"/>
      <c r="J735" s="96"/>
      <c r="K735" s="96"/>
      <c r="L735" s="96"/>
      <c r="M735" s="96"/>
      <c r="N735" s="96"/>
      <c r="O735" s="96"/>
      <c r="P735" s="116"/>
    </row>
    <row r="737" spans="1:16" x14ac:dyDescent="0.25">
      <c r="A737" s="74"/>
      <c r="H737" s="52"/>
      <c r="I737" s="52"/>
      <c r="J737" s="52"/>
      <c r="K737" s="52"/>
      <c r="L737" s="52"/>
      <c r="M737" s="52"/>
      <c r="N737" s="52"/>
      <c r="O737" s="52"/>
      <c r="P737" s="52"/>
    </row>
    <row r="738" spans="1:16" x14ac:dyDescent="0.25">
      <c r="H738" s="52"/>
      <c r="I738" s="52"/>
      <c r="J738" s="52"/>
      <c r="K738" s="52"/>
      <c r="L738" s="52"/>
      <c r="M738" s="52"/>
      <c r="N738" s="52"/>
      <c r="O738" s="52"/>
      <c r="P738" s="52"/>
    </row>
    <row r="739" spans="1:16" x14ac:dyDescent="0.25">
      <c r="H739" s="52"/>
      <c r="I739" s="52"/>
      <c r="J739" s="52"/>
      <c r="K739" s="52"/>
      <c r="L739" s="52"/>
      <c r="M739" s="52"/>
      <c r="N739" s="52"/>
      <c r="O739" s="52"/>
      <c r="P739" s="52"/>
    </row>
    <row r="740" spans="1:16" x14ac:dyDescent="0.25">
      <c r="H740" s="52"/>
      <c r="I740" s="52"/>
      <c r="J740" s="52"/>
      <c r="K740" s="52"/>
      <c r="L740" s="52"/>
      <c r="M740" s="52"/>
      <c r="N740" s="52"/>
      <c r="O740" s="52"/>
      <c r="P740" s="52"/>
    </row>
    <row r="741" spans="1:16" x14ac:dyDescent="0.25">
      <c r="H741" s="52"/>
      <c r="I741" s="52"/>
      <c r="J741" s="52"/>
      <c r="K741" s="52"/>
      <c r="L741" s="52"/>
      <c r="M741" s="52"/>
      <c r="N741" s="52"/>
      <c r="O741" s="52"/>
      <c r="P741" s="52"/>
    </row>
    <row r="742" spans="1:16" x14ac:dyDescent="0.25">
      <c r="H742" s="52"/>
      <c r="I742" s="52"/>
      <c r="J742" s="52"/>
      <c r="K742" s="52"/>
      <c r="L742" s="52"/>
      <c r="M742" s="52"/>
      <c r="N742" s="52"/>
      <c r="O742" s="52"/>
      <c r="P742" s="52"/>
    </row>
    <row r="743" spans="1:16" x14ac:dyDescent="0.25">
      <c r="H743" s="52"/>
      <c r="I743" s="52"/>
      <c r="J743" s="52"/>
      <c r="K743" s="52"/>
      <c r="L743" s="52"/>
      <c r="M743" s="52"/>
      <c r="N743" s="52"/>
      <c r="O743" s="52"/>
      <c r="P743" s="52"/>
    </row>
    <row r="744" spans="1:16" x14ac:dyDescent="0.25">
      <c r="H744" s="52"/>
      <c r="I744" s="52"/>
      <c r="J744" s="52"/>
      <c r="K744" s="52"/>
      <c r="L744" s="52"/>
      <c r="M744" s="52"/>
      <c r="N744" s="52"/>
      <c r="O744" s="52"/>
      <c r="P744" s="52"/>
    </row>
    <row r="745" spans="1:16" x14ac:dyDescent="0.25">
      <c r="H745" s="52"/>
      <c r="I745" s="52"/>
      <c r="J745" s="52"/>
      <c r="K745" s="52"/>
      <c r="L745" s="52"/>
      <c r="M745" s="52"/>
      <c r="N745" s="52"/>
      <c r="O745" s="52"/>
      <c r="P745" s="52"/>
    </row>
    <row r="746" spans="1:16" x14ac:dyDescent="0.25">
      <c r="A746" s="74"/>
      <c r="D746" s="96"/>
      <c r="E746" s="96"/>
      <c r="F746" s="96"/>
      <c r="G746" s="96"/>
      <c r="H746" s="52"/>
      <c r="I746" s="52"/>
      <c r="J746" s="52"/>
      <c r="K746" s="52"/>
      <c r="L746" s="52"/>
      <c r="M746" s="52"/>
      <c r="N746" s="52"/>
      <c r="O746" s="52"/>
      <c r="P746" s="52"/>
    </row>
    <row r="747" spans="1:16" x14ac:dyDescent="0.25">
      <c r="A747" s="74"/>
      <c r="D747" s="96"/>
      <c r="E747" s="96"/>
      <c r="F747" s="96"/>
      <c r="G747" s="96"/>
      <c r="H747" s="52"/>
      <c r="I747" s="52"/>
      <c r="J747" s="52"/>
      <c r="K747" s="52"/>
      <c r="L747" s="52"/>
      <c r="M747" s="52"/>
      <c r="N747" s="52"/>
      <c r="O747" s="52"/>
      <c r="P747" s="52"/>
    </row>
    <row r="748" spans="1:16" x14ac:dyDescent="0.25">
      <c r="A748" s="74"/>
      <c r="D748" s="96"/>
      <c r="E748" s="96"/>
      <c r="F748" s="96"/>
      <c r="G748" s="96"/>
      <c r="H748" s="52"/>
      <c r="I748" s="52"/>
      <c r="J748" s="52"/>
      <c r="K748" s="52"/>
      <c r="L748" s="52"/>
      <c r="M748" s="52"/>
      <c r="N748" s="52"/>
      <c r="O748" s="52"/>
      <c r="P748" s="52"/>
    </row>
    <row r="749" spans="1:16" x14ac:dyDescent="0.25">
      <c r="A749" s="74"/>
      <c r="D749" s="96"/>
      <c r="E749" s="96"/>
      <c r="F749" s="96"/>
      <c r="G749" s="96"/>
      <c r="H749" s="52"/>
      <c r="I749" s="52"/>
      <c r="J749" s="52"/>
      <c r="K749" s="52"/>
      <c r="L749" s="52"/>
      <c r="M749" s="52"/>
      <c r="N749" s="52"/>
      <c r="O749" s="52"/>
      <c r="P749" s="52"/>
    </row>
    <row r="750" spans="1:16" x14ac:dyDescent="0.25">
      <c r="H750" s="52"/>
      <c r="I750" s="52"/>
      <c r="J750" s="52"/>
      <c r="K750" s="52"/>
      <c r="L750" s="52"/>
      <c r="M750" s="52"/>
      <c r="N750" s="52"/>
      <c r="O750" s="52"/>
      <c r="P750" s="52"/>
    </row>
    <row r="751" spans="1:16" x14ac:dyDescent="0.25">
      <c r="A751" s="74"/>
      <c r="H751" s="52"/>
      <c r="I751" s="52"/>
      <c r="J751" s="52"/>
      <c r="K751" s="52"/>
      <c r="L751" s="52"/>
      <c r="M751" s="52"/>
      <c r="N751" s="52"/>
      <c r="O751" s="52"/>
      <c r="P751" s="52"/>
    </row>
    <row r="752" spans="1:16" x14ac:dyDescent="0.25">
      <c r="H752" s="52"/>
      <c r="I752" s="52"/>
      <c r="J752" s="52"/>
      <c r="K752" s="52"/>
      <c r="L752" s="52"/>
      <c r="M752" s="52"/>
      <c r="N752" s="52"/>
      <c r="O752" s="52"/>
      <c r="P752" s="52"/>
    </row>
    <row r="753" spans="1:16" x14ac:dyDescent="0.25">
      <c r="H753" s="52"/>
      <c r="I753" s="52"/>
      <c r="J753" s="52"/>
      <c r="K753" s="52"/>
      <c r="L753" s="52"/>
      <c r="M753" s="52"/>
      <c r="N753" s="52"/>
      <c r="O753" s="52"/>
      <c r="P753" s="52"/>
    </row>
    <row r="754" spans="1:16" x14ac:dyDescent="0.25">
      <c r="H754" s="52"/>
      <c r="I754" s="52"/>
      <c r="J754" s="52"/>
      <c r="K754" s="52"/>
      <c r="L754" s="52"/>
      <c r="M754" s="52"/>
      <c r="N754" s="52"/>
      <c r="O754" s="52"/>
      <c r="P754" s="52"/>
    </row>
    <row r="755" spans="1:16" x14ac:dyDescent="0.25">
      <c r="A755" s="74"/>
      <c r="D755" s="96"/>
      <c r="E755" s="96"/>
      <c r="F755" s="96"/>
      <c r="G755" s="96"/>
      <c r="H755" s="52"/>
      <c r="I755" s="52"/>
      <c r="J755" s="52"/>
      <c r="K755" s="52"/>
      <c r="L755" s="52"/>
      <c r="M755" s="52"/>
      <c r="N755" s="52"/>
      <c r="O755" s="52"/>
      <c r="P755" s="52"/>
    </row>
    <row r="756" spans="1:16" x14ac:dyDescent="0.25">
      <c r="H756" s="52"/>
      <c r="I756" s="52"/>
      <c r="J756" s="52"/>
      <c r="K756" s="52"/>
      <c r="L756" s="52"/>
      <c r="M756" s="52"/>
      <c r="N756" s="52"/>
      <c r="O756" s="52"/>
      <c r="P756" s="52"/>
    </row>
    <row r="757" spans="1:16" x14ac:dyDescent="0.25">
      <c r="H757" s="52"/>
      <c r="I757" s="52"/>
      <c r="J757" s="52"/>
      <c r="K757" s="52"/>
      <c r="L757" s="52"/>
      <c r="M757" s="52"/>
      <c r="N757" s="52"/>
      <c r="O757" s="52"/>
      <c r="P757" s="52"/>
    </row>
    <row r="758" spans="1:16" x14ac:dyDescent="0.25">
      <c r="H758" s="52"/>
      <c r="I758" s="52"/>
      <c r="J758" s="52"/>
      <c r="K758" s="52"/>
      <c r="L758" s="52"/>
      <c r="M758" s="52"/>
      <c r="N758" s="52"/>
      <c r="O758" s="52"/>
      <c r="P758" s="52"/>
    </row>
    <row r="759" spans="1:16" x14ac:dyDescent="0.25">
      <c r="A759" s="74"/>
      <c r="B759" s="101"/>
      <c r="C759" s="99"/>
      <c r="D759" s="96"/>
      <c r="E759" s="96"/>
      <c r="F759" s="96"/>
      <c r="G759" s="96"/>
      <c r="H759" s="52"/>
      <c r="I759" s="52"/>
      <c r="J759" s="52"/>
      <c r="K759" s="52"/>
      <c r="L759" s="52"/>
      <c r="M759" s="52"/>
      <c r="N759" s="52"/>
      <c r="O759" s="52"/>
      <c r="P759" s="52"/>
    </row>
    <row r="760" spans="1:16" x14ac:dyDescent="0.25">
      <c r="H760" s="52"/>
      <c r="I760" s="52"/>
      <c r="J760" s="52"/>
      <c r="K760" s="52"/>
      <c r="L760" s="52"/>
      <c r="M760" s="52"/>
      <c r="N760" s="52"/>
      <c r="O760" s="52"/>
      <c r="P760" s="52"/>
    </row>
    <row r="761" spans="1:16" x14ac:dyDescent="0.25">
      <c r="H761" s="52"/>
      <c r="I761" s="52"/>
      <c r="J761" s="52"/>
      <c r="K761" s="52"/>
      <c r="L761" s="52"/>
      <c r="M761" s="52"/>
      <c r="N761" s="52"/>
      <c r="O761" s="52"/>
      <c r="P761" s="52"/>
    </row>
    <row r="762" spans="1:16" x14ac:dyDescent="0.25">
      <c r="A762" s="74"/>
      <c r="D762" s="96"/>
      <c r="E762" s="96"/>
      <c r="F762" s="96"/>
      <c r="G762" s="96"/>
      <c r="H762" s="52"/>
      <c r="I762" s="52"/>
      <c r="J762" s="52"/>
      <c r="K762" s="52"/>
      <c r="L762" s="52"/>
      <c r="M762" s="52"/>
      <c r="N762" s="52"/>
      <c r="O762" s="52"/>
      <c r="P762" s="52"/>
    </row>
    <row r="763" spans="1:16" x14ac:dyDescent="0.25">
      <c r="H763" s="52"/>
      <c r="I763" s="52"/>
      <c r="J763" s="52"/>
      <c r="K763" s="52"/>
      <c r="L763" s="52"/>
      <c r="M763" s="52"/>
      <c r="N763" s="52"/>
      <c r="O763" s="52"/>
      <c r="P763" s="52"/>
    </row>
    <row r="764" spans="1:16" x14ac:dyDescent="0.25">
      <c r="A764" s="74"/>
      <c r="B764" s="101"/>
      <c r="H764" s="52"/>
      <c r="I764" s="52"/>
      <c r="J764" s="52"/>
      <c r="K764" s="52"/>
      <c r="L764" s="52"/>
      <c r="M764" s="52"/>
      <c r="N764" s="52"/>
      <c r="O764" s="52"/>
      <c r="P764" s="52"/>
    </row>
    <row r="765" spans="1:16" x14ac:dyDescent="0.25">
      <c r="H765" s="52"/>
      <c r="I765" s="52"/>
      <c r="J765" s="52"/>
      <c r="K765" s="52"/>
      <c r="L765" s="52"/>
      <c r="M765" s="52"/>
      <c r="N765" s="52"/>
      <c r="O765" s="52"/>
      <c r="P765" s="52"/>
    </row>
    <row r="766" spans="1:16" x14ac:dyDescent="0.25">
      <c r="H766" s="52"/>
      <c r="I766" s="52"/>
      <c r="J766" s="52"/>
      <c r="K766" s="52"/>
      <c r="L766" s="52"/>
      <c r="M766" s="52"/>
      <c r="N766" s="52"/>
      <c r="O766" s="52"/>
      <c r="P766" s="52"/>
    </row>
    <row r="767" spans="1:16" x14ac:dyDescent="0.25">
      <c r="H767" s="52"/>
      <c r="I767" s="52"/>
      <c r="J767" s="52"/>
      <c r="K767" s="52"/>
      <c r="L767" s="52"/>
      <c r="M767" s="52"/>
      <c r="N767" s="52"/>
      <c r="O767" s="52"/>
      <c r="P767" s="52"/>
    </row>
    <row r="768" spans="1:16" x14ac:dyDescent="0.25">
      <c r="A768" s="74"/>
      <c r="B768" s="101"/>
      <c r="C768" s="99"/>
      <c r="D768" s="96"/>
      <c r="E768" s="96"/>
      <c r="F768" s="96"/>
      <c r="G768" s="96"/>
      <c r="H768" s="52"/>
      <c r="I768" s="52"/>
      <c r="J768" s="52"/>
      <c r="K768" s="52"/>
      <c r="L768" s="52"/>
      <c r="M768" s="52"/>
      <c r="N768" s="52"/>
      <c r="O768" s="52"/>
      <c r="P768" s="52"/>
    </row>
    <row r="769" spans="1:16" x14ac:dyDescent="0.25">
      <c r="A769" s="74"/>
      <c r="B769" s="101"/>
      <c r="C769" s="99"/>
      <c r="D769" s="96"/>
      <c r="E769" s="96"/>
      <c r="F769" s="96"/>
      <c r="G769" s="96"/>
    </row>
    <row r="770" spans="1:16" x14ac:dyDescent="0.25">
      <c r="A770" s="74"/>
      <c r="B770" s="101"/>
      <c r="C770" s="99"/>
      <c r="D770" s="96"/>
      <c r="E770" s="96"/>
      <c r="F770" s="96"/>
      <c r="G770" s="96"/>
    </row>
    <row r="771" spans="1:16" x14ac:dyDescent="0.25">
      <c r="A771" s="74"/>
      <c r="B771" s="101"/>
      <c r="C771" s="99"/>
      <c r="D771" s="96"/>
      <c r="E771" s="96"/>
      <c r="F771" s="96"/>
      <c r="G771" s="96"/>
    </row>
    <row r="773" spans="1:16" x14ac:dyDescent="0.25">
      <c r="C773" s="99"/>
    </row>
    <row r="774" spans="1:16" x14ac:dyDescent="0.25">
      <c r="A774" s="74"/>
      <c r="B774" s="101"/>
    </row>
    <row r="782" spans="1:16" x14ac:dyDescent="0.25">
      <c r="A782" s="74"/>
      <c r="B782" s="101"/>
      <c r="C782" s="99"/>
      <c r="D782" s="96"/>
      <c r="E782" s="96"/>
      <c r="F782" s="96"/>
      <c r="G782" s="96"/>
      <c r="H782" s="96"/>
      <c r="I782" s="96"/>
      <c r="J782" s="96"/>
      <c r="K782" s="96"/>
      <c r="L782" s="96"/>
      <c r="M782" s="96"/>
      <c r="N782" s="96"/>
      <c r="O782" s="96"/>
      <c r="P782" s="116"/>
    </row>
    <row r="783" spans="1:16" x14ac:dyDescent="0.25">
      <c r="A783" s="74"/>
      <c r="B783" s="101"/>
      <c r="C783" s="99"/>
      <c r="D783" s="96"/>
      <c r="E783" s="96"/>
      <c r="F783" s="96"/>
      <c r="G783" s="96"/>
      <c r="H783" s="96"/>
      <c r="I783" s="96"/>
      <c r="J783" s="96"/>
      <c r="K783" s="96"/>
      <c r="L783" s="96"/>
      <c r="M783" s="96"/>
      <c r="N783" s="96"/>
      <c r="O783" s="96"/>
      <c r="P783" s="116"/>
    </row>
    <row r="784" spans="1:16" x14ac:dyDescent="0.25">
      <c r="A784" s="74"/>
      <c r="B784" s="101"/>
      <c r="C784" s="99"/>
      <c r="D784" s="96"/>
      <c r="E784" s="96"/>
      <c r="F784" s="96"/>
      <c r="G784" s="96"/>
      <c r="H784" s="96"/>
      <c r="I784" s="96"/>
      <c r="J784" s="96"/>
      <c r="K784" s="96"/>
      <c r="L784" s="96"/>
      <c r="M784" s="96"/>
      <c r="N784" s="96"/>
      <c r="O784" s="96"/>
      <c r="P784" s="116"/>
    </row>
    <row r="785" spans="1:16" x14ac:dyDescent="0.25">
      <c r="H785" s="52"/>
      <c r="I785" s="52"/>
      <c r="J785" s="52"/>
      <c r="K785" s="52"/>
      <c r="L785" s="52"/>
      <c r="M785" s="52"/>
      <c r="N785" s="52"/>
      <c r="O785" s="52"/>
      <c r="P785" s="52"/>
    </row>
    <row r="786" spans="1:16" x14ac:dyDescent="0.25">
      <c r="A786" s="74"/>
      <c r="H786" s="52"/>
      <c r="I786" s="52"/>
      <c r="J786" s="52"/>
      <c r="K786" s="52"/>
      <c r="L786" s="52"/>
      <c r="M786" s="52"/>
      <c r="N786" s="52"/>
      <c r="O786" s="52"/>
      <c r="P786" s="52"/>
    </row>
    <row r="787" spans="1:16" x14ac:dyDescent="0.25">
      <c r="H787" s="52"/>
      <c r="I787" s="52"/>
      <c r="J787" s="52"/>
      <c r="K787" s="52"/>
      <c r="L787" s="52"/>
      <c r="M787" s="52"/>
      <c r="N787" s="52"/>
      <c r="O787" s="52"/>
      <c r="P787" s="52"/>
    </row>
    <row r="788" spans="1:16" x14ac:dyDescent="0.25">
      <c r="H788" s="52"/>
      <c r="I788" s="52"/>
      <c r="J788" s="52"/>
      <c r="K788" s="52"/>
      <c r="L788" s="52"/>
      <c r="M788" s="52"/>
      <c r="N788" s="52"/>
      <c r="O788" s="52"/>
      <c r="P788" s="52"/>
    </row>
    <row r="789" spans="1:16" x14ac:dyDescent="0.25">
      <c r="H789" s="52"/>
      <c r="I789" s="52"/>
      <c r="J789" s="52"/>
      <c r="K789" s="52"/>
      <c r="L789" s="52"/>
      <c r="M789" s="52"/>
      <c r="N789" s="52"/>
      <c r="O789" s="52"/>
      <c r="P789" s="52"/>
    </row>
    <row r="790" spans="1:16" x14ac:dyDescent="0.25">
      <c r="H790" s="52"/>
      <c r="I790" s="52"/>
      <c r="J790" s="52"/>
      <c r="K790" s="52"/>
      <c r="L790" s="52"/>
      <c r="M790" s="52"/>
      <c r="N790" s="52"/>
      <c r="O790" s="52"/>
      <c r="P790" s="52"/>
    </row>
    <row r="791" spans="1:16" x14ac:dyDescent="0.25">
      <c r="H791" s="52"/>
      <c r="I791" s="52"/>
      <c r="J791" s="52"/>
      <c r="K791" s="52"/>
      <c r="L791" s="52"/>
      <c r="M791" s="52"/>
      <c r="N791" s="52"/>
      <c r="O791" s="52"/>
      <c r="P791" s="52"/>
    </row>
    <row r="792" spans="1:16" x14ac:dyDescent="0.25">
      <c r="H792" s="52"/>
      <c r="I792" s="52"/>
      <c r="J792" s="52"/>
      <c r="K792" s="52"/>
      <c r="L792" s="52"/>
      <c r="M792" s="52"/>
      <c r="N792" s="52"/>
      <c r="O792" s="52"/>
      <c r="P792" s="52"/>
    </row>
    <row r="793" spans="1:16" x14ac:dyDescent="0.25">
      <c r="H793" s="52"/>
      <c r="I793" s="52"/>
      <c r="J793" s="52"/>
      <c r="K793" s="52"/>
      <c r="L793" s="52"/>
      <c r="M793" s="52"/>
      <c r="N793" s="52"/>
      <c r="O793" s="52"/>
      <c r="P793" s="52"/>
    </row>
    <row r="794" spans="1:16" x14ac:dyDescent="0.25">
      <c r="H794" s="52"/>
      <c r="I794" s="52"/>
      <c r="J794" s="52"/>
      <c r="K794" s="52"/>
      <c r="L794" s="52"/>
      <c r="M794" s="52"/>
      <c r="N794" s="52"/>
      <c r="O794" s="52"/>
      <c r="P794" s="52"/>
    </row>
    <row r="795" spans="1:16" x14ac:dyDescent="0.25">
      <c r="H795" s="52"/>
      <c r="I795" s="52"/>
      <c r="J795" s="52"/>
      <c r="K795" s="52"/>
      <c r="L795" s="52"/>
      <c r="M795" s="52"/>
      <c r="N795" s="52"/>
      <c r="O795" s="52"/>
      <c r="P795" s="52"/>
    </row>
    <row r="796" spans="1:16" x14ac:dyDescent="0.25">
      <c r="A796" s="74"/>
      <c r="D796" s="96"/>
      <c r="E796" s="96"/>
      <c r="F796" s="96"/>
      <c r="G796" s="96"/>
      <c r="H796" s="52"/>
      <c r="I796" s="52"/>
      <c r="J796" s="52"/>
      <c r="K796" s="52"/>
      <c r="L796" s="52"/>
      <c r="M796" s="52"/>
      <c r="N796" s="52"/>
      <c r="O796" s="52"/>
      <c r="P796" s="52"/>
    </row>
    <row r="797" spans="1:16" x14ac:dyDescent="0.25">
      <c r="A797" s="74"/>
      <c r="D797" s="96"/>
      <c r="E797" s="96"/>
      <c r="F797" s="96"/>
      <c r="G797" s="96"/>
      <c r="H797" s="52"/>
      <c r="I797" s="52"/>
      <c r="J797" s="52"/>
      <c r="K797" s="52"/>
      <c r="L797" s="52"/>
      <c r="M797" s="52"/>
      <c r="N797" s="52"/>
      <c r="O797" s="52"/>
      <c r="P797" s="52"/>
    </row>
    <row r="798" spans="1:16" x14ac:dyDescent="0.25">
      <c r="A798" s="74"/>
      <c r="D798" s="96"/>
      <c r="E798" s="96"/>
      <c r="F798" s="96"/>
      <c r="G798" s="96"/>
      <c r="H798" s="52"/>
      <c r="I798" s="52"/>
      <c r="J798" s="52"/>
      <c r="K798" s="52"/>
      <c r="L798" s="52"/>
      <c r="M798" s="52"/>
      <c r="N798" s="52"/>
      <c r="O798" s="52"/>
      <c r="P798" s="52"/>
    </row>
    <row r="799" spans="1:16" x14ac:dyDescent="0.25">
      <c r="H799" s="52"/>
      <c r="I799" s="52"/>
      <c r="J799" s="52"/>
      <c r="K799" s="52"/>
      <c r="L799" s="52"/>
      <c r="M799" s="52"/>
      <c r="N799" s="52"/>
      <c r="O799" s="52"/>
      <c r="P799" s="52"/>
    </row>
    <row r="800" spans="1:16" x14ac:dyDescent="0.25">
      <c r="A800" s="74"/>
      <c r="H800" s="52"/>
      <c r="I800" s="52"/>
      <c r="J800" s="52"/>
      <c r="K800" s="52"/>
      <c r="L800" s="52"/>
      <c r="M800" s="52"/>
      <c r="N800" s="52"/>
      <c r="O800" s="52"/>
      <c r="P800" s="52"/>
    </row>
    <row r="801" spans="1:16" x14ac:dyDescent="0.25">
      <c r="H801" s="52"/>
      <c r="I801" s="52"/>
      <c r="J801" s="52"/>
      <c r="K801" s="52"/>
      <c r="L801" s="52"/>
      <c r="M801" s="52"/>
      <c r="N801" s="52"/>
      <c r="O801" s="52"/>
      <c r="P801" s="52"/>
    </row>
    <row r="802" spans="1:16" x14ac:dyDescent="0.25">
      <c r="H802" s="52"/>
      <c r="I802" s="52"/>
      <c r="J802" s="52"/>
      <c r="K802" s="52"/>
      <c r="L802" s="52"/>
      <c r="M802" s="52"/>
      <c r="N802" s="52"/>
      <c r="O802" s="52"/>
      <c r="P802" s="52"/>
    </row>
    <row r="803" spans="1:16" x14ac:dyDescent="0.25">
      <c r="H803" s="52"/>
      <c r="I803" s="52"/>
      <c r="J803" s="52"/>
      <c r="K803" s="52"/>
      <c r="L803" s="52"/>
      <c r="M803" s="52"/>
      <c r="N803" s="52"/>
      <c r="O803" s="52"/>
      <c r="P803" s="52"/>
    </row>
    <row r="804" spans="1:16" x14ac:dyDescent="0.25">
      <c r="A804" s="74"/>
      <c r="D804" s="96"/>
      <c r="E804" s="96"/>
      <c r="F804" s="96"/>
      <c r="G804" s="96"/>
      <c r="H804" s="52"/>
      <c r="I804" s="52"/>
      <c r="J804" s="52"/>
      <c r="K804" s="52"/>
      <c r="L804" s="52"/>
      <c r="M804" s="52"/>
      <c r="N804" s="52"/>
      <c r="O804" s="52"/>
      <c r="P804" s="52"/>
    </row>
    <row r="805" spans="1:16" x14ac:dyDescent="0.25">
      <c r="H805" s="52"/>
      <c r="I805" s="52"/>
      <c r="J805" s="52"/>
      <c r="K805" s="52"/>
      <c r="L805" s="52"/>
      <c r="M805" s="52"/>
      <c r="N805" s="52"/>
      <c r="O805" s="52"/>
      <c r="P805" s="52"/>
    </row>
    <row r="806" spans="1:16" x14ac:dyDescent="0.25">
      <c r="H806" s="52"/>
      <c r="I806" s="52"/>
      <c r="J806" s="52"/>
      <c r="K806" s="52"/>
      <c r="L806" s="52"/>
      <c r="M806" s="52"/>
      <c r="N806" s="52"/>
      <c r="O806" s="52"/>
      <c r="P806" s="52"/>
    </row>
    <row r="807" spans="1:16" x14ac:dyDescent="0.25">
      <c r="H807" s="52"/>
      <c r="I807" s="52"/>
      <c r="J807" s="52"/>
      <c r="K807" s="52"/>
      <c r="L807" s="52"/>
      <c r="M807" s="52"/>
      <c r="N807" s="52"/>
      <c r="O807" s="52"/>
      <c r="P807" s="52"/>
    </row>
    <row r="808" spans="1:16" x14ac:dyDescent="0.25">
      <c r="A808" s="74"/>
      <c r="D808" s="96"/>
      <c r="E808" s="96"/>
      <c r="F808" s="96"/>
      <c r="G808" s="96"/>
      <c r="H808" s="52"/>
      <c r="I808" s="52"/>
      <c r="J808" s="52"/>
      <c r="K808" s="52"/>
      <c r="L808" s="52"/>
      <c r="M808" s="52"/>
      <c r="N808" s="52"/>
      <c r="O808" s="52"/>
      <c r="P808" s="52"/>
    </row>
    <row r="809" spans="1:16" x14ac:dyDescent="0.25">
      <c r="H809" s="52"/>
      <c r="I809" s="52"/>
      <c r="J809" s="52"/>
      <c r="K809" s="52"/>
      <c r="L809" s="52"/>
      <c r="M809" s="52"/>
      <c r="N809" s="52"/>
      <c r="O809" s="52"/>
      <c r="P809" s="52"/>
    </row>
    <row r="810" spans="1:16" x14ac:dyDescent="0.25">
      <c r="H810" s="52"/>
      <c r="I810" s="52"/>
      <c r="J810" s="52"/>
      <c r="K810" s="52"/>
      <c r="L810" s="52"/>
      <c r="M810" s="52"/>
      <c r="N810" s="52"/>
      <c r="O810" s="52"/>
      <c r="P810" s="52"/>
    </row>
    <row r="811" spans="1:16" x14ac:dyDescent="0.25">
      <c r="A811" s="74"/>
      <c r="D811" s="96"/>
      <c r="E811" s="96"/>
      <c r="F811" s="96"/>
      <c r="G811" s="96"/>
      <c r="H811" s="52"/>
      <c r="I811" s="52"/>
      <c r="J811" s="52"/>
      <c r="K811" s="52"/>
      <c r="L811" s="52"/>
      <c r="M811" s="52"/>
      <c r="N811" s="52"/>
      <c r="O811" s="52"/>
      <c r="P811" s="52"/>
    </row>
    <row r="812" spans="1:16" x14ac:dyDescent="0.25">
      <c r="H812" s="52"/>
      <c r="I812" s="52"/>
      <c r="J812" s="52"/>
      <c r="K812" s="52"/>
      <c r="L812" s="52"/>
      <c r="M812" s="52"/>
      <c r="N812" s="52"/>
      <c r="O812" s="52"/>
      <c r="P812" s="52"/>
    </row>
    <row r="813" spans="1:16" x14ac:dyDescent="0.25">
      <c r="A813" s="74"/>
      <c r="B813" s="101"/>
      <c r="H813" s="52"/>
      <c r="I813" s="52"/>
      <c r="J813" s="52"/>
      <c r="K813" s="52"/>
      <c r="L813" s="52"/>
      <c r="M813" s="52"/>
      <c r="N813" s="52"/>
      <c r="O813" s="52"/>
      <c r="P813" s="52"/>
    </row>
    <row r="814" spans="1:16" x14ac:dyDescent="0.25">
      <c r="H814" s="52"/>
      <c r="I814" s="52"/>
      <c r="J814" s="52"/>
      <c r="K814" s="52"/>
      <c r="L814" s="52"/>
      <c r="M814" s="52"/>
      <c r="N814" s="52"/>
      <c r="O814" s="52"/>
      <c r="P814" s="52"/>
    </row>
    <row r="815" spans="1:16" x14ac:dyDescent="0.25">
      <c r="A815" s="74"/>
      <c r="B815" s="101"/>
      <c r="C815" s="99"/>
      <c r="D815" s="96"/>
      <c r="E815" s="96"/>
      <c r="F815" s="96"/>
      <c r="G815" s="96"/>
      <c r="H815" s="52"/>
      <c r="I815" s="52"/>
      <c r="J815" s="52"/>
      <c r="K815" s="52"/>
      <c r="L815" s="52"/>
      <c r="M815" s="52"/>
      <c r="N815" s="52"/>
      <c r="O815" s="52"/>
      <c r="P815" s="52"/>
    </row>
    <row r="816" spans="1:16" x14ac:dyDescent="0.25">
      <c r="H816" s="52"/>
      <c r="I816" s="52"/>
      <c r="J816" s="52"/>
      <c r="K816" s="52"/>
      <c r="L816" s="52"/>
      <c r="M816" s="52"/>
      <c r="N816" s="52"/>
      <c r="O816" s="52"/>
      <c r="P816" s="52"/>
    </row>
    <row r="817" spans="1:16" x14ac:dyDescent="0.25">
      <c r="H817" s="52"/>
      <c r="I817" s="52"/>
      <c r="J817" s="52"/>
      <c r="K817" s="52"/>
      <c r="L817" s="52"/>
      <c r="M817" s="52"/>
      <c r="N817" s="52"/>
      <c r="O817" s="52"/>
      <c r="P817" s="52"/>
    </row>
    <row r="818" spans="1:16" x14ac:dyDescent="0.25">
      <c r="H818" s="52"/>
      <c r="I818" s="52"/>
      <c r="J818" s="52"/>
      <c r="K818" s="52"/>
      <c r="L818" s="52"/>
      <c r="M818" s="52"/>
      <c r="N818" s="52"/>
      <c r="O818" s="52"/>
      <c r="P818" s="52"/>
    </row>
    <row r="819" spans="1:16" x14ac:dyDescent="0.25">
      <c r="H819" s="52"/>
      <c r="I819" s="52"/>
      <c r="J819" s="52"/>
      <c r="K819" s="52"/>
      <c r="L819" s="52"/>
      <c r="M819" s="52"/>
      <c r="N819" s="52"/>
      <c r="O819" s="52"/>
      <c r="P819" s="52"/>
    </row>
    <row r="820" spans="1:16" x14ac:dyDescent="0.25">
      <c r="H820" s="52"/>
      <c r="I820" s="52"/>
      <c r="J820" s="52"/>
      <c r="K820" s="52"/>
      <c r="L820" s="52"/>
      <c r="M820" s="52"/>
      <c r="N820" s="52"/>
      <c r="O820" s="52"/>
      <c r="P820" s="52"/>
    </row>
    <row r="821" spans="1:16" x14ac:dyDescent="0.25">
      <c r="C821" s="99"/>
      <c r="H821" s="52"/>
      <c r="I821" s="52"/>
      <c r="J821" s="52"/>
      <c r="K821" s="52"/>
      <c r="L821" s="52"/>
      <c r="M821" s="52"/>
      <c r="N821" s="52"/>
      <c r="O821" s="52"/>
      <c r="P821" s="52"/>
    </row>
    <row r="822" spans="1:16" x14ac:dyDescent="0.25">
      <c r="A822" s="74"/>
      <c r="B822" s="101"/>
      <c r="H822" s="52"/>
      <c r="I822" s="52"/>
      <c r="J822" s="52"/>
      <c r="K822" s="52"/>
      <c r="L822" s="52"/>
      <c r="M822" s="52"/>
      <c r="N822" s="52"/>
      <c r="O822" s="52"/>
      <c r="P822" s="52"/>
    </row>
    <row r="823" spans="1:16" x14ac:dyDescent="0.25">
      <c r="H823" s="52"/>
      <c r="I823" s="52"/>
      <c r="J823" s="52"/>
      <c r="K823" s="52"/>
      <c r="L823" s="52"/>
      <c r="M823" s="52"/>
      <c r="N823" s="52"/>
      <c r="O823" s="52"/>
      <c r="P823" s="52"/>
    </row>
    <row r="824" spans="1:16" x14ac:dyDescent="0.25">
      <c r="H824" s="52"/>
      <c r="I824" s="52"/>
      <c r="J824" s="52"/>
      <c r="K824" s="52"/>
      <c r="L824" s="52"/>
      <c r="M824" s="52"/>
      <c r="N824" s="52"/>
      <c r="O824" s="52"/>
      <c r="P824" s="52"/>
    </row>
    <row r="825" spans="1:16" x14ac:dyDescent="0.25">
      <c r="H825" s="52"/>
      <c r="I825" s="52"/>
      <c r="J825" s="52"/>
      <c r="K825" s="52"/>
      <c r="L825" s="52"/>
      <c r="M825" s="52"/>
      <c r="N825" s="52"/>
      <c r="O825" s="52"/>
      <c r="P825" s="52"/>
    </row>
    <row r="826" spans="1:16" x14ac:dyDescent="0.25">
      <c r="H826" s="52"/>
      <c r="I826" s="52"/>
      <c r="J826" s="52"/>
      <c r="K826" s="52"/>
      <c r="L826" s="52"/>
      <c r="M826" s="52"/>
      <c r="N826" s="52"/>
      <c r="O826" s="52"/>
      <c r="P826" s="52"/>
    </row>
    <row r="827" spans="1:16" x14ac:dyDescent="0.25">
      <c r="H827" s="52"/>
      <c r="I827" s="52"/>
      <c r="J827" s="52"/>
      <c r="K827" s="52"/>
      <c r="L827" s="52"/>
      <c r="M827" s="52"/>
      <c r="N827" s="52"/>
      <c r="O827" s="52"/>
      <c r="P827" s="52"/>
    </row>
    <row r="828" spans="1:16" x14ac:dyDescent="0.25">
      <c r="H828" s="52"/>
      <c r="I828" s="52"/>
      <c r="J828" s="52"/>
      <c r="K828" s="52"/>
      <c r="L828" s="52"/>
      <c r="M828" s="52"/>
      <c r="N828" s="52"/>
      <c r="O828" s="52"/>
      <c r="P828" s="52"/>
    </row>
    <row r="829" spans="1:16" x14ac:dyDescent="0.25">
      <c r="H829" s="52"/>
      <c r="I829" s="52"/>
      <c r="J829" s="52"/>
      <c r="K829" s="52"/>
      <c r="L829" s="52"/>
      <c r="M829" s="52"/>
      <c r="N829" s="52"/>
      <c r="O829" s="52"/>
      <c r="P829" s="52"/>
    </row>
    <row r="830" spans="1:16" x14ac:dyDescent="0.25">
      <c r="H830" s="52"/>
      <c r="I830" s="52"/>
      <c r="J830" s="52"/>
      <c r="K830" s="52"/>
      <c r="L830" s="52"/>
      <c r="M830" s="52"/>
      <c r="N830" s="52"/>
      <c r="O830" s="52"/>
      <c r="P830" s="52"/>
    </row>
    <row r="831" spans="1:16" x14ac:dyDescent="0.25">
      <c r="H831" s="52"/>
      <c r="I831" s="52"/>
      <c r="J831" s="52"/>
      <c r="K831" s="52"/>
      <c r="L831" s="52"/>
      <c r="M831" s="52"/>
      <c r="N831" s="52"/>
      <c r="O831" s="52"/>
      <c r="P831" s="52"/>
    </row>
    <row r="832" spans="1:16" x14ac:dyDescent="0.25">
      <c r="A832" s="74"/>
      <c r="B832" s="101"/>
      <c r="C832" s="99"/>
      <c r="D832" s="96"/>
      <c r="E832" s="96"/>
      <c r="F832" s="96"/>
      <c r="G832" s="96"/>
      <c r="H832" s="52"/>
      <c r="I832" s="52"/>
      <c r="J832" s="52"/>
      <c r="K832" s="52"/>
      <c r="L832" s="52"/>
      <c r="M832" s="52"/>
      <c r="N832" s="52"/>
      <c r="O832" s="52"/>
      <c r="P832" s="52"/>
    </row>
    <row r="833" spans="1:16" x14ac:dyDescent="0.25">
      <c r="A833" s="74"/>
      <c r="B833" s="101"/>
      <c r="C833" s="99"/>
      <c r="D833" s="96"/>
      <c r="E833" s="96"/>
      <c r="F833" s="96"/>
      <c r="G833" s="96"/>
      <c r="H833" s="52"/>
      <c r="I833" s="52"/>
      <c r="J833" s="52"/>
      <c r="K833" s="52"/>
      <c r="L833" s="52"/>
      <c r="M833" s="52"/>
      <c r="N833" s="52"/>
      <c r="O833" s="52"/>
      <c r="P833" s="52"/>
    </row>
    <row r="834" spans="1:16" x14ac:dyDescent="0.25">
      <c r="A834" s="74"/>
      <c r="B834" s="101"/>
      <c r="C834" s="99"/>
      <c r="D834" s="96"/>
      <c r="E834" s="96"/>
      <c r="F834" s="96"/>
      <c r="G834" s="96"/>
      <c r="H834" s="52"/>
      <c r="I834" s="52"/>
      <c r="J834" s="52"/>
      <c r="K834" s="52"/>
      <c r="L834" s="52"/>
      <c r="M834" s="52"/>
      <c r="N834" s="52"/>
      <c r="O834" s="52"/>
      <c r="P834" s="52"/>
    </row>
    <row r="835" spans="1:16" x14ac:dyDescent="0.25">
      <c r="A835" s="74"/>
      <c r="B835" s="101"/>
      <c r="C835" s="99"/>
      <c r="D835" s="96"/>
      <c r="E835" s="96"/>
      <c r="F835" s="96"/>
      <c r="G835" s="96"/>
      <c r="H835" s="52"/>
      <c r="I835" s="52"/>
      <c r="J835" s="52"/>
      <c r="K835" s="52"/>
      <c r="L835" s="52"/>
      <c r="M835" s="52"/>
      <c r="N835" s="52"/>
      <c r="O835" s="52"/>
      <c r="P835" s="52"/>
    </row>
    <row r="836" spans="1:16" x14ac:dyDescent="0.25">
      <c r="H836" s="52"/>
      <c r="I836" s="52"/>
      <c r="J836" s="52"/>
      <c r="K836" s="52"/>
      <c r="L836" s="52"/>
      <c r="M836" s="52"/>
      <c r="N836" s="52"/>
      <c r="O836" s="52"/>
      <c r="P836" s="52"/>
    </row>
    <row r="837" spans="1:16" x14ac:dyDescent="0.25">
      <c r="A837" s="74"/>
      <c r="H837" s="52"/>
      <c r="I837" s="52"/>
      <c r="J837" s="52"/>
      <c r="K837" s="52"/>
      <c r="L837" s="52"/>
      <c r="M837" s="52"/>
      <c r="N837" s="52"/>
      <c r="O837" s="52"/>
      <c r="P837" s="52"/>
    </row>
    <row r="838" spans="1:16" x14ac:dyDescent="0.25">
      <c r="H838" s="52"/>
      <c r="I838" s="52"/>
      <c r="J838" s="52"/>
      <c r="K838" s="52"/>
      <c r="L838" s="52"/>
      <c r="M838" s="52"/>
      <c r="N838" s="52"/>
      <c r="O838" s="52"/>
      <c r="P838" s="52"/>
    </row>
    <row r="839" spans="1:16" x14ac:dyDescent="0.25">
      <c r="C839" s="99"/>
      <c r="H839" s="52"/>
      <c r="I839" s="52"/>
      <c r="J839" s="52"/>
      <c r="K839" s="52"/>
      <c r="L839" s="52"/>
      <c r="M839" s="52"/>
      <c r="N839" s="52"/>
      <c r="O839" s="52"/>
      <c r="P839" s="52"/>
    </row>
    <row r="840" spans="1:16" x14ac:dyDescent="0.25">
      <c r="C840" s="99"/>
      <c r="H840" s="52"/>
      <c r="I840" s="52"/>
      <c r="J840" s="52"/>
      <c r="K840" s="52"/>
      <c r="L840" s="52"/>
      <c r="M840" s="52"/>
      <c r="N840" s="52"/>
      <c r="O840" s="52"/>
      <c r="P840" s="52"/>
    </row>
    <row r="841" spans="1:16" x14ac:dyDescent="0.25">
      <c r="H841" s="52"/>
      <c r="I841" s="52"/>
      <c r="J841" s="52"/>
      <c r="K841" s="52"/>
      <c r="L841" s="52"/>
      <c r="M841" s="52"/>
      <c r="N841" s="52"/>
      <c r="O841" s="52"/>
      <c r="P841" s="52"/>
    </row>
    <row r="842" spans="1:16" x14ac:dyDescent="0.25">
      <c r="H842" s="52"/>
      <c r="I842" s="52"/>
      <c r="J842" s="52"/>
      <c r="K842" s="52"/>
      <c r="L842" s="52"/>
      <c r="M842" s="52"/>
      <c r="N842" s="52"/>
      <c r="O842" s="52"/>
      <c r="P842" s="52"/>
    </row>
    <row r="843" spans="1:16" x14ac:dyDescent="0.25">
      <c r="H843" s="52"/>
      <c r="I843" s="52"/>
      <c r="J843" s="52"/>
      <c r="K843" s="52"/>
      <c r="L843" s="52"/>
      <c r="M843" s="52"/>
      <c r="N843" s="52"/>
      <c r="O843" s="52"/>
      <c r="P843" s="52"/>
    </row>
    <row r="844" spans="1:16" x14ac:dyDescent="0.25">
      <c r="H844" s="52"/>
      <c r="I844" s="52"/>
      <c r="J844" s="52"/>
      <c r="K844" s="52"/>
      <c r="L844" s="52"/>
      <c r="M844" s="52"/>
      <c r="N844" s="52"/>
      <c r="O844" s="52"/>
      <c r="P844" s="52"/>
    </row>
    <row r="845" spans="1:16" x14ac:dyDescent="0.25">
      <c r="H845" s="52"/>
      <c r="I845" s="52"/>
      <c r="J845" s="52"/>
      <c r="K845" s="52"/>
      <c r="L845" s="52"/>
      <c r="M845" s="52"/>
      <c r="N845" s="52"/>
      <c r="O845" s="52"/>
      <c r="P845" s="52"/>
    </row>
    <row r="846" spans="1:16" x14ac:dyDescent="0.25">
      <c r="H846" s="52"/>
      <c r="I846" s="52"/>
      <c r="J846" s="52"/>
      <c r="K846" s="52"/>
      <c r="L846" s="52"/>
      <c r="M846" s="52"/>
      <c r="N846" s="52"/>
      <c r="O846" s="52"/>
      <c r="P846" s="52"/>
    </row>
    <row r="847" spans="1:16" x14ac:dyDescent="0.25">
      <c r="A847" s="74"/>
      <c r="D847" s="96"/>
      <c r="E847" s="96"/>
      <c r="F847" s="96"/>
      <c r="G847" s="96"/>
      <c r="H847" s="52"/>
      <c r="I847" s="52"/>
      <c r="J847" s="52"/>
      <c r="K847" s="52"/>
      <c r="L847" s="52"/>
      <c r="M847" s="52"/>
      <c r="N847" s="52"/>
      <c r="O847" s="52"/>
      <c r="P847" s="52"/>
    </row>
    <row r="848" spans="1:16" x14ac:dyDescent="0.25">
      <c r="A848" s="74"/>
      <c r="D848" s="96"/>
      <c r="E848" s="96"/>
      <c r="F848" s="96"/>
      <c r="G848" s="96"/>
      <c r="H848" s="52"/>
      <c r="I848" s="52"/>
      <c r="J848" s="52"/>
      <c r="K848" s="52"/>
      <c r="L848" s="52"/>
      <c r="M848" s="52"/>
      <c r="N848" s="52"/>
      <c r="O848" s="52"/>
      <c r="P848" s="52"/>
    </row>
    <row r="849" spans="1:16" x14ac:dyDescent="0.25">
      <c r="A849" s="74"/>
      <c r="D849" s="96"/>
      <c r="E849" s="96"/>
      <c r="F849" s="96"/>
      <c r="G849" s="96"/>
      <c r="H849" s="52"/>
      <c r="I849" s="52"/>
      <c r="J849" s="52"/>
      <c r="K849" s="52"/>
      <c r="L849" s="52"/>
      <c r="M849" s="52"/>
      <c r="N849" s="52"/>
      <c r="O849" s="52"/>
      <c r="P849" s="52"/>
    </row>
    <row r="850" spans="1:16" x14ac:dyDescent="0.25">
      <c r="A850" s="74"/>
      <c r="D850" s="96"/>
      <c r="E850" s="96"/>
      <c r="F850" s="96"/>
      <c r="G850" s="96"/>
      <c r="H850" s="52"/>
      <c r="I850" s="52"/>
      <c r="J850" s="52"/>
      <c r="K850" s="52"/>
      <c r="L850" s="52"/>
      <c r="M850" s="52"/>
      <c r="N850" s="52"/>
      <c r="O850" s="52"/>
      <c r="P850" s="52"/>
    </row>
    <row r="851" spans="1:16" x14ac:dyDescent="0.25">
      <c r="H851" s="52"/>
      <c r="I851" s="52"/>
      <c r="J851" s="52"/>
      <c r="K851" s="52"/>
      <c r="L851" s="52"/>
      <c r="M851" s="52"/>
      <c r="N851" s="52"/>
      <c r="O851" s="52"/>
      <c r="P851" s="52"/>
    </row>
    <row r="852" spans="1:16" x14ac:dyDescent="0.25">
      <c r="A852" s="74"/>
      <c r="H852" s="52"/>
      <c r="I852" s="52"/>
      <c r="J852" s="52"/>
      <c r="K852" s="52"/>
      <c r="L852" s="52"/>
      <c r="M852" s="52"/>
      <c r="N852" s="52"/>
      <c r="O852" s="52"/>
      <c r="P852" s="52"/>
    </row>
    <row r="853" spans="1:16" x14ac:dyDescent="0.25">
      <c r="H853" s="52"/>
      <c r="I853" s="52"/>
      <c r="J853" s="52"/>
      <c r="K853" s="52"/>
      <c r="L853" s="52"/>
      <c r="M853" s="52"/>
      <c r="N853" s="52"/>
      <c r="O853" s="52"/>
      <c r="P853" s="52"/>
    </row>
    <row r="854" spans="1:16" x14ac:dyDescent="0.25">
      <c r="H854" s="52"/>
      <c r="I854" s="52"/>
      <c r="J854" s="52"/>
      <c r="K854" s="52"/>
      <c r="L854" s="52"/>
      <c r="M854" s="52"/>
      <c r="N854" s="52"/>
      <c r="O854" s="52"/>
      <c r="P854" s="52"/>
    </row>
    <row r="855" spans="1:16" x14ac:dyDescent="0.25">
      <c r="H855" s="52"/>
      <c r="I855" s="52"/>
      <c r="J855" s="52"/>
      <c r="K855" s="52"/>
      <c r="L855" s="52"/>
      <c r="M855" s="52"/>
      <c r="N855" s="52"/>
      <c r="O855" s="52"/>
      <c r="P855" s="52"/>
    </row>
    <row r="856" spans="1:16" x14ac:dyDescent="0.25">
      <c r="H856" s="52"/>
      <c r="I856" s="52"/>
      <c r="J856" s="52"/>
      <c r="K856" s="52"/>
      <c r="L856" s="52"/>
      <c r="M856" s="52"/>
      <c r="N856" s="52"/>
      <c r="O856" s="52"/>
      <c r="P856" s="52"/>
    </row>
    <row r="857" spans="1:16" x14ac:dyDescent="0.25">
      <c r="A857" s="74"/>
      <c r="D857" s="96"/>
      <c r="E857" s="96"/>
      <c r="F857" s="96"/>
      <c r="G857" s="96"/>
      <c r="H857" s="52"/>
      <c r="I857" s="52"/>
      <c r="J857" s="52"/>
      <c r="K857" s="52"/>
      <c r="L857" s="52"/>
      <c r="M857" s="52"/>
      <c r="N857" s="52"/>
      <c r="O857" s="52"/>
      <c r="P857" s="52"/>
    </row>
    <row r="858" spans="1:16" x14ac:dyDescent="0.25">
      <c r="H858" s="52"/>
      <c r="I858" s="52"/>
      <c r="J858" s="52"/>
      <c r="K858" s="52"/>
      <c r="L858" s="52"/>
      <c r="M858" s="52"/>
      <c r="N858" s="52"/>
      <c r="O858" s="52"/>
      <c r="P858" s="52"/>
    </row>
    <row r="859" spans="1:16" x14ac:dyDescent="0.25">
      <c r="A859" s="74"/>
      <c r="H859" s="52"/>
      <c r="I859" s="52"/>
      <c r="J859" s="52"/>
      <c r="K859" s="52"/>
      <c r="L859" s="52"/>
      <c r="M859" s="52"/>
      <c r="N859" s="52"/>
      <c r="O859" s="52"/>
      <c r="P859" s="52"/>
    </row>
    <row r="860" spans="1:16" x14ac:dyDescent="0.25">
      <c r="H860" s="52"/>
      <c r="I860" s="52"/>
      <c r="J860" s="52"/>
      <c r="K860" s="52"/>
      <c r="L860" s="52"/>
      <c r="M860" s="52"/>
      <c r="N860" s="52"/>
      <c r="O860" s="52"/>
      <c r="P860" s="52"/>
    </row>
    <row r="861" spans="1:16" x14ac:dyDescent="0.25">
      <c r="A861" s="74"/>
      <c r="B861" s="101"/>
      <c r="C861" s="99"/>
      <c r="D861" s="96"/>
      <c r="E861" s="96"/>
      <c r="F861" s="96"/>
      <c r="G861" s="96"/>
      <c r="H861" s="52"/>
      <c r="I861" s="52"/>
      <c r="J861" s="52"/>
      <c r="K861" s="52"/>
      <c r="L861" s="52"/>
      <c r="M861" s="52"/>
      <c r="N861" s="52"/>
      <c r="O861" s="52"/>
      <c r="P861" s="52"/>
    </row>
    <row r="862" spans="1:16" x14ac:dyDescent="0.25">
      <c r="H862" s="52"/>
      <c r="I862" s="52"/>
      <c r="J862" s="52"/>
      <c r="K862" s="52"/>
      <c r="L862" s="52"/>
      <c r="M862" s="52"/>
      <c r="N862" s="52"/>
      <c r="O862" s="52"/>
      <c r="P862" s="52"/>
    </row>
    <row r="863" spans="1:16" x14ac:dyDescent="0.25">
      <c r="A863" s="74"/>
      <c r="B863" s="101"/>
      <c r="C863" s="99"/>
      <c r="D863" s="96"/>
      <c r="E863" s="96"/>
      <c r="F863" s="96"/>
      <c r="G863" s="96"/>
      <c r="H863" s="52"/>
      <c r="I863" s="52"/>
      <c r="J863" s="52"/>
      <c r="K863" s="52"/>
      <c r="L863" s="52"/>
      <c r="M863" s="52"/>
      <c r="N863" s="52"/>
      <c r="O863" s="52"/>
      <c r="P863" s="52"/>
    </row>
    <row r="864" spans="1:16" x14ac:dyDescent="0.25">
      <c r="A864" s="74"/>
      <c r="B864" s="101"/>
      <c r="H864" s="52"/>
      <c r="I864" s="52"/>
      <c r="J864" s="52"/>
      <c r="K864" s="52"/>
      <c r="L864" s="52"/>
      <c r="M864" s="52"/>
      <c r="N864" s="52"/>
      <c r="O864" s="52"/>
      <c r="P864" s="52"/>
    </row>
    <row r="865" spans="1:16" x14ac:dyDescent="0.25">
      <c r="H865" s="52"/>
      <c r="I865" s="52"/>
      <c r="J865" s="52"/>
      <c r="K865" s="52"/>
      <c r="L865" s="52"/>
      <c r="M865" s="52"/>
      <c r="N865" s="52"/>
      <c r="O865" s="52"/>
      <c r="P865" s="52"/>
    </row>
    <row r="866" spans="1:16" x14ac:dyDescent="0.25">
      <c r="H866" s="52"/>
      <c r="I866" s="52"/>
      <c r="J866" s="52"/>
      <c r="K866" s="52"/>
      <c r="L866" s="52"/>
      <c r="M866" s="52"/>
      <c r="N866" s="52"/>
      <c r="O866" s="52"/>
      <c r="P866" s="52"/>
    </row>
    <row r="867" spans="1:16" x14ac:dyDescent="0.25">
      <c r="H867" s="52"/>
      <c r="I867" s="52"/>
      <c r="J867" s="52"/>
      <c r="K867" s="52"/>
      <c r="L867" s="52"/>
      <c r="M867" s="52"/>
      <c r="N867" s="52"/>
      <c r="O867" s="52"/>
      <c r="P867" s="52"/>
    </row>
    <row r="868" spans="1:16" x14ac:dyDescent="0.25">
      <c r="H868" s="52"/>
      <c r="I868" s="52"/>
      <c r="J868" s="52"/>
      <c r="K868" s="52"/>
      <c r="L868" s="52"/>
      <c r="M868" s="52"/>
      <c r="N868" s="52"/>
      <c r="O868" s="52"/>
      <c r="P868" s="52"/>
    </row>
    <row r="869" spans="1:16" x14ac:dyDescent="0.25">
      <c r="C869" s="99"/>
      <c r="H869" s="52"/>
      <c r="I869" s="52"/>
      <c r="J869" s="52"/>
      <c r="K869" s="52"/>
      <c r="L869" s="52"/>
      <c r="M869" s="52"/>
      <c r="N869" s="52"/>
      <c r="O869" s="52"/>
      <c r="P869" s="52"/>
    </row>
    <row r="870" spans="1:16" x14ac:dyDescent="0.25">
      <c r="A870" s="74"/>
      <c r="B870" s="101"/>
      <c r="H870" s="52"/>
      <c r="I870" s="52"/>
      <c r="J870" s="52"/>
      <c r="K870" s="52"/>
      <c r="L870" s="52"/>
      <c r="M870" s="52"/>
      <c r="N870" s="52"/>
      <c r="O870" s="52"/>
      <c r="P870" s="52"/>
    </row>
    <row r="871" spans="1:16" x14ac:dyDescent="0.25">
      <c r="H871" s="52"/>
      <c r="I871" s="52"/>
      <c r="J871" s="52"/>
      <c r="K871" s="52"/>
      <c r="L871" s="52"/>
      <c r="M871" s="52"/>
      <c r="N871" s="52"/>
      <c r="O871" s="52"/>
      <c r="P871" s="52"/>
    </row>
    <row r="872" spans="1:16" x14ac:dyDescent="0.25">
      <c r="H872" s="52"/>
      <c r="I872" s="52"/>
      <c r="J872" s="52"/>
      <c r="K872" s="52"/>
      <c r="L872" s="52"/>
      <c r="M872" s="52"/>
      <c r="N872" s="52"/>
      <c r="O872" s="52"/>
      <c r="P872" s="52"/>
    </row>
    <row r="873" spans="1:16" x14ac:dyDescent="0.25">
      <c r="H873" s="52"/>
      <c r="I873" s="52"/>
      <c r="J873" s="52"/>
      <c r="K873" s="52"/>
      <c r="L873" s="52"/>
      <c r="M873" s="52"/>
      <c r="N873" s="52"/>
      <c r="O873" s="52"/>
      <c r="P873" s="52"/>
    </row>
    <row r="874" spans="1:16" x14ac:dyDescent="0.25">
      <c r="H874" s="52"/>
      <c r="I874" s="52"/>
      <c r="J874" s="52"/>
      <c r="K874" s="52"/>
      <c r="L874" s="52"/>
      <c r="M874" s="52"/>
      <c r="N874" s="52"/>
      <c r="O874" s="52"/>
      <c r="P874" s="52"/>
    </row>
    <row r="875" spans="1:16" x14ac:dyDescent="0.25">
      <c r="H875" s="52"/>
      <c r="I875" s="52"/>
      <c r="J875" s="52"/>
      <c r="K875" s="52"/>
      <c r="L875" s="52"/>
      <c r="M875" s="52"/>
      <c r="N875" s="52"/>
      <c r="O875" s="52"/>
      <c r="P875" s="52"/>
    </row>
    <row r="876" spans="1:16" x14ac:dyDescent="0.25">
      <c r="H876" s="52"/>
      <c r="I876" s="52"/>
      <c r="J876" s="52"/>
      <c r="K876" s="52"/>
      <c r="L876" s="52"/>
      <c r="M876" s="52"/>
      <c r="N876" s="52"/>
      <c r="O876" s="52"/>
      <c r="P876" s="52"/>
    </row>
    <row r="877" spans="1:16" x14ac:dyDescent="0.25">
      <c r="A877" s="74"/>
      <c r="B877" s="101"/>
      <c r="C877" s="99"/>
      <c r="D877" s="96"/>
      <c r="E877" s="96"/>
      <c r="F877" s="96"/>
      <c r="G877" s="96"/>
      <c r="H877" s="52"/>
      <c r="I877" s="52"/>
      <c r="J877" s="52"/>
      <c r="K877" s="52"/>
      <c r="L877" s="52"/>
      <c r="M877" s="52"/>
      <c r="N877" s="52"/>
      <c r="O877" s="52"/>
      <c r="P877" s="52"/>
    </row>
    <row r="878" spans="1:16" x14ac:dyDescent="0.25">
      <c r="A878" s="74"/>
      <c r="B878" s="101"/>
      <c r="C878" s="99"/>
      <c r="D878" s="96"/>
      <c r="E878" s="96"/>
      <c r="F878" s="96"/>
      <c r="G878" s="96"/>
      <c r="H878" s="52"/>
      <c r="I878" s="52"/>
      <c r="J878" s="52"/>
      <c r="K878" s="52"/>
      <c r="L878" s="52"/>
      <c r="M878" s="52"/>
      <c r="N878" s="52"/>
      <c r="O878" s="52"/>
      <c r="P878" s="52"/>
    </row>
    <row r="879" spans="1:16" x14ac:dyDescent="0.25">
      <c r="A879" s="74"/>
      <c r="B879" s="101"/>
      <c r="C879" s="99"/>
      <c r="D879" s="96"/>
      <c r="E879" s="96"/>
      <c r="F879" s="96"/>
      <c r="G879" s="96"/>
      <c r="H879" s="52"/>
      <c r="I879" s="52"/>
      <c r="J879" s="52"/>
      <c r="K879" s="52"/>
      <c r="L879" s="52"/>
      <c r="M879" s="52"/>
      <c r="N879" s="52"/>
      <c r="O879" s="52"/>
      <c r="P879" s="52"/>
    </row>
    <row r="880" spans="1:16" x14ac:dyDescent="0.25">
      <c r="H880" s="52"/>
      <c r="I880" s="52"/>
      <c r="J880" s="52"/>
      <c r="K880" s="52"/>
      <c r="L880" s="52"/>
      <c r="M880" s="52"/>
      <c r="N880" s="52"/>
      <c r="O880" s="52"/>
      <c r="P880" s="52"/>
    </row>
    <row r="881" spans="1:16" x14ac:dyDescent="0.25">
      <c r="A881" s="74"/>
      <c r="H881" s="52"/>
      <c r="I881" s="52"/>
      <c r="J881" s="52"/>
      <c r="K881" s="52"/>
      <c r="L881" s="52"/>
      <c r="M881" s="52"/>
      <c r="N881" s="52"/>
      <c r="O881" s="52"/>
      <c r="P881" s="52"/>
    </row>
    <row r="882" spans="1:16" x14ac:dyDescent="0.25">
      <c r="H882" s="52"/>
      <c r="I882" s="52"/>
      <c r="J882" s="52"/>
      <c r="K882" s="52"/>
      <c r="L882" s="52"/>
      <c r="M882" s="52"/>
      <c r="N882" s="52"/>
      <c r="O882" s="52"/>
      <c r="P882" s="52"/>
    </row>
    <row r="883" spans="1:16" x14ac:dyDescent="0.25">
      <c r="H883" s="52"/>
      <c r="I883" s="52"/>
      <c r="J883" s="52"/>
      <c r="K883" s="52"/>
      <c r="L883" s="52"/>
      <c r="M883" s="52"/>
      <c r="N883" s="52"/>
      <c r="O883" s="52"/>
      <c r="P883" s="52"/>
    </row>
    <row r="884" spans="1:16" x14ac:dyDescent="0.25">
      <c r="H884" s="52"/>
      <c r="I884" s="52"/>
      <c r="J884" s="52"/>
      <c r="K884" s="52"/>
      <c r="L884" s="52"/>
      <c r="M884" s="52"/>
      <c r="N884" s="52"/>
      <c r="O884" s="52"/>
      <c r="P884" s="52"/>
    </row>
    <row r="885" spans="1:16" x14ac:dyDescent="0.25">
      <c r="H885" s="52"/>
      <c r="I885" s="52"/>
      <c r="J885" s="52"/>
      <c r="K885" s="52"/>
      <c r="L885" s="52"/>
      <c r="M885" s="52"/>
      <c r="N885" s="52"/>
      <c r="O885" s="52"/>
      <c r="P885" s="52"/>
    </row>
    <row r="886" spans="1:16" x14ac:dyDescent="0.25">
      <c r="H886" s="52"/>
      <c r="I886" s="52"/>
      <c r="J886" s="52"/>
      <c r="K886" s="52"/>
      <c r="L886" s="52"/>
      <c r="M886" s="52"/>
      <c r="N886" s="52"/>
      <c r="O886" s="52"/>
      <c r="P886" s="52"/>
    </row>
    <row r="887" spans="1:16" x14ac:dyDescent="0.25">
      <c r="H887" s="52"/>
      <c r="I887" s="52"/>
      <c r="J887" s="52"/>
      <c r="K887" s="52"/>
      <c r="L887" s="52"/>
      <c r="M887" s="52"/>
      <c r="N887" s="52"/>
      <c r="O887" s="52"/>
      <c r="P887" s="52"/>
    </row>
    <row r="888" spans="1:16" x14ac:dyDescent="0.25">
      <c r="H888" s="52"/>
      <c r="I888" s="52"/>
      <c r="J888" s="52"/>
      <c r="K888" s="52"/>
      <c r="L888" s="52"/>
      <c r="M888" s="52"/>
      <c r="N888" s="52"/>
      <c r="O888" s="52"/>
      <c r="P888" s="52"/>
    </row>
    <row r="889" spans="1:16" x14ac:dyDescent="0.25">
      <c r="H889" s="52"/>
      <c r="I889" s="52"/>
      <c r="J889" s="52"/>
      <c r="K889" s="52"/>
      <c r="L889" s="52"/>
      <c r="M889" s="52"/>
      <c r="N889" s="52"/>
      <c r="O889" s="52"/>
      <c r="P889" s="52"/>
    </row>
    <row r="890" spans="1:16" x14ac:dyDescent="0.25">
      <c r="H890" s="52"/>
      <c r="I890" s="52"/>
      <c r="J890" s="52"/>
      <c r="K890" s="52"/>
      <c r="L890" s="52"/>
      <c r="M890" s="52"/>
      <c r="N890" s="52"/>
      <c r="O890" s="52"/>
      <c r="P890" s="52"/>
    </row>
    <row r="891" spans="1:16" x14ac:dyDescent="0.25">
      <c r="H891" s="52"/>
      <c r="I891" s="52"/>
      <c r="J891" s="52"/>
      <c r="K891" s="52"/>
      <c r="L891" s="52"/>
      <c r="M891" s="52"/>
      <c r="N891" s="52"/>
      <c r="O891" s="52"/>
      <c r="P891" s="52"/>
    </row>
    <row r="892" spans="1:16" x14ac:dyDescent="0.25">
      <c r="A892" s="74"/>
      <c r="D892" s="96"/>
      <c r="E892" s="96"/>
      <c r="F892" s="96"/>
      <c r="G892" s="96"/>
      <c r="H892" s="52"/>
      <c r="I892" s="52"/>
      <c r="J892" s="52"/>
      <c r="K892" s="52"/>
      <c r="L892" s="52"/>
      <c r="M892" s="52"/>
      <c r="N892" s="52"/>
      <c r="O892" s="52"/>
      <c r="P892" s="52"/>
    </row>
    <row r="893" spans="1:16" x14ac:dyDescent="0.25">
      <c r="A893" s="74"/>
      <c r="D893" s="96"/>
      <c r="E893" s="96"/>
      <c r="F893" s="96"/>
      <c r="G893" s="96"/>
      <c r="H893" s="52"/>
      <c r="I893" s="52"/>
      <c r="J893" s="52"/>
      <c r="K893" s="52"/>
      <c r="L893" s="52"/>
      <c r="M893" s="52"/>
      <c r="N893" s="52"/>
      <c r="O893" s="52"/>
      <c r="P893" s="52"/>
    </row>
    <row r="894" spans="1:16" x14ac:dyDescent="0.25">
      <c r="A894" s="74"/>
      <c r="D894" s="96"/>
      <c r="E894" s="96"/>
      <c r="F894" s="96"/>
      <c r="G894" s="96"/>
      <c r="H894" s="52"/>
      <c r="I894" s="52"/>
      <c r="J894" s="52"/>
      <c r="K894" s="52"/>
      <c r="L894" s="52"/>
      <c r="M894" s="52"/>
      <c r="N894" s="52"/>
      <c r="O894" s="52"/>
      <c r="P894" s="52"/>
    </row>
    <row r="895" spans="1:16" x14ac:dyDescent="0.25">
      <c r="A895" s="74"/>
      <c r="D895" s="96"/>
      <c r="E895" s="96"/>
      <c r="F895" s="96"/>
      <c r="G895" s="96"/>
      <c r="H895" s="52"/>
      <c r="I895" s="52"/>
      <c r="J895" s="52"/>
      <c r="K895" s="52"/>
      <c r="L895" s="52"/>
      <c r="M895" s="52"/>
      <c r="N895" s="52"/>
      <c r="O895" s="52"/>
      <c r="P895" s="52"/>
    </row>
    <row r="896" spans="1:16" x14ac:dyDescent="0.25">
      <c r="H896" s="52"/>
      <c r="I896" s="52"/>
      <c r="J896" s="52"/>
      <c r="K896" s="52"/>
      <c r="L896" s="52"/>
      <c r="M896" s="52"/>
      <c r="N896" s="52"/>
      <c r="O896" s="52"/>
      <c r="P896" s="52"/>
    </row>
    <row r="897" spans="1:16" x14ac:dyDescent="0.25">
      <c r="A897" s="74"/>
      <c r="H897" s="52"/>
      <c r="I897" s="52"/>
      <c r="J897" s="52"/>
      <c r="K897" s="52"/>
      <c r="L897" s="52"/>
      <c r="M897" s="52"/>
      <c r="N897" s="52"/>
      <c r="O897" s="52"/>
      <c r="P897" s="52"/>
    </row>
    <row r="898" spans="1:16" x14ac:dyDescent="0.25">
      <c r="H898" s="52"/>
      <c r="I898" s="52"/>
      <c r="J898" s="52"/>
      <c r="K898" s="52"/>
      <c r="L898" s="52"/>
      <c r="M898" s="52"/>
      <c r="N898" s="52"/>
      <c r="O898" s="52"/>
      <c r="P898" s="52"/>
    </row>
    <row r="899" spans="1:16" x14ac:dyDescent="0.25">
      <c r="H899" s="52"/>
      <c r="I899" s="52"/>
      <c r="J899" s="52"/>
      <c r="K899" s="52"/>
      <c r="L899" s="52"/>
      <c r="M899" s="52"/>
      <c r="N899" s="52"/>
      <c r="O899" s="52"/>
      <c r="P899" s="52"/>
    </row>
    <row r="900" spans="1:16" x14ac:dyDescent="0.25">
      <c r="H900" s="52"/>
      <c r="I900" s="52"/>
      <c r="J900" s="52"/>
      <c r="K900" s="52"/>
      <c r="L900" s="52"/>
      <c r="M900" s="52"/>
      <c r="N900" s="52"/>
      <c r="O900" s="52"/>
      <c r="P900" s="52"/>
    </row>
    <row r="901" spans="1:16" x14ac:dyDescent="0.25">
      <c r="A901" s="74"/>
      <c r="D901" s="96"/>
      <c r="E901" s="96"/>
      <c r="F901" s="96"/>
      <c r="G901" s="96"/>
      <c r="H901" s="52"/>
      <c r="I901" s="52"/>
      <c r="J901" s="52"/>
      <c r="K901" s="52"/>
      <c r="L901" s="52"/>
      <c r="M901" s="52"/>
      <c r="N901" s="52"/>
      <c r="O901" s="52"/>
      <c r="P901" s="52"/>
    </row>
    <row r="902" spans="1:16" x14ac:dyDescent="0.25">
      <c r="H902" s="52"/>
      <c r="I902" s="52"/>
      <c r="J902" s="52"/>
      <c r="K902" s="52"/>
      <c r="L902" s="52"/>
      <c r="M902" s="52"/>
      <c r="N902" s="52"/>
      <c r="O902" s="52"/>
      <c r="P902" s="52"/>
    </row>
    <row r="903" spans="1:16" x14ac:dyDescent="0.25">
      <c r="A903" s="74"/>
      <c r="H903" s="52"/>
      <c r="I903" s="52"/>
      <c r="J903" s="52"/>
      <c r="K903" s="52"/>
      <c r="L903" s="52"/>
      <c r="M903" s="52"/>
      <c r="N903" s="52"/>
      <c r="O903" s="52"/>
      <c r="P903" s="52"/>
    </row>
    <row r="904" spans="1:16" x14ac:dyDescent="0.25">
      <c r="H904" s="52"/>
      <c r="I904" s="52"/>
      <c r="J904" s="52"/>
      <c r="K904" s="52"/>
      <c r="L904" s="52"/>
      <c r="M904" s="52"/>
      <c r="N904" s="52"/>
      <c r="O904" s="52"/>
      <c r="P904" s="52"/>
    </row>
    <row r="905" spans="1:16" x14ac:dyDescent="0.25">
      <c r="A905" s="74"/>
      <c r="B905" s="101"/>
      <c r="C905" s="99"/>
      <c r="D905" s="96"/>
      <c r="E905" s="96"/>
      <c r="F905" s="96"/>
      <c r="G905" s="96"/>
      <c r="H905" s="52"/>
      <c r="I905" s="52"/>
      <c r="J905" s="52"/>
      <c r="K905" s="52"/>
      <c r="L905" s="52"/>
      <c r="M905" s="52"/>
      <c r="N905" s="52"/>
      <c r="O905" s="52"/>
      <c r="P905" s="52"/>
    </row>
    <row r="906" spans="1:16" x14ac:dyDescent="0.25">
      <c r="H906" s="52"/>
      <c r="I906" s="52"/>
      <c r="J906" s="52"/>
      <c r="K906" s="52"/>
      <c r="L906" s="52"/>
      <c r="M906" s="52"/>
      <c r="N906" s="52"/>
      <c r="O906" s="52"/>
      <c r="P906" s="52"/>
    </row>
    <row r="907" spans="1:16" x14ac:dyDescent="0.25">
      <c r="H907" s="52"/>
      <c r="I907" s="52"/>
      <c r="J907" s="52"/>
      <c r="K907" s="52"/>
      <c r="L907" s="52"/>
      <c r="M907" s="52"/>
      <c r="N907" s="52"/>
      <c r="O907" s="52"/>
      <c r="P907" s="52"/>
    </row>
    <row r="908" spans="1:16" x14ac:dyDescent="0.25">
      <c r="A908" s="74"/>
      <c r="D908" s="96"/>
      <c r="E908" s="96"/>
      <c r="F908" s="96"/>
      <c r="G908" s="96"/>
      <c r="H908" s="52"/>
      <c r="I908" s="52"/>
      <c r="J908" s="52"/>
      <c r="K908" s="52"/>
      <c r="L908" s="52"/>
      <c r="M908" s="52"/>
      <c r="N908" s="52"/>
      <c r="O908" s="52"/>
      <c r="P908" s="52"/>
    </row>
    <row r="909" spans="1:16" x14ac:dyDescent="0.25">
      <c r="H909" s="52"/>
      <c r="I909" s="52"/>
      <c r="J909" s="52"/>
      <c r="K909" s="52"/>
      <c r="L909" s="52"/>
      <c r="M909" s="52"/>
      <c r="N909" s="52"/>
      <c r="O909" s="52"/>
      <c r="P909" s="52"/>
    </row>
    <row r="910" spans="1:16" x14ac:dyDescent="0.25">
      <c r="A910" s="74"/>
      <c r="B910" s="101"/>
      <c r="H910" s="52"/>
      <c r="I910" s="52"/>
      <c r="J910" s="52"/>
      <c r="K910" s="52"/>
      <c r="L910" s="52"/>
      <c r="M910" s="52"/>
      <c r="N910" s="52"/>
      <c r="O910" s="52"/>
      <c r="P910" s="52"/>
    </row>
    <row r="911" spans="1:16" x14ac:dyDescent="0.25">
      <c r="A911" s="74"/>
      <c r="B911" s="101"/>
      <c r="H911" s="52"/>
      <c r="I911" s="52"/>
      <c r="J911" s="52"/>
      <c r="K911" s="52"/>
      <c r="L911" s="52"/>
      <c r="M911" s="52"/>
      <c r="N911" s="52"/>
      <c r="O911" s="52"/>
      <c r="P911" s="52"/>
    </row>
    <row r="912" spans="1:16" x14ac:dyDescent="0.25">
      <c r="A912" s="74"/>
      <c r="B912" s="101"/>
      <c r="H912" s="52"/>
      <c r="I912" s="52"/>
      <c r="J912" s="52"/>
      <c r="K912" s="52"/>
      <c r="L912" s="52"/>
      <c r="M912" s="52"/>
      <c r="N912" s="52"/>
      <c r="O912" s="52"/>
      <c r="P912" s="52"/>
    </row>
    <row r="913" spans="1:16" x14ac:dyDescent="0.25">
      <c r="A913" s="74"/>
      <c r="B913" s="101"/>
      <c r="H913" s="52"/>
      <c r="I913" s="52"/>
      <c r="J913" s="52"/>
      <c r="K913" s="52"/>
      <c r="L913" s="52"/>
      <c r="M913" s="52"/>
      <c r="N913" s="52"/>
      <c r="O913" s="52"/>
      <c r="P913" s="52"/>
    </row>
    <row r="914" spans="1:16" x14ac:dyDescent="0.25">
      <c r="A914" s="74"/>
      <c r="B914" s="101"/>
      <c r="H914" s="52"/>
      <c r="I914" s="52"/>
      <c r="J914" s="52"/>
      <c r="K914" s="52"/>
      <c r="L914" s="52"/>
      <c r="M914" s="52"/>
      <c r="N914" s="52"/>
      <c r="O914" s="52"/>
      <c r="P914" s="52"/>
    </row>
    <row r="915" spans="1:16" x14ac:dyDescent="0.25">
      <c r="H915" s="52"/>
      <c r="I915" s="52"/>
      <c r="J915" s="52"/>
      <c r="K915" s="52"/>
      <c r="L915" s="52"/>
      <c r="M915" s="52"/>
      <c r="N915" s="52"/>
      <c r="O915" s="52"/>
      <c r="P915" s="52"/>
    </row>
    <row r="916" spans="1:16" x14ac:dyDescent="0.25">
      <c r="H916" s="52"/>
      <c r="I916" s="52"/>
      <c r="J916" s="52"/>
      <c r="K916" s="52"/>
      <c r="L916" s="52"/>
      <c r="M916" s="52"/>
      <c r="N916" s="52"/>
      <c r="O916" s="52"/>
      <c r="P916" s="52"/>
    </row>
    <row r="917" spans="1:16" x14ac:dyDescent="0.25">
      <c r="C917" s="99"/>
      <c r="H917" s="52"/>
      <c r="I917" s="52"/>
      <c r="J917" s="52"/>
      <c r="K917" s="52"/>
      <c r="L917" s="52"/>
      <c r="M917" s="52"/>
      <c r="N917" s="52"/>
      <c r="O917" s="52"/>
      <c r="P917" s="52"/>
    </row>
    <row r="918" spans="1:16" x14ac:dyDescent="0.25">
      <c r="A918" s="74"/>
      <c r="B918" s="101"/>
      <c r="H918" s="52"/>
      <c r="I918" s="52"/>
      <c r="J918" s="52"/>
      <c r="K918" s="52"/>
      <c r="L918" s="52"/>
      <c r="M918" s="52"/>
      <c r="N918" s="52"/>
      <c r="O918" s="52"/>
      <c r="P918" s="52"/>
    </row>
    <row r="919" spans="1:16" x14ac:dyDescent="0.25">
      <c r="H919" s="52"/>
      <c r="I919" s="52"/>
      <c r="J919" s="52"/>
      <c r="K919" s="52"/>
      <c r="L919" s="52"/>
      <c r="M919" s="52"/>
      <c r="N919" s="52"/>
      <c r="O919" s="52"/>
      <c r="P919" s="52"/>
    </row>
    <row r="920" spans="1:16" x14ac:dyDescent="0.25">
      <c r="H920" s="52"/>
      <c r="I920" s="52"/>
      <c r="J920" s="52"/>
      <c r="K920" s="52"/>
      <c r="L920" s="52"/>
      <c r="M920" s="52"/>
      <c r="N920" s="52"/>
      <c r="O920" s="52"/>
      <c r="P920" s="52"/>
    </row>
    <row r="921" spans="1:16" x14ac:dyDescent="0.25">
      <c r="H921" s="52"/>
      <c r="I921" s="52"/>
      <c r="J921" s="52"/>
      <c r="K921" s="52"/>
      <c r="L921" s="52"/>
      <c r="M921" s="52"/>
      <c r="N921" s="52"/>
      <c r="O921" s="52"/>
      <c r="P921" s="52"/>
    </row>
    <row r="922" spans="1:16" x14ac:dyDescent="0.25">
      <c r="H922" s="52"/>
      <c r="I922" s="52"/>
      <c r="J922" s="52"/>
      <c r="K922" s="52"/>
      <c r="L922" s="52"/>
      <c r="M922" s="52"/>
      <c r="N922" s="52"/>
      <c r="O922" s="52"/>
      <c r="P922" s="52"/>
    </row>
    <row r="923" spans="1:16" x14ac:dyDescent="0.25">
      <c r="H923" s="52"/>
      <c r="I923" s="52"/>
      <c r="J923" s="52"/>
      <c r="K923" s="52"/>
      <c r="L923" s="52"/>
      <c r="M923" s="52"/>
      <c r="N923" s="52"/>
      <c r="O923" s="52"/>
      <c r="P923" s="52"/>
    </row>
    <row r="924" spans="1:16" x14ac:dyDescent="0.25">
      <c r="H924" s="52"/>
      <c r="I924" s="52"/>
      <c r="J924" s="52"/>
      <c r="K924" s="52"/>
      <c r="L924" s="52"/>
      <c r="M924" s="52"/>
      <c r="N924" s="52"/>
      <c r="O924" s="52"/>
      <c r="P924" s="52"/>
    </row>
    <row r="925" spans="1:16" x14ac:dyDescent="0.25">
      <c r="H925" s="52"/>
      <c r="I925" s="52"/>
      <c r="J925" s="52"/>
      <c r="K925" s="52"/>
      <c r="L925" s="52"/>
      <c r="M925" s="52"/>
      <c r="N925" s="52"/>
      <c r="O925" s="52"/>
      <c r="P925" s="52"/>
    </row>
    <row r="926" spans="1:16" x14ac:dyDescent="0.25">
      <c r="A926" s="74"/>
      <c r="B926" s="101"/>
      <c r="C926" s="99"/>
      <c r="D926" s="96"/>
      <c r="E926" s="96"/>
      <c r="F926" s="96"/>
      <c r="G926" s="96"/>
      <c r="H926" s="52"/>
      <c r="I926" s="52"/>
      <c r="J926" s="52"/>
      <c r="K926" s="52"/>
      <c r="L926" s="52"/>
      <c r="M926" s="52"/>
      <c r="N926" s="52"/>
      <c r="O926" s="52"/>
      <c r="P926" s="52"/>
    </row>
    <row r="927" spans="1:16" x14ac:dyDescent="0.25">
      <c r="A927" s="74"/>
      <c r="B927" s="101"/>
      <c r="C927" s="99"/>
      <c r="D927" s="96"/>
      <c r="E927" s="96"/>
      <c r="F927" s="96"/>
      <c r="G927" s="96"/>
      <c r="H927" s="52"/>
      <c r="I927" s="52"/>
      <c r="J927" s="52"/>
      <c r="K927" s="52"/>
      <c r="L927" s="52"/>
      <c r="M927" s="52"/>
      <c r="N927" s="52"/>
      <c r="O927" s="52"/>
      <c r="P927" s="52"/>
    </row>
    <row r="928" spans="1:16" x14ac:dyDescent="0.25">
      <c r="A928" s="74"/>
      <c r="B928" s="101"/>
      <c r="C928" s="99"/>
      <c r="D928" s="96"/>
      <c r="E928" s="96"/>
      <c r="F928" s="96"/>
      <c r="G928" s="96"/>
      <c r="H928" s="52"/>
      <c r="I928" s="52"/>
      <c r="J928" s="52"/>
      <c r="K928" s="52"/>
      <c r="L928" s="52"/>
      <c r="M928" s="52"/>
      <c r="N928" s="52"/>
      <c r="O928" s="52"/>
      <c r="P928" s="52"/>
    </row>
    <row r="929" spans="1:16" x14ac:dyDescent="0.25">
      <c r="H929" s="52"/>
      <c r="I929" s="52"/>
      <c r="J929" s="52"/>
      <c r="K929" s="52"/>
      <c r="L929" s="52"/>
      <c r="M929" s="52"/>
      <c r="N929" s="52"/>
      <c r="O929" s="52"/>
      <c r="P929" s="52"/>
    </row>
    <row r="930" spans="1:16" x14ac:dyDescent="0.25">
      <c r="A930" s="74"/>
      <c r="H930" s="52"/>
      <c r="I930" s="52"/>
      <c r="J930" s="52"/>
      <c r="K930" s="52"/>
      <c r="L930" s="52"/>
      <c r="M930" s="52"/>
      <c r="N930" s="52"/>
      <c r="O930" s="52"/>
      <c r="P930" s="52"/>
    </row>
    <row r="931" spans="1:16" x14ac:dyDescent="0.25">
      <c r="G931" s="96"/>
      <c r="H931" s="52"/>
      <c r="I931" s="52"/>
      <c r="J931" s="52"/>
      <c r="K931" s="52"/>
      <c r="L931" s="52"/>
      <c r="M931" s="52"/>
      <c r="N931" s="52"/>
      <c r="O931" s="52"/>
      <c r="P931" s="52"/>
    </row>
    <row r="932" spans="1:16" x14ac:dyDescent="0.25">
      <c r="H932" s="52"/>
      <c r="I932" s="52"/>
      <c r="J932" s="52"/>
      <c r="K932" s="52"/>
      <c r="L932" s="52"/>
      <c r="M932" s="52"/>
      <c r="N932" s="52"/>
      <c r="O932" s="52"/>
      <c r="P932" s="52"/>
    </row>
    <row r="933" spans="1:16" x14ac:dyDescent="0.25">
      <c r="H933" s="52"/>
      <c r="I933" s="52"/>
      <c r="J933" s="52"/>
      <c r="K933" s="52"/>
      <c r="L933" s="52"/>
      <c r="M933" s="52"/>
      <c r="N933" s="52"/>
      <c r="O933" s="52"/>
      <c r="P933" s="52"/>
    </row>
    <row r="934" spans="1:16" x14ac:dyDescent="0.25">
      <c r="H934" s="52"/>
      <c r="I934" s="52"/>
      <c r="J934" s="52"/>
      <c r="K934" s="52"/>
      <c r="L934" s="52"/>
      <c r="M934" s="52"/>
      <c r="N934" s="52"/>
      <c r="O934" s="52"/>
      <c r="P934" s="52"/>
    </row>
    <row r="935" spans="1:16" x14ac:dyDescent="0.25">
      <c r="H935" s="52"/>
      <c r="I935" s="52"/>
      <c r="J935" s="52"/>
      <c r="K935" s="52"/>
      <c r="L935" s="52"/>
      <c r="M935" s="52"/>
      <c r="N935" s="52"/>
      <c r="O935" s="52"/>
      <c r="P935" s="52"/>
    </row>
    <row r="936" spans="1:16" x14ac:dyDescent="0.25">
      <c r="H936" s="52"/>
      <c r="I936" s="52"/>
      <c r="J936" s="52"/>
      <c r="K936" s="52"/>
      <c r="L936" s="52"/>
      <c r="M936" s="52"/>
      <c r="N936" s="52"/>
      <c r="O936" s="52"/>
      <c r="P936" s="52"/>
    </row>
    <row r="937" spans="1:16" x14ac:dyDescent="0.25">
      <c r="H937" s="52"/>
      <c r="I937" s="52"/>
      <c r="J937" s="52"/>
      <c r="K937" s="52"/>
      <c r="L937" s="52"/>
      <c r="M937" s="52"/>
      <c r="N937" s="52"/>
      <c r="O937" s="52"/>
      <c r="P937" s="52"/>
    </row>
    <row r="938" spans="1:16" x14ac:dyDescent="0.25">
      <c r="H938" s="52"/>
      <c r="I938" s="52"/>
      <c r="J938" s="52"/>
      <c r="K938" s="52"/>
      <c r="L938" s="52"/>
      <c r="M938" s="52"/>
      <c r="N938" s="52"/>
      <c r="O938" s="52"/>
      <c r="P938" s="52"/>
    </row>
    <row r="939" spans="1:16" x14ac:dyDescent="0.25">
      <c r="A939" s="74"/>
      <c r="D939" s="96"/>
      <c r="E939" s="96"/>
      <c r="F939" s="96"/>
      <c r="G939" s="96"/>
      <c r="H939" s="52"/>
      <c r="I939" s="52"/>
      <c r="J939" s="52"/>
      <c r="K939" s="52"/>
      <c r="L939" s="52"/>
      <c r="M939" s="52"/>
      <c r="N939" s="52"/>
      <c r="O939" s="52"/>
      <c r="P939" s="52"/>
    </row>
    <row r="940" spans="1:16" x14ac:dyDescent="0.25">
      <c r="A940" s="74"/>
      <c r="D940" s="96"/>
      <c r="E940" s="96"/>
      <c r="F940" s="96"/>
      <c r="G940" s="96"/>
      <c r="H940" s="52"/>
      <c r="I940" s="52"/>
      <c r="J940" s="52"/>
      <c r="K940" s="52"/>
      <c r="L940" s="52"/>
      <c r="M940" s="52"/>
      <c r="N940" s="52"/>
      <c r="O940" s="52"/>
      <c r="P940" s="52"/>
    </row>
    <row r="941" spans="1:16" x14ac:dyDescent="0.25">
      <c r="A941" s="74"/>
      <c r="D941" s="96"/>
      <c r="E941" s="96"/>
      <c r="F941" s="96"/>
      <c r="G941" s="96"/>
      <c r="H941" s="52"/>
      <c r="I941" s="52"/>
      <c r="J941" s="52"/>
      <c r="K941" s="52"/>
      <c r="L941" s="52"/>
      <c r="M941" s="52"/>
      <c r="N941" s="52"/>
      <c r="O941" s="52"/>
      <c r="P941" s="52"/>
    </row>
    <row r="942" spans="1:16" x14ac:dyDescent="0.25">
      <c r="A942" s="74"/>
      <c r="D942" s="96"/>
      <c r="E942" s="96"/>
      <c r="F942" s="96"/>
      <c r="G942" s="96"/>
      <c r="H942" s="52"/>
      <c r="I942" s="52"/>
      <c r="J942" s="52"/>
      <c r="K942" s="52"/>
      <c r="L942" s="52"/>
      <c r="M942" s="52"/>
      <c r="N942" s="52"/>
      <c r="O942" s="52"/>
      <c r="P942" s="52"/>
    </row>
    <row r="943" spans="1:16" x14ac:dyDescent="0.25">
      <c r="H943" s="52"/>
      <c r="I943" s="52"/>
      <c r="J943" s="52"/>
      <c r="K943" s="52"/>
      <c r="L943" s="52"/>
      <c r="M943" s="52"/>
      <c r="N943" s="52"/>
      <c r="O943" s="52"/>
      <c r="P943" s="52"/>
    </row>
    <row r="944" spans="1:16" x14ac:dyDescent="0.25">
      <c r="A944" s="74"/>
      <c r="H944" s="52"/>
      <c r="I944" s="52"/>
      <c r="J944" s="52"/>
      <c r="K944" s="52"/>
      <c r="L944" s="52"/>
      <c r="M944" s="52"/>
      <c r="N944" s="52"/>
      <c r="O944" s="52"/>
      <c r="P944" s="52"/>
    </row>
    <row r="945" spans="1:16" x14ac:dyDescent="0.25">
      <c r="H945" s="52"/>
      <c r="I945" s="52"/>
      <c r="J945" s="52"/>
      <c r="K945" s="52"/>
      <c r="L945" s="52"/>
      <c r="M945" s="52"/>
      <c r="N945" s="52"/>
      <c r="O945" s="52"/>
      <c r="P945" s="52"/>
    </row>
    <row r="946" spans="1:16" x14ac:dyDescent="0.25">
      <c r="H946" s="52"/>
      <c r="I946" s="52"/>
      <c r="J946" s="52"/>
      <c r="K946" s="52"/>
      <c r="L946" s="52"/>
      <c r="M946" s="52"/>
      <c r="N946" s="52"/>
      <c r="O946" s="52"/>
      <c r="P946" s="52"/>
    </row>
    <row r="947" spans="1:16" x14ac:dyDescent="0.25">
      <c r="H947" s="52"/>
      <c r="I947" s="52"/>
      <c r="J947" s="52"/>
      <c r="K947" s="52"/>
      <c r="L947" s="52"/>
      <c r="M947" s="52"/>
      <c r="N947" s="52"/>
      <c r="O947" s="52"/>
      <c r="P947" s="52"/>
    </row>
    <row r="948" spans="1:16" x14ac:dyDescent="0.25">
      <c r="A948" s="74"/>
      <c r="D948" s="96"/>
      <c r="E948" s="96"/>
      <c r="F948" s="96"/>
      <c r="G948" s="96"/>
      <c r="H948" s="52"/>
      <c r="I948" s="52"/>
      <c r="J948" s="52"/>
      <c r="K948" s="52"/>
      <c r="L948" s="52"/>
      <c r="M948" s="52"/>
      <c r="N948" s="52"/>
      <c r="O948" s="52"/>
      <c r="P948" s="52"/>
    </row>
    <row r="949" spans="1:16" x14ac:dyDescent="0.25">
      <c r="A949" s="74"/>
      <c r="D949" s="96"/>
      <c r="E949" s="96"/>
      <c r="F949" s="96"/>
      <c r="G949" s="96"/>
      <c r="H949" s="52"/>
      <c r="I949" s="52"/>
      <c r="J949" s="52"/>
      <c r="K949" s="52"/>
      <c r="L949" s="52"/>
      <c r="M949" s="52"/>
      <c r="N949" s="52"/>
      <c r="O949" s="52"/>
      <c r="P949" s="52"/>
    </row>
    <row r="950" spans="1:16" x14ac:dyDescent="0.25">
      <c r="A950" s="74"/>
      <c r="D950" s="96"/>
      <c r="E950" s="96"/>
      <c r="F950" s="96"/>
      <c r="G950" s="96"/>
      <c r="H950" s="52"/>
      <c r="I950" s="52"/>
      <c r="J950" s="52"/>
      <c r="K950" s="52"/>
      <c r="L950" s="52"/>
      <c r="M950" s="52"/>
      <c r="N950" s="52"/>
      <c r="O950" s="52"/>
      <c r="P950" s="52"/>
    </row>
    <row r="951" spans="1:16" x14ac:dyDescent="0.25">
      <c r="A951" s="74"/>
      <c r="H951" s="52"/>
      <c r="I951" s="52"/>
      <c r="J951" s="52"/>
      <c r="K951" s="52"/>
      <c r="L951" s="52"/>
      <c r="M951" s="52"/>
      <c r="N951" s="52"/>
      <c r="O951" s="52"/>
      <c r="P951" s="52"/>
    </row>
    <row r="952" spans="1:16" x14ac:dyDescent="0.25">
      <c r="A952" s="74"/>
      <c r="B952" s="101"/>
      <c r="C952" s="99"/>
      <c r="D952" s="96"/>
      <c r="E952" s="96"/>
      <c r="F952" s="96"/>
      <c r="G952" s="96"/>
      <c r="H952" s="52"/>
      <c r="I952" s="52"/>
      <c r="J952" s="52"/>
      <c r="K952" s="52"/>
      <c r="L952" s="52"/>
      <c r="M952" s="52"/>
      <c r="N952" s="52"/>
      <c r="O952" s="52"/>
      <c r="P952" s="52"/>
    </row>
    <row r="953" spans="1:16" x14ac:dyDescent="0.25">
      <c r="H953" s="52"/>
      <c r="I953" s="52"/>
      <c r="J953" s="52"/>
      <c r="K953" s="52"/>
      <c r="L953" s="52"/>
      <c r="M953" s="52"/>
      <c r="N953" s="52"/>
      <c r="O953" s="52"/>
      <c r="P953" s="52"/>
    </row>
    <row r="954" spans="1:16" x14ac:dyDescent="0.25">
      <c r="H954" s="52"/>
      <c r="I954" s="52"/>
      <c r="J954" s="52"/>
      <c r="K954" s="52"/>
      <c r="L954" s="52"/>
      <c r="M954" s="52"/>
      <c r="N954" s="52"/>
      <c r="O954" s="52"/>
      <c r="P954" s="52"/>
    </row>
    <row r="955" spans="1:16" x14ac:dyDescent="0.25">
      <c r="H955" s="52"/>
      <c r="I955" s="52"/>
      <c r="J955" s="52"/>
      <c r="K955" s="52"/>
      <c r="L955" s="52"/>
      <c r="M955" s="52"/>
      <c r="N955" s="52"/>
      <c r="O955" s="52"/>
      <c r="P955" s="52"/>
    </row>
    <row r="956" spans="1:16" x14ac:dyDescent="0.25">
      <c r="H956" s="52"/>
      <c r="I956" s="52"/>
      <c r="J956" s="52"/>
      <c r="K956" s="52"/>
      <c r="L956" s="52"/>
      <c r="M956" s="52"/>
      <c r="N956" s="52"/>
      <c r="O956" s="52"/>
      <c r="P956" s="52"/>
    </row>
    <row r="957" spans="1:16" x14ac:dyDescent="0.25">
      <c r="H957" s="52"/>
      <c r="I957" s="52"/>
      <c r="J957" s="52"/>
      <c r="K957" s="52"/>
      <c r="L957" s="52"/>
      <c r="M957" s="52"/>
      <c r="N957" s="52"/>
      <c r="O957" s="52"/>
      <c r="P957" s="52"/>
    </row>
    <row r="958" spans="1:16" x14ac:dyDescent="0.25">
      <c r="A958" s="74"/>
      <c r="D958" s="96"/>
      <c r="E958" s="96"/>
      <c r="F958" s="96"/>
      <c r="G958" s="96"/>
      <c r="H958" s="52"/>
      <c r="I958" s="52"/>
      <c r="J958" s="52"/>
      <c r="K958" s="52"/>
      <c r="L958" s="52"/>
      <c r="M958" s="52"/>
      <c r="N958" s="52"/>
      <c r="O958" s="52"/>
      <c r="P958" s="52"/>
    </row>
    <row r="959" spans="1:16" x14ac:dyDescent="0.25">
      <c r="H959" s="52"/>
      <c r="I959" s="52"/>
      <c r="J959" s="52"/>
      <c r="K959" s="52"/>
      <c r="L959" s="52"/>
      <c r="M959" s="52"/>
      <c r="N959" s="52"/>
      <c r="O959" s="52"/>
      <c r="P959" s="52"/>
    </row>
    <row r="960" spans="1:16" x14ac:dyDescent="0.25">
      <c r="H960" s="52"/>
      <c r="I960" s="52"/>
      <c r="J960" s="52"/>
      <c r="K960" s="52"/>
      <c r="L960" s="52"/>
      <c r="M960" s="52"/>
      <c r="N960" s="52"/>
      <c r="O960" s="52"/>
      <c r="P960" s="52"/>
    </row>
    <row r="961" spans="1:16" x14ac:dyDescent="0.25">
      <c r="H961" s="52"/>
      <c r="I961" s="52"/>
      <c r="J961" s="52"/>
      <c r="K961" s="52"/>
      <c r="L961" s="52"/>
      <c r="M961" s="52"/>
      <c r="N961" s="52"/>
      <c r="O961" s="52"/>
      <c r="P961" s="52"/>
    </row>
    <row r="962" spans="1:16" x14ac:dyDescent="0.25">
      <c r="H962" s="52"/>
      <c r="I962" s="52"/>
      <c r="J962" s="52"/>
      <c r="K962" s="52"/>
      <c r="L962" s="52"/>
      <c r="M962" s="52"/>
      <c r="N962" s="52"/>
      <c r="O962" s="52"/>
      <c r="P962" s="52"/>
    </row>
    <row r="963" spans="1:16" x14ac:dyDescent="0.25">
      <c r="H963" s="52"/>
      <c r="I963" s="52"/>
      <c r="J963" s="52"/>
      <c r="K963" s="52"/>
      <c r="L963" s="52"/>
      <c r="M963" s="52"/>
      <c r="N963" s="52"/>
      <c r="O963" s="52"/>
      <c r="P963" s="52"/>
    </row>
    <row r="964" spans="1:16" x14ac:dyDescent="0.25">
      <c r="H964" s="52"/>
      <c r="I964" s="52"/>
      <c r="J964" s="52"/>
      <c r="K964" s="52"/>
      <c r="L964" s="52"/>
      <c r="M964" s="52"/>
      <c r="N964" s="52"/>
      <c r="O964" s="52"/>
      <c r="P964" s="52"/>
    </row>
    <row r="965" spans="1:16" x14ac:dyDescent="0.25">
      <c r="C965" s="99"/>
      <c r="H965" s="52"/>
      <c r="I965" s="52"/>
      <c r="J965" s="52"/>
      <c r="K965" s="52"/>
      <c r="L965" s="52"/>
      <c r="M965" s="52"/>
      <c r="N965" s="52"/>
      <c r="O965" s="52"/>
      <c r="P965" s="52"/>
    </row>
    <row r="966" spans="1:16" x14ac:dyDescent="0.25">
      <c r="A966" s="74"/>
      <c r="B966" s="101"/>
      <c r="H966" s="52"/>
      <c r="I966" s="52"/>
      <c r="J966" s="52"/>
      <c r="K966" s="52"/>
      <c r="L966" s="52"/>
      <c r="M966" s="52"/>
      <c r="N966" s="52"/>
      <c r="O966" s="52"/>
      <c r="P966" s="52"/>
    </row>
    <row r="967" spans="1:16" x14ac:dyDescent="0.25">
      <c r="H967" s="52"/>
      <c r="I967" s="52"/>
      <c r="J967" s="52"/>
      <c r="K967" s="52"/>
      <c r="L967" s="52"/>
      <c r="M967" s="52"/>
      <c r="N967" s="52"/>
      <c r="O967" s="52"/>
      <c r="P967" s="52"/>
    </row>
    <row r="968" spans="1:16" x14ac:dyDescent="0.25">
      <c r="H968" s="52"/>
      <c r="I968" s="52"/>
      <c r="J968" s="52"/>
      <c r="K968" s="52"/>
      <c r="L968" s="52"/>
      <c r="M968" s="52"/>
      <c r="N968" s="52"/>
      <c r="O968" s="52"/>
      <c r="P968" s="52"/>
    </row>
    <row r="969" spans="1:16" x14ac:dyDescent="0.25">
      <c r="H969" s="52"/>
      <c r="I969" s="52"/>
      <c r="J969" s="52"/>
      <c r="K969" s="52"/>
      <c r="L969" s="52"/>
      <c r="M969" s="52"/>
      <c r="N969" s="52"/>
      <c r="O969" s="52"/>
      <c r="P969" s="52"/>
    </row>
    <row r="970" spans="1:16" x14ac:dyDescent="0.25">
      <c r="H970" s="52"/>
      <c r="I970" s="52"/>
      <c r="J970" s="52"/>
      <c r="K970" s="52"/>
      <c r="L970" s="52"/>
      <c r="M970" s="52"/>
      <c r="N970" s="52"/>
      <c r="O970" s="52"/>
      <c r="P970" s="52"/>
    </row>
    <row r="971" spans="1:16" x14ac:dyDescent="0.25">
      <c r="H971" s="52"/>
      <c r="I971" s="52"/>
      <c r="J971" s="52"/>
      <c r="K971" s="52"/>
      <c r="L971" s="52"/>
      <c r="M971" s="52"/>
      <c r="N971" s="52"/>
      <c r="O971" s="52"/>
      <c r="P971" s="52"/>
    </row>
    <row r="972" spans="1:16" x14ac:dyDescent="0.25">
      <c r="H972" s="52"/>
      <c r="I972" s="52"/>
      <c r="J972" s="52"/>
      <c r="K972" s="52"/>
      <c r="L972" s="52"/>
      <c r="M972" s="52"/>
      <c r="N972" s="52"/>
      <c r="O972" s="52"/>
      <c r="P972" s="52"/>
    </row>
    <row r="973" spans="1:16" x14ac:dyDescent="0.25">
      <c r="A973" s="74"/>
      <c r="B973" s="101"/>
      <c r="C973" s="99"/>
      <c r="D973" s="96"/>
      <c r="E973" s="96"/>
      <c r="F973" s="96"/>
      <c r="G973" s="96"/>
      <c r="H973" s="52"/>
      <c r="I973" s="52"/>
      <c r="J973" s="52"/>
      <c r="K973" s="52"/>
      <c r="L973" s="52"/>
      <c r="M973" s="52"/>
      <c r="N973" s="52"/>
      <c r="O973" s="52"/>
      <c r="P973" s="52"/>
    </row>
    <row r="974" spans="1:16" x14ac:dyDescent="0.25">
      <c r="A974" s="74"/>
      <c r="B974" s="101"/>
      <c r="C974" s="99"/>
      <c r="D974" s="96"/>
      <c r="E974" s="96"/>
      <c r="F974" s="96"/>
      <c r="G974" s="96"/>
      <c r="H974" s="52"/>
      <c r="I974" s="52"/>
      <c r="J974" s="52"/>
      <c r="K974" s="52"/>
      <c r="L974" s="52"/>
      <c r="M974" s="52"/>
      <c r="N974" s="52"/>
      <c r="O974" s="52"/>
      <c r="P974" s="52"/>
    </row>
    <row r="975" spans="1:16" x14ac:dyDescent="0.25">
      <c r="H975" s="52"/>
      <c r="I975" s="52"/>
      <c r="J975" s="52"/>
      <c r="K975" s="52"/>
      <c r="L975" s="52"/>
      <c r="M975" s="52"/>
      <c r="N975" s="52"/>
      <c r="O975" s="52"/>
      <c r="P975" s="52"/>
    </row>
    <row r="976" spans="1:16" x14ac:dyDescent="0.25">
      <c r="A976" s="74"/>
      <c r="H976" s="52"/>
      <c r="I976" s="52"/>
      <c r="J976" s="52"/>
      <c r="K976" s="52"/>
      <c r="L976" s="52"/>
      <c r="M976" s="52"/>
      <c r="N976" s="52"/>
      <c r="O976" s="52"/>
      <c r="P976" s="52"/>
    </row>
    <row r="977" spans="1:16" x14ac:dyDescent="0.25">
      <c r="H977" s="52"/>
      <c r="I977" s="52"/>
      <c r="J977" s="52"/>
      <c r="K977" s="52"/>
      <c r="L977" s="52"/>
      <c r="M977" s="52"/>
      <c r="N977" s="52"/>
      <c r="O977" s="52"/>
      <c r="P977" s="52"/>
    </row>
    <row r="978" spans="1:16" x14ac:dyDescent="0.25">
      <c r="H978" s="52"/>
      <c r="I978" s="52"/>
      <c r="J978" s="52"/>
      <c r="K978" s="52"/>
      <c r="L978" s="52"/>
      <c r="M978" s="52"/>
      <c r="N978" s="52"/>
      <c r="O978" s="52"/>
      <c r="P978" s="52"/>
    </row>
    <row r="979" spans="1:16" x14ac:dyDescent="0.25">
      <c r="H979" s="52"/>
      <c r="I979" s="52"/>
      <c r="J979" s="52"/>
      <c r="K979" s="52"/>
      <c r="L979" s="52"/>
      <c r="M979" s="52"/>
      <c r="N979" s="52"/>
      <c r="O979" s="52"/>
      <c r="P979" s="52"/>
    </row>
    <row r="980" spans="1:16" x14ac:dyDescent="0.25">
      <c r="H980" s="52"/>
      <c r="I980" s="52"/>
      <c r="J980" s="52"/>
      <c r="K980" s="52"/>
      <c r="L980" s="52"/>
      <c r="M980" s="52"/>
      <c r="N980" s="52"/>
      <c r="O980" s="52"/>
      <c r="P980" s="52"/>
    </row>
    <row r="981" spans="1:16" x14ac:dyDescent="0.25">
      <c r="H981" s="52"/>
      <c r="I981" s="52"/>
      <c r="J981" s="52"/>
      <c r="K981" s="52"/>
      <c r="L981" s="52"/>
      <c r="M981" s="52"/>
      <c r="N981" s="52"/>
      <c r="O981" s="52"/>
      <c r="P981" s="52"/>
    </row>
    <row r="982" spans="1:16" x14ac:dyDescent="0.25">
      <c r="H982" s="52"/>
      <c r="I982" s="52"/>
      <c r="J982" s="52"/>
      <c r="K982" s="52"/>
      <c r="L982" s="52"/>
      <c r="M982" s="52"/>
      <c r="N982" s="52"/>
      <c r="O982" s="52"/>
      <c r="P982" s="52"/>
    </row>
    <row r="983" spans="1:16" x14ac:dyDescent="0.25">
      <c r="H983" s="52"/>
      <c r="I983" s="52"/>
      <c r="J983" s="52"/>
      <c r="K983" s="52"/>
      <c r="L983" s="52"/>
      <c r="M983" s="52"/>
      <c r="N983" s="52"/>
      <c r="O983" s="52"/>
      <c r="P983" s="52"/>
    </row>
    <row r="984" spans="1:16" x14ac:dyDescent="0.25">
      <c r="H984" s="52"/>
      <c r="I984" s="52"/>
      <c r="J984" s="52"/>
      <c r="K984" s="52"/>
      <c r="L984" s="52"/>
      <c r="M984" s="52"/>
      <c r="N984" s="52"/>
      <c r="O984" s="52"/>
      <c r="P984" s="52"/>
    </row>
    <row r="985" spans="1:16" x14ac:dyDescent="0.25">
      <c r="A985" s="74"/>
      <c r="D985" s="96"/>
      <c r="E985" s="96"/>
      <c r="F985" s="96"/>
      <c r="G985" s="96"/>
      <c r="H985" s="52"/>
      <c r="I985" s="52"/>
      <c r="J985" s="52"/>
      <c r="K985" s="52"/>
      <c r="L985" s="52"/>
      <c r="M985" s="52"/>
      <c r="N985" s="52"/>
      <c r="O985" s="52"/>
      <c r="P985" s="52"/>
    </row>
    <row r="986" spans="1:16" x14ac:dyDescent="0.25">
      <c r="A986" s="74"/>
      <c r="D986" s="96"/>
      <c r="E986" s="96"/>
      <c r="F986" s="96"/>
      <c r="G986" s="96"/>
      <c r="H986" s="52"/>
      <c r="I986" s="52"/>
      <c r="J986" s="52"/>
      <c r="K986" s="52"/>
      <c r="L986" s="52"/>
      <c r="M986" s="52"/>
      <c r="N986" s="52"/>
      <c r="O986" s="52"/>
      <c r="P986" s="52"/>
    </row>
    <row r="987" spans="1:16" x14ac:dyDescent="0.25">
      <c r="H987" s="52"/>
      <c r="I987" s="52"/>
      <c r="J987" s="52"/>
      <c r="K987" s="52"/>
      <c r="L987" s="52"/>
      <c r="M987" s="52"/>
      <c r="N987" s="52"/>
      <c r="O987" s="52"/>
      <c r="P987" s="52"/>
    </row>
    <row r="988" spans="1:16" x14ac:dyDescent="0.25">
      <c r="A988" s="74"/>
      <c r="H988" s="52"/>
      <c r="I988" s="52"/>
      <c r="J988" s="52"/>
      <c r="K988" s="52"/>
      <c r="L988" s="52"/>
      <c r="M988" s="52"/>
      <c r="N988" s="52"/>
      <c r="O988" s="52"/>
      <c r="P988" s="52"/>
    </row>
    <row r="989" spans="1:16" x14ac:dyDescent="0.25">
      <c r="H989" s="52"/>
      <c r="I989" s="52"/>
      <c r="J989" s="52"/>
      <c r="K989" s="52"/>
      <c r="L989" s="52"/>
      <c r="M989" s="52"/>
      <c r="N989" s="52"/>
      <c r="O989" s="52"/>
      <c r="P989" s="52"/>
    </row>
    <row r="990" spans="1:16" x14ac:dyDescent="0.25">
      <c r="H990" s="52"/>
      <c r="I990" s="52"/>
      <c r="J990" s="52"/>
      <c r="K990" s="52"/>
      <c r="L990" s="52"/>
      <c r="M990" s="52"/>
      <c r="N990" s="52"/>
      <c r="O990" s="52"/>
      <c r="P990" s="52"/>
    </row>
    <row r="991" spans="1:16" x14ac:dyDescent="0.25">
      <c r="H991" s="52"/>
      <c r="I991" s="52"/>
      <c r="J991" s="52"/>
      <c r="K991" s="52"/>
      <c r="L991" s="52"/>
      <c r="M991" s="52"/>
      <c r="N991" s="52"/>
      <c r="O991" s="52"/>
      <c r="P991" s="52"/>
    </row>
    <row r="992" spans="1:16" x14ac:dyDescent="0.25">
      <c r="A992" s="74"/>
      <c r="D992" s="96"/>
      <c r="E992" s="96"/>
      <c r="F992" s="96"/>
      <c r="G992" s="96"/>
      <c r="H992" s="52"/>
      <c r="I992" s="52"/>
      <c r="J992" s="52"/>
      <c r="K992" s="52"/>
      <c r="L992" s="52"/>
      <c r="M992" s="52"/>
      <c r="N992" s="52"/>
      <c r="O992" s="52"/>
      <c r="P992" s="52"/>
    </row>
    <row r="993" spans="1:16" x14ac:dyDescent="0.25">
      <c r="H993" s="52"/>
      <c r="I993" s="52"/>
      <c r="J993" s="52"/>
      <c r="K993" s="52"/>
      <c r="L993" s="52"/>
      <c r="M993" s="52"/>
      <c r="N993" s="52"/>
      <c r="O993" s="52"/>
      <c r="P993" s="52"/>
    </row>
    <row r="994" spans="1:16" x14ac:dyDescent="0.25">
      <c r="A994" s="74"/>
      <c r="H994" s="52"/>
      <c r="I994" s="52"/>
      <c r="J994" s="52"/>
      <c r="K994" s="52"/>
      <c r="L994" s="52"/>
      <c r="M994" s="52"/>
      <c r="N994" s="52"/>
      <c r="O994" s="52"/>
      <c r="P994" s="52"/>
    </row>
    <row r="995" spans="1:16" x14ac:dyDescent="0.25">
      <c r="H995" s="52"/>
      <c r="I995" s="52"/>
      <c r="J995" s="52"/>
      <c r="K995" s="52"/>
      <c r="L995" s="52"/>
      <c r="M995" s="52"/>
      <c r="N995" s="52"/>
      <c r="O995" s="52"/>
      <c r="P995" s="52"/>
    </row>
    <row r="996" spans="1:16" x14ac:dyDescent="0.25">
      <c r="A996" s="74"/>
      <c r="B996" s="101"/>
      <c r="C996" s="99"/>
      <c r="D996" s="96"/>
      <c r="E996" s="96"/>
      <c r="F996" s="96"/>
      <c r="G996" s="96"/>
      <c r="H996" s="52"/>
      <c r="I996" s="52"/>
      <c r="J996" s="52"/>
      <c r="K996" s="52"/>
      <c r="L996" s="52"/>
      <c r="M996" s="52"/>
      <c r="N996" s="52"/>
      <c r="O996" s="52"/>
      <c r="P996" s="52"/>
    </row>
    <row r="997" spans="1:16" x14ac:dyDescent="0.25">
      <c r="H997" s="52"/>
      <c r="I997" s="52"/>
      <c r="J997" s="52"/>
      <c r="K997" s="52"/>
      <c r="L997" s="52"/>
      <c r="M997" s="52"/>
      <c r="N997" s="52"/>
      <c r="O997" s="52"/>
      <c r="P997" s="52"/>
    </row>
    <row r="998" spans="1:16" x14ac:dyDescent="0.25">
      <c r="H998" s="52"/>
      <c r="I998" s="52"/>
      <c r="J998" s="52"/>
      <c r="K998" s="52"/>
      <c r="L998" s="52"/>
      <c r="M998" s="52"/>
      <c r="N998" s="52"/>
      <c r="O998" s="52"/>
      <c r="P998" s="52"/>
    </row>
    <row r="999" spans="1:16" x14ac:dyDescent="0.25">
      <c r="H999" s="52"/>
      <c r="I999" s="52"/>
      <c r="J999" s="52"/>
      <c r="K999" s="52"/>
      <c r="L999" s="52"/>
      <c r="M999" s="52"/>
      <c r="N999" s="52"/>
      <c r="O999" s="52"/>
      <c r="P999" s="52"/>
    </row>
    <row r="1000" spans="1:16" x14ac:dyDescent="0.25">
      <c r="H1000" s="52"/>
      <c r="I1000" s="52"/>
      <c r="J1000" s="52"/>
      <c r="K1000" s="52"/>
      <c r="L1000" s="52"/>
      <c r="M1000" s="52"/>
      <c r="N1000" s="52"/>
      <c r="O1000" s="52"/>
      <c r="P1000" s="52"/>
    </row>
    <row r="1001" spans="1:16" x14ac:dyDescent="0.25">
      <c r="H1001" s="52"/>
      <c r="I1001" s="52"/>
      <c r="J1001" s="52"/>
      <c r="K1001" s="52"/>
      <c r="L1001" s="52"/>
      <c r="M1001" s="52"/>
      <c r="N1001" s="52"/>
      <c r="O1001" s="52"/>
      <c r="P1001" s="52"/>
    </row>
    <row r="1002" spans="1:16" x14ac:dyDescent="0.25">
      <c r="A1002" s="74"/>
      <c r="D1002" s="96"/>
      <c r="E1002" s="96"/>
      <c r="F1002" s="96"/>
      <c r="G1002" s="96"/>
      <c r="H1002" s="52"/>
      <c r="I1002" s="52"/>
      <c r="J1002" s="52"/>
      <c r="K1002" s="52"/>
      <c r="L1002" s="52"/>
      <c r="M1002" s="52"/>
      <c r="N1002" s="52"/>
      <c r="O1002" s="52"/>
      <c r="P1002" s="52"/>
    </row>
    <row r="1003" spans="1:16" x14ac:dyDescent="0.25">
      <c r="H1003" s="52"/>
      <c r="I1003" s="52"/>
      <c r="J1003" s="52"/>
      <c r="K1003" s="52"/>
      <c r="L1003" s="52"/>
      <c r="M1003" s="52"/>
      <c r="N1003" s="52"/>
      <c r="O1003" s="52"/>
      <c r="P1003" s="52"/>
    </row>
    <row r="1004" spans="1:16" x14ac:dyDescent="0.25">
      <c r="A1004" s="74"/>
      <c r="B1004" s="101"/>
      <c r="H1004" s="52"/>
      <c r="I1004" s="52"/>
      <c r="J1004" s="52"/>
      <c r="K1004" s="52"/>
      <c r="L1004" s="52"/>
      <c r="M1004" s="52"/>
      <c r="N1004" s="52"/>
      <c r="O1004" s="52"/>
      <c r="P1004" s="52"/>
    </row>
    <row r="1005" spans="1:16" x14ac:dyDescent="0.25">
      <c r="H1005" s="52"/>
      <c r="I1005" s="52"/>
      <c r="J1005" s="52"/>
      <c r="K1005" s="52"/>
      <c r="L1005" s="52"/>
      <c r="M1005" s="52"/>
      <c r="N1005" s="52"/>
      <c r="O1005" s="52"/>
      <c r="P1005" s="52"/>
    </row>
    <row r="1006" spans="1:16" x14ac:dyDescent="0.25">
      <c r="H1006" s="52"/>
      <c r="I1006" s="52"/>
      <c r="J1006" s="52"/>
      <c r="K1006" s="52"/>
      <c r="L1006" s="52"/>
      <c r="M1006" s="52"/>
      <c r="N1006" s="52"/>
      <c r="O1006" s="52"/>
      <c r="P1006" s="52"/>
    </row>
    <row r="1007" spans="1:16" x14ac:dyDescent="0.25">
      <c r="A1007" s="74"/>
      <c r="B1007" s="101"/>
      <c r="C1007" s="99"/>
      <c r="D1007" s="96"/>
      <c r="E1007" s="96"/>
      <c r="F1007" s="96"/>
      <c r="G1007" s="96"/>
      <c r="H1007" s="52"/>
      <c r="I1007" s="52"/>
      <c r="J1007" s="52"/>
      <c r="K1007" s="52"/>
      <c r="L1007" s="52"/>
      <c r="M1007" s="52"/>
      <c r="N1007" s="52"/>
      <c r="O1007" s="52"/>
      <c r="P1007" s="52"/>
    </row>
    <row r="1008" spans="1:16" x14ac:dyDescent="0.25">
      <c r="H1008" s="52"/>
      <c r="I1008" s="52"/>
      <c r="J1008" s="52"/>
      <c r="K1008" s="52"/>
      <c r="L1008" s="52"/>
      <c r="M1008" s="52"/>
      <c r="N1008" s="52"/>
      <c r="O1008" s="52"/>
      <c r="P1008" s="52"/>
    </row>
    <row r="1009" spans="1:16" x14ac:dyDescent="0.25">
      <c r="A1009" s="4"/>
      <c r="B1009" s="139"/>
      <c r="C1009" s="52"/>
      <c r="D1009" s="52"/>
      <c r="E1009" s="52"/>
      <c r="F1009" s="52"/>
      <c r="G1009" s="52"/>
      <c r="H1009" s="52"/>
      <c r="I1009" s="52"/>
      <c r="J1009" s="52"/>
      <c r="K1009" s="52"/>
      <c r="L1009" s="52"/>
      <c r="M1009" s="52"/>
      <c r="N1009" s="52"/>
      <c r="O1009" s="52"/>
      <c r="P1009" s="52"/>
    </row>
    <row r="1010" spans="1:16" x14ac:dyDescent="0.25">
      <c r="A1010" s="4"/>
      <c r="B1010" s="139"/>
      <c r="C1010" s="52"/>
      <c r="D1010" s="52"/>
      <c r="E1010" s="52"/>
      <c r="F1010" s="52"/>
      <c r="G1010" s="52"/>
      <c r="H1010" s="52"/>
      <c r="I1010" s="52"/>
      <c r="J1010" s="52"/>
      <c r="K1010" s="52"/>
      <c r="L1010" s="52"/>
      <c r="M1010" s="52"/>
      <c r="N1010" s="52"/>
      <c r="O1010" s="52"/>
      <c r="P1010" s="52"/>
    </row>
    <row r="1011" spans="1:16" x14ac:dyDescent="0.25">
      <c r="A1011" s="4"/>
      <c r="B1011" s="139"/>
      <c r="C1011" s="52"/>
      <c r="D1011" s="52"/>
      <c r="E1011" s="52"/>
      <c r="F1011" s="52"/>
      <c r="G1011" s="52"/>
      <c r="H1011" s="52"/>
      <c r="I1011" s="52"/>
      <c r="J1011" s="52"/>
      <c r="K1011" s="52"/>
      <c r="L1011" s="52"/>
      <c r="M1011" s="52"/>
      <c r="N1011" s="52"/>
      <c r="O1011" s="52"/>
      <c r="P1011" s="52"/>
    </row>
    <row r="1012" spans="1:16" x14ac:dyDescent="0.25">
      <c r="A1012" s="4"/>
      <c r="B1012" s="139"/>
      <c r="C1012" s="52"/>
      <c r="D1012" s="52"/>
      <c r="E1012" s="52"/>
      <c r="F1012" s="52"/>
      <c r="G1012" s="52"/>
      <c r="H1012" s="52"/>
      <c r="I1012" s="52"/>
      <c r="J1012" s="52"/>
      <c r="K1012" s="52"/>
      <c r="L1012" s="52"/>
      <c r="M1012" s="52"/>
      <c r="N1012" s="52"/>
      <c r="O1012" s="52"/>
      <c r="P1012" s="52"/>
    </row>
    <row r="1013" spans="1:16" x14ac:dyDescent="0.25">
      <c r="A1013" s="4"/>
      <c r="B1013" s="139"/>
      <c r="C1013" s="52"/>
      <c r="D1013" s="52"/>
      <c r="E1013" s="52"/>
      <c r="F1013" s="52"/>
      <c r="G1013" s="52"/>
      <c r="H1013" s="52"/>
      <c r="I1013" s="52"/>
      <c r="J1013" s="52"/>
      <c r="K1013" s="52"/>
      <c r="L1013" s="52"/>
      <c r="M1013" s="52"/>
      <c r="N1013" s="52"/>
      <c r="O1013" s="52"/>
      <c r="P1013" s="52"/>
    </row>
    <row r="1014" spans="1:16" x14ac:dyDescent="0.25">
      <c r="A1014" s="4"/>
      <c r="B1014" s="139"/>
      <c r="C1014" s="52"/>
      <c r="D1014" s="52"/>
      <c r="E1014" s="52"/>
      <c r="F1014" s="52"/>
      <c r="G1014" s="52"/>
      <c r="H1014" s="52"/>
      <c r="I1014" s="52"/>
      <c r="J1014" s="52"/>
      <c r="K1014" s="52"/>
      <c r="L1014" s="52"/>
      <c r="M1014" s="52"/>
      <c r="N1014" s="52"/>
      <c r="O1014" s="52"/>
      <c r="P1014" s="52"/>
    </row>
    <row r="1015" spans="1:16" x14ac:dyDescent="0.25">
      <c r="A1015" s="4"/>
      <c r="B1015" s="139"/>
      <c r="C1015" s="52"/>
      <c r="D1015" s="52"/>
      <c r="E1015" s="52"/>
      <c r="F1015" s="52"/>
      <c r="G1015" s="52"/>
      <c r="H1015" s="52"/>
      <c r="I1015" s="52"/>
      <c r="J1015" s="52"/>
      <c r="K1015" s="52"/>
      <c r="L1015" s="52"/>
      <c r="M1015" s="52"/>
      <c r="N1015" s="52"/>
      <c r="O1015" s="52"/>
      <c r="P1015" s="52"/>
    </row>
    <row r="1016" spans="1:16" x14ac:dyDescent="0.25">
      <c r="A1016" s="4"/>
      <c r="B1016" s="139"/>
      <c r="C1016" s="52"/>
      <c r="D1016" s="52"/>
      <c r="E1016" s="52"/>
      <c r="F1016" s="52"/>
      <c r="G1016" s="52"/>
      <c r="H1016" s="52"/>
      <c r="I1016" s="52"/>
      <c r="J1016" s="52"/>
      <c r="K1016" s="52"/>
      <c r="L1016" s="52"/>
      <c r="M1016" s="52"/>
      <c r="N1016" s="52"/>
      <c r="O1016" s="52"/>
      <c r="P1016" s="52"/>
    </row>
    <row r="1017" spans="1:16" x14ac:dyDescent="0.25">
      <c r="A1017" s="4"/>
      <c r="B1017" s="139"/>
      <c r="C1017" s="52"/>
      <c r="D1017" s="52"/>
      <c r="E1017" s="52"/>
      <c r="F1017" s="52"/>
      <c r="G1017" s="52"/>
      <c r="H1017" s="52"/>
      <c r="I1017" s="52"/>
      <c r="J1017" s="52"/>
      <c r="K1017" s="52"/>
      <c r="L1017" s="52"/>
      <c r="M1017" s="52"/>
      <c r="N1017" s="52"/>
      <c r="O1017" s="52"/>
      <c r="P1017" s="52"/>
    </row>
    <row r="1020" spans="1:16" x14ac:dyDescent="0.25">
      <c r="A1020" s="4"/>
      <c r="B1020" s="139"/>
      <c r="C1020" s="52"/>
    </row>
    <row r="1022" spans="1:16" x14ac:dyDescent="0.25">
      <c r="A1022" s="4"/>
      <c r="B1022" s="139"/>
      <c r="C1022" s="52"/>
    </row>
    <row r="1023" spans="1:16" x14ac:dyDescent="0.25">
      <c r="A1023" s="4"/>
      <c r="B1023" s="139"/>
      <c r="C1023" s="52"/>
      <c r="P1023" s="63" t="s">
        <v>113</v>
      </c>
    </row>
    <row r="1024" spans="1:16" x14ac:dyDescent="0.25">
      <c r="A1024" s="4"/>
      <c r="B1024" s="139"/>
      <c r="C1024" s="52"/>
    </row>
  </sheetData>
  <autoFilter ref="A1:P1024"/>
  <mergeCells count="91">
    <mergeCell ref="O29:O31"/>
    <mergeCell ref="A186:B186"/>
    <mergeCell ref="A17:B17"/>
    <mergeCell ref="O55:O57"/>
    <mergeCell ref="M3:M5"/>
    <mergeCell ref="N3:N5"/>
    <mergeCell ref="O3:O5"/>
    <mergeCell ref="D29:F29"/>
    <mergeCell ref="H29:H31"/>
    <mergeCell ref="I29:I31"/>
    <mergeCell ref="J29:J31"/>
    <mergeCell ref="K29:K31"/>
    <mergeCell ref="L29:L31"/>
    <mergeCell ref="M29:M31"/>
    <mergeCell ref="D3:F3"/>
    <mergeCell ref="H3:H5"/>
    <mergeCell ref="A131:B131"/>
    <mergeCell ref="J3:J5"/>
    <mergeCell ref="K3:K5"/>
    <mergeCell ref="L3:L5"/>
    <mergeCell ref="N29:N31"/>
    <mergeCell ref="I3:I5"/>
    <mergeCell ref="K55:K57"/>
    <mergeCell ref="K83:K85"/>
    <mergeCell ref="L83:L85"/>
    <mergeCell ref="M83:M85"/>
    <mergeCell ref="N83:N85"/>
    <mergeCell ref="L55:L57"/>
    <mergeCell ref="M55:M57"/>
    <mergeCell ref="N55:N57"/>
    <mergeCell ref="L136:L138"/>
    <mergeCell ref="M136:M138"/>
    <mergeCell ref="N136:N138"/>
    <mergeCell ref="D55:F55"/>
    <mergeCell ref="H55:H57"/>
    <mergeCell ref="I55:I57"/>
    <mergeCell ref="J55:J57"/>
    <mergeCell ref="C135:D135"/>
    <mergeCell ref="D136:F136"/>
    <mergeCell ref="H136:H138"/>
    <mergeCell ref="I136:I138"/>
    <mergeCell ref="J136:J138"/>
    <mergeCell ref="O136:O138"/>
    <mergeCell ref="D83:F83"/>
    <mergeCell ref="H83:H85"/>
    <mergeCell ref="I83:I85"/>
    <mergeCell ref="J83:J85"/>
    <mergeCell ref="O83:O85"/>
    <mergeCell ref="D108:F108"/>
    <mergeCell ref="H108:H110"/>
    <mergeCell ref="I108:I110"/>
    <mergeCell ref="J108:J110"/>
    <mergeCell ref="K108:K110"/>
    <mergeCell ref="L108:L110"/>
    <mergeCell ref="M108:M110"/>
    <mergeCell ref="N108:N110"/>
    <mergeCell ref="O108:O110"/>
    <mergeCell ref="K136:K138"/>
    <mergeCell ref="L162:L164"/>
    <mergeCell ref="M162:M164"/>
    <mergeCell ref="N162:N164"/>
    <mergeCell ref="O162:O164"/>
    <mergeCell ref="A188:P188"/>
    <mergeCell ref="A187:B187"/>
    <mergeCell ref="D162:F162"/>
    <mergeCell ref="H162:H164"/>
    <mergeCell ref="I162:I164"/>
    <mergeCell ref="J162:J164"/>
    <mergeCell ref="K162:K164"/>
    <mergeCell ref="A189:P189"/>
    <mergeCell ref="A190:P190"/>
    <mergeCell ref="A191:P191"/>
    <mergeCell ref="A201:P201"/>
    <mergeCell ref="A202:P202"/>
    <mergeCell ref="A203:P203"/>
    <mergeCell ref="A192:P192"/>
    <mergeCell ref="A193:P193"/>
    <mergeCell ref="A194:P194"/>
    <mergeCell ref="A195:P195"/>
    <mergeCell ref="A196:P196"/>
    <mergeCell ref="A197:P197"/>
    <mergeCell ref="A198:P198"/>
    <mergeCell ref="A199:P199"/>
    <mergeCell ref="A200:P200"/>
    <mergeCell ref="A210:P210"/>
    <mergeCell ref="A204:P204"/>
    <mergeCell ref="A205:P205"/>
    <mergeCell ref="A206:P206"/>
    <mergeCell ref="A207:P207"/>
    <mergeCell ref="A208:P208"/>
    <mergeCell ref="A209:P209"/>
  </mergeCells>
  <pageMargins left="0.11811023622047245" right="0.11811023622047245" top="0.15748031496062992" bottom="0.15748031496062992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4"/>
  <sheetViews>
    <sheetView tabSelected="1" topLeftCell="A169" workbookViewId="0">
      <selection activeCell="D124" sqref="D124:O124"/>
    </sheetView>
  </sheetViews>
  <sheetFormatPr defaultRowHeight="15.75" x14ac:dyDescent="0.25"/>
  <cols>
    <col min="1" max="1" width="39.42578125" style="159" customWidth="1"/>
    <col min="2" max="2" width="18.7109375" style="64" customWidth="1"/>
    <col min="3" max="3" width="11.42578125" style="98" customWidth="1"/>
    <col min="4" max="4" width="10.140625" style="62" customWidth="1"/>
    <col min="5" max="5" width="9.7109375" style="62" customWidth="1"/>
    <col min="6" max="6" width="10.28515625" style="62" customWidth="1"/>
    <col min="7" max="7" width="18.42578125" style="62" customWidth="1"/>
    <col min="8" max="13" width="12" style="62" customWidth="1"/>
    <col min="14" max="14" width="14.140625" style="62" customWidth="1"/>
    <col min="15" max="15" width="12" style="62" customWidth="1"/>
    <col min="16" max="16" width="21" style="63" customWidth="1"/>
    <col min="17" max="17" width="10.85546875" style="129" hidden="1" customWidth="1"/>
    <col min="18" max="18" width="10.85546875" style="4" hidden="1" customWidth="1"/>
    <col min="19" max="19" width="10.85546875" style="4" customWidth="1"/>
    <col min="20" max="16384" width="9.140625" style="4"/>
  </cols>
  <sheetData>
    <row r="1" spans="1:23" x14ac:dyDescent="0.25">
      <c r="A1" s="59"/>
      <c r="B1" s="46"/>
      <c r="C1" s="77"/>
      <c r="D1" s="78"/>
      <c r="E1" s="78"/>
      <c r="F1" s="78"/>
      <c r="G1" s="78"/>
      <c r="H1" s="27"/>
      <c r="I1" s="27"/>
      <c r="J1" s="27"/>
      <c r="K1" s="27"/>
      <c r="L1" s="27"/>
      <c r="M1" s="27"/>
      <c r="N1" s="27"/>
      <c r="O1" s="27"/>
      <c r="P1" s="79"/>
    </row>
    <row r="2" spans="1:23" ht="16.5" thickBot="1" x14ac:dyDescent="0.3">
      <c r="A2" s="74" t="s">
        <v>0</v>
      </c>
      <c r="B2" s="46"/>
      <c r="C2" s="80"/>
      <c r="P2" s="81"/>
      <c r="W2" s="118"/>
    </row>
    <row r="3" spans="1:23" x14ac:dyDescent="0.25">
      <c r="A3" s="5" t="s">
        <v>87</v>
      </c>
      <c r="B3" s="83"/>
      <c r="C3" s="39" t="s">
        <v>88</v>
      </c>
      <c r="D3" s="194" t="s">
        <v>89</v>
      </c>
      <c r="E3" s="195"/>
      <c r="F3" s="196"/>
      <c r="G3" s="22" t="s">
        <v>90</v>
      </c>
      <c r="H3" s="197" t="s">
        <v>91</v>
      </c>
      <c r="I3" s="186" t="s">
        <v>92</v>
      </c>
      <c r="J3" s="183" t="s">
        <v>93</v>
      </c>
      <c r="K3" s="186" t="s">
        <v>94</v>
      </c>
      <c r="L3" s="183" t="s">
        <v>95</v>
      </c>
      <c r="M3" s="186" t="s">
        <v>96</v>
      </c>
      <c r="N3" s="186" t="s">
        <v>97</v>
      </c>
      <c r="O3" s="189" t="s">
        <v>98</v>
      </c>
      <c r="P3" s="39" t="s">
        <v>109</v>
      </c>
    </row>
    <row r="4" spans="1:23" ht="16.5" thickBot="1" x14ac:dyDescent="0.3">
      <c r="A4" s="16" t="s">
        <v>99</v>
      </c>
      <c r="B4" s="7"/>
      <c r="C4" s="40" t="s">
        <v>100</v>
      </c>
      <c r="D4" s="161"/>
      <c r="E4" s="162"/>
      <c r="F4" s="162"/>
      <c r="G4" s="18" t="s">
        <v>112</v>
      </c>
      <c r="H4" s="198"/>
      <c r="I4" s="187"/>
      <c r="J4" s="184"/>
      <c r="K4" s="187"/>
      <c r="L4" s="184"/>
      <c r="M4" s="187"/>
      <c r="N4" s="187"/>
      <c r="O4" s="190"/>
      <c r="P4" s="40" t="s">
        <v>110</v>
      </c>
    </row>
    <row r="5" spans="1:23" ht="16.5" thickBot="1" x14ac:dyDescent="0.3">
      <c r="A5" s="11"/>
      <c r="B5" s="97"/>
      <c r="C5" s="54"/>
      <c r="D5" s="12" t="s">
        <v>101</v>
      </c>
      <c r="E5" s="12" t="s">
        <v>102</v>
      </c>
      <c r="F5" s="49" t="s">
        <v>103</v>
      </c>
      <c r="G5" s="12" t="s">
        <v>104</v>
      </c>
      <c r="H5" s="199"/>
      <c r="I5" s="188"/>
      <c r="J5" s="185"/>
      <c r="K5" s="188"/>
      <c r="L5" s="185"/>
      <c r="M5" s="188"/>
      <c r="N5" s="188"/>
      <c r="O5" s="191"/>
      <c r="P5" s="54"/>
    </row>
    <row r="6" spans="1:23" x14ac:dyDescent="0.25">
      <c r="A6" s="5"/>
      <c r="B6" s="14" t="s">
        <v>5</v>
      </c>
      <c r="C6" s="39"/>
      <c r="D6" s="10"/>
      <c r="E6" s="22"/>
      <c r="F6" s="31"/>
      <c r="G6" s="18"/>
      <c r="H6" s="155"/>
      <c r="I6" s="22"/>
      <c r="J6" s="156"/>
      <c r="K6" s="22"/>
      <c r="L6" s="156"/>
      <c r="M6" s="22"/>
      <c r="N6" s="22"/>
      <c r="O6" s="156"/>
      <c r="P6" s="39"/>
      <c r="Q6" s="130"/>
    </row>
    <row r="7" spans="1:23" x14ac:dyDescent="0.25">
      <c r="A7" s="16" t="s">
        <v>57</v>
      </c>
      <c r="B7" s="46"/>
      <c r="C7" s="40" t="s">
        <v>58</v>
      </c>
      <c r="D7" s="10">
        <v>2.33</v>
      </c>
      <c r="E7" s="18">
        <v>8.1199999999999992</v>
      </c>
      <c r="F7" s="31">
        <v>15.549999999999997</v>
      </c>
      <c r="G7" s="10">
        <v>144.59999999999997</v>
      </c>
      <c r="H7" s="10">
        <v>3.2999999999999988E-2</v>
      </c>
      <c r="I7" s="18">
        <v>0</v>
      </c>
      <c r="J7" s="9">
        <v>40</v>
      </c>
      <c r="K7" s="18">
        <v>0.62</v>
      </c>
      <c r="L7" s="9">
        <v>8.1</v>
      </c>
      <c r="M7" s="18">
        <v>22.5</v>
      </c>
      <c r="N7" s="18">
        <v>3.9</v>
      </c>
      <c r="O7" s="9">
        <v>0.38</v>
      </c>
      <c r="P7" s="40" t="s">
        <v>116</v>
      </c>
      <c r="Q7" s="130"/>
    </row>
    <row r="8" spans="1:23" ht="31.5" x14ac:dyDescent="0.25">
      <c r="A8" s="16" t="s">
        <v>14</v>
      </c>
      <c r="B8" s="46"/>
      <c r="C8" s="40" t="s">
        <v>129</v>
      </c>
      <c r="D8" s="10">
        <v>7.47</v>
      </c>
      <c r="E8" s="18">
        <v>8.1000000000000014</v>
      </c>
      <c r="F8" s="31">
        <v>18.989999999999998</v>
      </c>
      <c r="G8" s="10">
        <v>210</v>
      </c>
      <c r="H8" s="10">
        <v>0.18999999999999997</v>
      </c>
      <c r="I8" s="18">
        <v>1.1699999999999997</v>
      </c>
      <c r="J8" s="9">
        <v>38</v>
      </c>
      <c r="K8" s="18">
        <v>0.14999999999999997</v>
      </c>
      <c r="L8" s="9">
        <v>136.89999999999995</v>
      </c>
      <c r="M8" s="18">
        <v>182.86999999999998</v>
      </c>
      <c r="N8" s="18">
        <v>47.599999999999994</v>
      </c>
      <c r="O8" s="9">
        <v>1.2199999999999998</v>
      </c>
      <c r="P8" s="40" t="s">
        <v>120</v>
      </c>
      <c r="Q8" s="130"/>
    </row>
    <row r="9" spans="1:23" x14ac:dyDescent="0.25">
      <c r="A9" s="16" t="s">
        <v>117</v>
      </c>
      <c r="B9" s="7"/>
      <c r="C9" s="40" t="s">
        <v>115</v>
      </c>
      <c r="D9" s="10">
        <v>1.46</v>
      </c>
      <c r="E9" s="18">
        <v>1.0765</v>
      </c>
      <c r="F9" s="18">
        <v>11.959999999999999</v>
      </c>
      <c r="G9" s="10">
        <v>63.7</v>
      </c>
      <c r="H9" s="10">
        <v>1.7499999999999998E-2</v>
      </c>
      <c r="I9" s="18">
        <v>0.66999999999999993</v>
      </c>
      <c r="J9" s="9">
        <v>7.9999999999999982</v>
      </c>
      <c r="K9" s="18">
        <v>0</v>
      </c>
      <c r="L9" s="9">
        <v>63.015000000000001</v>
      </c>
      <c r="M9" s="18">
        <v>48.36</v>
      </c>
      <c r="N9" s="18">
        <v>12.2</v>
      </c>
      <c r="O9" s="9">
        <v>1.2999999999999996</v>
      </c>
      <c r="P9" s="40" t="s">
        <v>121</v>
      </c>
      <c r="Q9" s="130"/>
    </row>
    <row r="10" spans="1:23" x14ac:dyDescent="0.25">
      <c r="A10" s="16" t="s">
        <v>40</v>
      </c>
      <c r="B10" s="7"/>
      <c r="C10" s="40">
        <v>120</v>
      </c>
      <c r="D10" s="10">
        <v>0.48</v>
      </c>
      <c r="E10" s="18">
        <v>0.48</v>
      </c>
      <c r="F10" s="18">
        <v>11.759999999999998</v>
      </c>
      <c r="G10" s="18">
        <v>56.399999999999984</v>
      </c>
      <c r="H10" s="8">
        <v>3.599999999999999E-2</v>
      </c>
      <c r="I10" s="17">
        <v>11.999999999999996</v>
      </c>
      <c r="J10" s="44">
        <v>0</v>
      </c>
      <c r="K10" s="17">
        <v>0.24</v>
      </c>
      <c r="L10" s="44">
        <v>19.2</v>
      </c>
      <c r="M10" s="17">
        <v>13.2</v>
      </c>
      <c r="N10" s="17">
        <v>10.799999999999999</v>
      </c>
      <c r="O10" s="44">
        <v>2.6399999999999997</v>
      </c>
      <c r="P10" s="40" t="s">
        <v>119</v>
      </c>
      <c r="Q10" s="130"/>
    </row>
    <row r="11" spans="1:23" ht="20.25" customHeight="1" thickBot="1" x14ac:dyDescent="0.3">
      <c r="A11" s="16" t="s">
        <v>16</v>
      </c>
      <c r="B11" s="7"/>
      <c r="C11" s="41">
        <v>50</v>
      </c>
      <c r="D11" s="10">
        <v>3.75</v>
      </c>
      <c r="E11" s="18">
        <v>1.45</v>
      </c>
      <c r="F11" s="9">
        <v>25.7</v>
      </c>
      <c r="G11" s="18">
        <v>131</v>
      </c>
      <c r="H11" s="44">
        <v>5.5E-2</v>
      </c>
      <c r="I11" s="17">
        <v>0</v>
      </c>
      <c r="J11" s="44">
        <v>0</v>
      </c>
      <c r="K11" s="17">
        <v>0.85</v>
      </c>
      <c r="L11" s="44">
        <v>9.5</v>
      </c>
      <c r="M11" s="17">
        <v>32.5</v>
      </c>
      <c r="N11" s="17">
        <v>6.5</v>
      </c>
      <c r="O11" s="44">
        <v>0.6</v>
      </c>
      <c r="P11" s="40" t="s">
        <v>118</v>
      </c>
      <c r="Q11" s="130"/>
    </row>
    <row r="12" spans="1:23" ht="16.5" thickBot="1" x14ac:dyDescent="0.3">
      <c r="A12" s="158" t="s">
        <v>106</v>
      </c>
      <c r="B12" s="102"/>
      <c r="C12" s="55">
        <v>615</v>
      </c>
      <c r="D12" s="20">
        <v>17.489999999999998</v>
      </c>
      <c r="E12" s="20">
        <f t="shared" ref="E12:O12" si="0">SUM(E7:E11)</f>
        <v>19.226499999999998</v>
      </c>
      <c r="F12" s="20">
        <f t="shared" si="0"/>
        <v>83.96</v>
      </c>
      <c r="G12" s="20">
        <f t="shared" si="0"/>
        <v>605.69999999999993</v>
      </c>
      <c r="H12" s="20">
        <f t="shared" si="0"/>
        <v>0.33149999999999996</v>
      </c>
      <c r="I12" s="20">
        <f t="shared" si="0"/>
        <v>13.839999999999996</v>
      </c>
      <c r="J12" s="20">
        <f t="shared" si="0"/>
        <v>86</v>
      </c>
      <c r="K12" s="20">
        <f t="shared" si="0"/>
        <v>1.8599999999999999</v>
      </c>
      <c r="L12" s="20">
        <f t="shared" si="0"/>
        <v>236.71499999999992</v>
      </c>
      <c r="M12" s="20">
        <f t="shared" si="0"/>
        <v>299.42999999999995</v>
      </c>
      <c r="N12" s="20">
        <f t="shared" si="0"/>
        <v>80.999999999999986</v>
      </c>
      <c r="O12" s="20">
        <f t="shared" si="0"/>
        <v>6.1399999999999988</v>
      </c>
      <c r="P12" s="67"/>
    </row>
    <row r="13" spans="1:23" x14ac:dyDescent="0.25">
      <c r="A13" s="5"/>
      <c r="B13" s="14" t="s">
        <v>107</v>
      </c>
      <c r="C13" s="40"/>
      <c r="D13" s="10"/>
      <c r="E13" s="22"/>
      <c r="F13" s="9"/>
      <c r="G13" s="22"/>
      <c r="H13" s="9"/>
      <c r="I13" s="18"/>
      <c r="J13" s="9"/>
      <c r="K13" s="18"/>
      <c r="L13" s="9"/>
      <c r="M13" s="18"/>
      <c r="N13" s="18"/>
      <c r="O13" s="9"/>
      <c r="P13" s="39"/>
    </row>
    <row r="14" spans="1:23" x14ac:dyDescent="0.25">
      <c r="A14" s="16" t="s">
        <v>52</v>
      </c>
      <c r="B14" s="46"/>
      <c r="C14" s="40">
        <v>35</v>
      </c>
      <c r="D14" s="9">
        <v>2.59</v>
      </c>
      <c r="E14" s="18">
        <v>3.29</v>
      </c>
      <c r="F14" s="9">
        <v>25.584999999999997</v>
      </c>
      <c r="G14" s="18">
        <v>142.44999999999999</v>
      </c>
      <c r="H14" s="9">
        <v>4.5499999999999999E-2</v>
      </c>
      <c r="I14" s="18"/>
      <c r="J14" s="9"/>
      <c r="K14" s="18">
        <v>1.2949999999999999</v>
      </c>
      <c r="L14" s="9">
        <v>9.1</v>
      </c>
      <c r="M14" s="18">
        <v>29.4</v>
      </c>
      <c r="N14" s="18">
        <v>10.5</v>
      </c>
      <c r="O14" s="9">
        <v>0.49</v>
      </c>
      <c r="P14" s="40"/>
    </row>
    <row r="15" spans="1:23" ht="16.5" thickBot="1" x14ac:dyDescent="0.3">
      <c r="A15" s="16" t="s">
        <v>54</v>
      </c>
      <c r="B15" s="7"/>
      <c r="C15" s="40">
        <v>200</v>
      </c>
      <c r="D15" s="9">
        <v>5.8</v>
      </c>
      <c r="E15" s="18">
        <v>5</v>
      </c>
      <c r="F15" s="9">
        <v>9.6</v>
      </c>
      <c r="G15" s="18">
        <v>107</v>
      </c>
      <c r="H15" s="9">
        <v>0.08</v>
      </c>
      <c r="I15" s="18">
        <v>2.6</v>
      </c>
      <c r="J15" s="9">
        <v>40</v>
      </c>
      <c r="K15" s="18"/>
      <c r="L15" s="9">
        <v>240</v>
      </c>
      <c r="M15" s="18">
        <v>180</v>
      </c>
      <c r="N15" s="18">
        <v>28</v>
      </c>
      <c r="O15" s="9">
        <v>0.2</v>
      </c>
      <c r="P15" s="18" t="s">
        <v>122</v>
      </c>
    </row>
    <row r="16" spans="1:23" s="21" customFormat="1" ht="16.5" thickBot="1" x14ac:dyDescent="0.3">
      <c r="A16" s="158" t="s">
        <v>106</v>
      </c>
      <c r="B16" s="103"/>
      <c r="C16" s="19">
        <v>235</v>
      </c>
      <c r="D16" s="20">
        <f t="shared" ref="D16:O16" si="1">SUM(D14:D15)</f>
        <v>8.39</v>
      </c>
      <c r="E16" s="20">
        <f t="shared" si="1"/>
        <v>8.2899999999999991</v>
      </c>
      <c r="F16" s="20">
        <f t="shared" si="1"/>
        <v>35.184999999999995</v>
      </c>
      <c r="G16" s="20">
        <f t="shared" si="1"/>
        <v>249.45</v>
      </c>
      <c r="H16" s="20">
        <f t="shared" si="1"/>
        <v>0.1255</v>
      </c>
      <c r="I16" s="20">
        <f t="shared" si="1"/>
        <v>2.6</v>
      </c>
      <c r="J16" s="20">
        <f t="shared" si="1"/>
        <v>40</v>
      </c>
      <c r="K16" s="20">
        <f t="shared" si="1"/>
        <v>1.2949999999999999</v>
      </c>
      <c r="L16" s="20">
        <f t="shared" si="1"/>
        <v>249.1</v>
      </c>
      <c r="M16" s="20">
        <f t="shared" si="1"/>
        <v>209.4</v>
      </c>
      <c r="N16" s="20">
        <f t="shared" si="1"/>
        <v>38.5</v>
      </c>
      <c r="O16" s="20">
        <f t="shared" si="1"/>
        <v>0.69</v>
      </c>
      <c r="P16" s="67"/>
      <c r="Q16" s="129"/>
    </row>
    <row r="17" spans="1:18" s="21" customFormat="1" ht="24.75" thickBot="1" x14ac:dyDescent="0.3">
      <c r="A17" s="76"/>
      <c r="B17" s="123"/>
      <c r="C17" s="119">
        <f>C12+C16</f>
        <v>850</v>
      </c>
      <c r="D17" s="89">
        <f>D12+D16</f>
        <v>25.88</v>
      </c>
      <c r="E17" s="89">
        <f>E12+E16</f>
        <v>27.516499999999997</v>
      </c>
      <c r="F17" s="89">
        <f>F12+F16</f>
        <v>119.14499999999998</v>
      </c>
      <c r="G17" s="89">
        <f>G12+G16</f>
        <v>855.14999999999986</v>
      </c>
      <c r="H17" s="89">
        <f t="shared" ref="H17:O17" si="2">H12+H16</f>
        <v>0.45699999999999996</v>
      </c>
      <c r="I17" s="89">
        <f t="shared" si="2"/>
        <v>16.439999999999998</v>
      </c>
      <c r="J17" s="89">
        <f t="shared" si="2"/>
        <v>126</v>
      </c>
      <c r="K17" s="89">
        <f t="shared" si="2"/>
        <v>3.1549999999999998</v>
      </c>
      <c r="L17" s="89">
        <f t="shared" si="2"/>
        <v>485.81499999999994</v>
      </c>
      <c r="M17" s="89">
        <f t="shared" si="2"/>
        <v>508.82999999999993</v>
      </c>
      <c r="N17" s="89">
        <f t="shared" si="2"/>
        <v>119.49999999999999</v>
      </c>
      <c r="O17" s="89">
        <f t="shared" si="2"/>
        <v>6.8299999999999983</v>
      </c>
      <c r="P17" s="39"/>
      <c r="Q17" s="129">
        <f>G17/2720</f>
        <v>0.31439338235294112</v>
      </c>
      <c r="R17" s="133" t="s">
        <v>202</v>
      </c>
    </row>
    <row r="18" spans="1:18" x14ac:dyDescent="0.25">
      <c r="A18" s="5"/>
      <c r="B18" s="14" t="s">
        <v>8</v>
      </c>
      <c r="C18" s="15"/>
      <c r="D18" s="156"/>
      <c r="E18" s="22"/>
      <c r="F18" s="156"/>
      <c r="G18" s="22"/>
      <c r="H18" s="156"/>
      <c r="I18" s="22"/>
      <c r="J18" s="156"/>
      <c r="K18" s="22"/>
      <c r="L18" s="156"/>
      <c r="M18" s="22"/>
      <c r="N18" s="22"/>
      <c r="O18" s="156"/>
      <c r="P18" s="107"/>
    </row>
    <row r="19" spans="1:18" x14ac:dyDescent="0.25">
      <c r="A19" s="16" t="s">
        <v>213</v>
      </c>
      <c r="B19" s="71"/>
      <c r="C19" s="17">
        <v>100</v>
      </c>
      <c r="D19" s="9">
        <v>1.2329999999999999</v>
      </c>
      <c r="E19" s="18">
        <v>9.3999999999999986E-2</v>
      </c>
      <c r="F19" s="18">
        <v>11.475999999999999</v>
      </c>
      <c r="G19" s="9">
        <v>81.699999999999989</v>
      </c>
      <c r="H19" s="10">
        <v>5.6999999999999981E-2</v>
      </c>
      <c r="I19" s="18">
        <v>3.3599999999999994</v>
      </c>
      <c r="J19" s="9">
        <v>0</v>
      </c>
      <c r="K19" s="18">
        <v>13.399999999999999</v>
      </c>
      <c r="L19" s="9">
        <v>25.759999999999994</v>
      </c>
      <c r="M19" s="18">
        <v>52.765999999999977</v>
      </c>
      <c r="N19" s="18">
        <v>36.04699999999999</v>
      </c>
      <c r="O19" s="9">
        <v>0.6639999999999997</v>
      </c>
      <c r="P19" s="40" t="s">
        <v>214</v>
      </c>
      <c r="Q19" s="130"/>
    </row>
    <row r="20" spans="1:18" ht="31.5" x14ac:dyDescent="0.25">
      <c r="A20" s="16" t="s">
        <v>221</v>
      </c>
      <c r="B20" s="7"/>
      <c r="C20" s="17" t="s">
        <v>130</v>
      </c>
      <c r="D20" s="9">
        <v>7.1730000000000009</v>
      </c>
      <c r="E20" s="18">
        <v>10.533200000000001</v>
      </c>
      <c r="F20" s="9">
        <v>8.3373000000000008</v>
      </c>
      <c r="G20" s="18">
        <v>163.59</v>
      </c>
      <c r="H20" s="9">
        <v>6.9300000000000014E-2</v>
      </c>
      <c r="I20" s="18">
        <v>16.334200000000006</v>
      </c>
      <c r="J20" s="9">
        <v>22.804000000000002</v>
      </c>
      <c r="K20" s="18">
        <v>2.5823999999999998</v>
      </c>
      <c r="L20" s="9">
        <v>69.841999999999999</v>
      </c>
      <c r="M20" s="18">
        <v>91.179999999999993</v>
      </c>
      <c r="N20" s="18">
        <v>27.486599999999999</v>
      </c>
      <c r="O20" s="9">
        <v>1.2586000000000002</v>
      </c>
      <c r="P20" s="40" t="s">
        <v>125</v>
      </c>
      <c r="Q20" s="130"/>
    </row>
    <row r="21" spans="1:18" ht="31.5" x14ac:dyDescent="0.25">
      <c r="A21" s="16" t="s">
        <v>62</v>
      </c>
      <c r="B21" s="7"/>
      <c r="C21" s="17" t="s">
        <v>131</v>
      </c>
      <c r="D21" s="9">
        <v>17.912500000000001</v>
      </c>
      <c r="E21" s="18">
        <v>23.1</v>
      </c>
      <c r="F21" s="9">
        <v>32.707500000000003</v>
      </c>
      <c r="G21" s="18">
        <v>494.99999999999994</v>
      </c>
      <c r="H21" s="9">
        <v>0.14249999999999996</v>
      </c>
      <c r="I21" s="18">
        <v>11.239999999999998</v>
      </c>
      <c r="J21" s="9">
        <v>36.375</v>
      </c>
      <c r="K21" s="18">
        <v>4.8499999999999996</v>
      </c>
      <c r="L21" s="9">
        <v>69.625</v>
      </c>
      <c r="M21" s="18">
        <v>239.24999999999997</v>
      </c>
      <c r="N21" s="18">
        <v>54.144999999999996</v>
      </c>
      <c r="O21" s="9">
        <v>5.2150000000000007</v>
      </c>
      <c r="P21" s="40" t="s">
        <v>126</v>
      </c>
    </row>
    <row r="22" spans="1:18" x14ac:dyDescent="0.25">
      <c r="A22" s="16" t="s">
        <v>24</v>
      </c>
      <c r="B22" s="7"/>
      <c r="C22" s="17">
        <v>200</v>
      </c>
      <c r="D22" s="9">
        <v>1</v>
      </c>
      <c r="E22" s="18">
        <v>0</v>
      </c>
      <c r="F22" s="9">
        <v>20.2</v>
      </c>
      <c r="G22" s="18">
        <v>84.8</v>
      </c>
      <c r="H22" s="44">
        <v>2.1999999999999999E-2</v>
      </c>
      <c r="I22" s="17">
        <v>3.9999999999999996</v>
      </c>
      <c r="J22" s="44">
        <v>0</v>
      </c>
      <c r="K22" s="17">
        <v>0.2</v>
      </c>
      <c r="L22" s="44">
        <v>14</v>
      </c>
      <c r="M22" s="17">
        <v>14</v>
      </c>
      <c r="N22" s="17">
        <v>8</v>
      </c>
      <c r="O22" s="44">
        <v>2.8</v>
      </c>
      <c r="P22" s="40" t="s">
        <v>127</v>
      </c>
    </row>
    <row r="23" spans="1:18" ht="18.75" customHeight="1" x14ac:dyDescent="0.25">
      <c r="A23" s="75" t="s">
        <v>9</v>
      </c>
      <c r="B23" s="7"/>
      <c r="C23" s="17">
        <v>60</v>
      </c>
      <c r="D23" s="9">
        <v>3.96</v>
      </c>
      <c r="E23" s="18">
        <v>0.72</v>
      </c>
      <c r="F23" s="9">
        <v>23.76</v>
      </c>
      <c r="G23" s="43">
        <v>118.80000000000001</v>
      </c>
      <c r="H23" s="44">
        <v>0.10200000000000002</v>
      </c>
      <c r="I23" s="17"/>
      <c r="J23" s="44"/>
      <c r="K23" s="17">
        <v>0.84</v>
      </c>
      <c r="L23" s="44">
        <v>17.400000000000002</v>
      </c>
      <c r="M23" s="17">
        <v>90.000000000000014</v>
      </c>
      <c r="N23" s="17">
        <v>28.200000000000006</v>
      </c>
      <c r="O23" s="44">
        <v>2.3400000000000003</v>
      </c>
      <c r="P23" s="40" t="s">
        <v>128</v>
      </c>
    </row>
    <row r="24" spans="1:18" ht="21.75" customHeight="1" thickBot="1" x14ac:dyDescent="0.3">
      <c r="A24" s="160" t="s">
        <v>25</v>
      </c>
      <c r="B24" s="7"/>
      <c r="C24" s="17">
        <v>60</v>
      </c>
      <c r="D24" s="44">
        <v>4.5599999999999996</v>
      </c>
      <c r="E24" s="17">
        <v>0.48</v>
      </c>
      <c r="F24" s="44">
        <v>29.52</v>
      </c>
      <c r="G24" s="43">
        <v>141</v>
      </c>
      <c r="H24" s="44">
        <v>6.6000000000000003E-2</v>
      </c>
      <c r="I24" s="17"/>
      <c r="J24" s="44"/>
      <c r="K24" s="17">
        <v>0.66</v>
      </c>
      <c r="L24" s="44">
        <v>12</v>
      </c>
      <c r="M24" s="17">
        <v>39</v>
      </c>
      <c r="N24" s="17">
        <v>8.4</v>
      </c>
      <c r="O24" s="44">
        <v>0.66000000000000014</v>
      </c>
      <c r="P24" s="40" t="s">
        <v>118</v>
      </c>
    </row>
    <row r="25" spans="1:18" ht="26.25" thickBot="1" x14ac:dyDescent="0.3">
      <c r="A25" s="158" t="s">
        <v>106</v>
      </c>
      <c r="B25" s="102"/>
      <c r="C25" s="84">
        <v>952</v>
      </c>
      <c r="D25" s="20">
        <f>SUM(D19:D24)</f>
        <v>35.838500000000003</v>
      </c>
      <c r="E25" s="20">
        <f>E24+E23+E22+E21+E20+E19</f>
        <v>34.927200000000006</v>
      </c>
      <c r="F25" s="20">
        <v>146.54</v>
      </c>
      <c r="G25" s="20">
        <f>G24+G23+G22+G21+G20+G19</f>
        <v>1084.8899999999999</v>
      </c>
      <c r="H25" s="20">
        <f t="shared" ref="H25:O25" si="3">SUM(H19:H24)</f>
        <v>0.45879999999999999</v>
      </c>
      <c r="I25" s="20">
        <f t="shared" si="3"/>
        <v>34.934200000000004</v>
      </c>
      <c r="J25" s="20">
        <f t="shared" si="3"/>
        <v>59.179000000000002</v>
      </c>
      <c r="K25" s="20">
        <f t="shared" si="3"/>
        <v>22.532399999999999</v>
      </c>
      <c r="L25" s="20">
        <f t="shared" si="3"/>
        <v>208.62699999999998</v>
      </c>
      <c r="M25" s="20">
        <f t="shared" si="3"/>
        <v>526.19599999999991</v>
      </c>
      <c r="N25" s="20">
        <f t="shared" si="3"/>
        <v>162.27860000000001</v>
      </c>
      <c r="O25" s="20">
        <f t="shared" si="3"/>
        <v>12.9376</v>
      </c>
      <c r="P25" s="67"/>
      <c r="Q25" s="129">
        <f>G25/2720</f>
        <v>0.39885661764705876</v>
      </c>
      <c r="R25" s="136" t="s">
        <v>199</v>
      </c>
    </row>
    <row r="26" spans="1:18" ht="24.75" thickBot="1" x14ac:dyDescent="0.3">
      <c r="A26" s="158" t="s">
        <v>108</v>
      </c>
      <c r="B26" s="104"/>
      <c r="C26" s="20">
        <f>C12+C16+C25</f>
        <v>1802</v>
      </c>
      <c r="D26" s="20">
        <f t="shared" ref="D26:O26" si="4">D12+D16+D25</f>
        <v>61.718500000000006</v>
      </c>
      <c r="E26" s="20">
        <f t="shared" si="4"/>
        <v>62.443700000000007</v>
      </c>
      <c r="F26" s="20">
        <f t="shared" si="4"/>
        <v>265.68499999999995</v>
      </c>
      <c r="G26" s="20">
        <f t="shared" si="4"/>
        <v>1940.0399999999997</v>
      </c>
      <c r="H26" s="20">
        <f t="shared" si="4"/>
        <v>0.91579999999999995</v>
      </c>
      <c r="I26" s="20">
        <f t="shared" si="4"/>
        <v>51.374200000000002</v>
      </c>
      <c r="J26" s="20">
        <f t="shared" si="4"/>
        <v>185.179</v>
      </c>
      <c r="K26" s="20">
        <f t="shared" si="4"/>
        <v>25.6874</v>
      </c>
      <c r="L26" s="20">
        <f t="shared" si="4"/>
        <v>694.44199999999989</v>
      </c>
      <c r="M26" s="20">
        <f t="shared" si="4"/>
        <v>1035.0259999999998</v>
      </c>
      <c r="N26" s="20">
        <f t="shared" si="4"/>
        <v>281.77859999999998</v>
      </c>
      <c r="O26" s="20">
        <f t="shared" si="4"/>
        <v>19.767599999999998</v>
      </c>
      <c r="P26" s="67"/>
      <c r="Q26" s="129">
        <f>G26/2720</f>
        <v>0.71324999999999994</v>
      </c>
      <c r="R26" s="133" t="s">
        <v>200</v>
      </c>
    </row>
    <row r="27" spans="1:18" x14ac:dyDescent="0.25">
      <c r="A27" s="160"/>
      <c r="B27" s="7"/>
      <c r="C27" s="8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83"/>
    </row>
    <row r="28" spans="1:18" ht="16.5" thickBot="1" x14ac:dyDescent="0.3">
      <c r="A28" s="74" t="s">
        <v>1</v>
      </c>
      <c r="B28" s="101"/>
      <c r="C28" s="80"/>
      <c r="P28" s="112"/>
    </row>
    <row r="29" spans="1:18" x14ac:dyDescent="0.25">
      <c r="A29" s="5" t="s">
        <v>87</v>
      </c>
      <c r="B29" s="83"/>
      <c r="C29" s="39" t="s">
        <v>88</v>
      </c>
      <c r="D29" s="194" t="s">
        <v>89</v>
      </c>
      <c r="E29" s="195"/>
      <c r="F29" s="196"/>
      <c r="G29" s="22" t="s">
        <v>90</v>
      </c>
      <c r="H29" s="197" t="s">
        <v>91</v>
      </c>
      <c r="I29" s="186" t="s">
        <v>92</v>
      </c>
      <c r="J29" s="186" t="s">
        <v>93</v>
      </c>
      <c r="K29" s="186" t="s">
        <v>94</v>
      </c>
      <c r="L29" s="183" t="s">
        <v>95</v>
      </c>
      <c r="M29" s="186" t="s">
        <v>96</v>
      </c>
      <c r="N29" s="186" t="s">
        <v>97</v>
      </c>
      <c r="O29" s="189" t="s">
        <v>98</v>
      </c>
      <c r="P29" s="39" t="s">
        <v>109</v>
      </c>
    </row>
    <row r="30" spans="1:18" ht="16.5" thickBot="1" x14ac:dyDescent="0.3">
      <c r="A30" s="16" t="s">
        <v>99</v>
      </c>
      <c r="B30" s="7"/>
      <c r="C30" s="40" t="s">
        <v>100</v>
      </c>
      <c r="D30" s="161"/>
      <c r="E30" s="162"/>
      <c r="F30" s="162"/>
      <c r="G30" s="18" t="s">
        <v>112</v>
      </c>
      <c r="H30" s="184"/>
      <c r="I30" s="187"/>
      <c r="J30" s="187"/>
      <c r="K30" s="187"/>
      <c r="L30" s="184"/>
      <c r="M30" s="187"/>
      <c r="N30" s="187"/>
      <c r="O30" s="190"/>
      <c r="P30" s="40" t="s">
        <v>110</v>
      </c>
    </row>
    <row r="31" spans="1:18" ht="16.5" thickBot="1" x14ac:dyDescent="0.3">
      <c r="A31" s="11"/>
      <c r="B31" s="97"/>
      <c r="C31" s="54"/>
      <c r="D31" s="12" t="s">
        <v>101</v>
      </c>
      <c r="E31" s="13" t="s">
        <v>102</v>
      </c>
      <c r="F31" s="12" t="s">
        <v>103</v>
      </c>
      <c r="G31" s="12" t="s">
        <v>104</v>
      </c>
      <c r="H31" s="185"/>
      <c r="I31" s="188"/>
      <c r="J31" s="188"/>
      <c r="K31" s="188"/>
      <c r="L31" s="185"/>
      <c r="M31" s="188"/>
      <c r="N31" s="188"/>
      <c r="O31" s="191"/>
      <c r="P31" s="54"/>
    </row>
    <row r="32" spans="1:18" x14ac:dyDescent="0.25">
      <c r="A32" s="5"/>
      <c r="B32" s="14" t="s">
        <v>5</v>
      </c>
      <c r="C32" s="39"/>
      <c r="D32" s="155"/>
      <c r="E32" s="22"/>
      <c r="F32" s="22"/>
      <c r="G32" s="22"/>
      <c r="H32" s="156"/>
      <c r="I32" s="22"/>
      <c r="J32" s="22"/>
      <c r="K32" s="22"/>
      <c r="L32" s="156"/>
      <c r="M32" s="22"/>
      <c r="N32" s="22"/>
      <c r="O32" s="156"/>
      <c r="P32" s="39"/>
    </row>
    <row r="33" spans="1:18" x14ac:dyDescent="0.25">
      <c r="A33" s="16" t="s">
        <v>215</v>
      </c>
      <c r="B33" s="46"/>
      <c r="C33" s="40" t="s">
        <v>55</v>
      </c>
      <c r="D33" s="10">
        <v>6.2750000000000004</v>
      </c>
      <c r="E33" s="18">
        <v>12.11</v>
      </c>
      <c r="F33" s="18">
        <v>15.549999999999997</v>
      </c>
      <c r="G33" s="18">
        <v>196.09999999999997</v>
      </c>
      <c r="H33" s="9">
        <v>3.7999999999999985E-2</v>
      </c>
      <c r="I33" s="18">
        <v>0.105</v>
      </c>
      <c r="J33" s="18">
        <v>71.5</v>
      </c>
      <c r="K33" s="18">
        <v>0.67999999999999994</v>
      </c>
      <c r="L33" s="9">
        <v>158.09999999999997</v>
      </c>
      <c r="M33" s="18">
        <v>112.49999999999999</v>
      </c>
      <c r="N33" s="18">
        <v>12.149999999999999</v>
      </c>
      <c r="O33" s="9">
        <v>0.48499999999999999</v>
      </c>
      <c r="P33" s="40" t="s">
        <v>132</v>
      </c>
    </row>
    <row r="34" spans="1:18" ht="31.5" x14ac:dyDescent="0.25">
      <c r="A34" s="16" t="s">
        <v>10</v>
      </c>
      <c r="B34" s="46"/>
      <c r="C34" s="40" t="s">
        <v>129</v>
      </c>
      <c r="D34" s="10">
        <v>5.28</v>
      </c>
      <c r="E34" s="18">
        <v>6.2</v>
      </c>
      <c r="F34" s="18">
        <v>37.57777777777779</v>
      </c>
      <c r="G34" s="18">
        <v>203.67</v>
      </c>
      <c r="H34" s="9">
        <v>0.18000000000000008</v>
      </c>
      <c r="I34" s="18">
        <v>0.9600000000000003</v>
      </c>
      <c r="J34" s="18">
        <v>37.022222222222233</v>
      </c>
      <c r="K34" s="18">
        <v>0.568888888888889</v>
      </c>
      <c r="L34" s="9">
        <v>148.55333333333334</v>
      </c>
      <c r="M34" s="18">
        <v>233.64666666666673</v>
      </c>
      <c r="N34" s="18">
        <v>70.820000000000007</v>
      </c>
      <c r="O34" s="9">
        <v>1.7244444444444444</v>
      </c>
      <c r="P34" s="40" t="s">
        <v>134</v>
      </c>
    </row>
    <row r="35" spans="1:18" s="65" customFormat="1" x14ac:dyDescent="0.25">
      <c r="A35" s="16" t="s">
        <v>86</v>
      </c>
      <c r="B35" s="46"/>
      <c r="C35" s="40">
        <v>50</v>
      </c>
      <c r="D35" s="10">
        <v>4.3499999999999996</v>
      </c>
      <c r="E35" s="18">
        <v>1</v>
      </c>
      <c r="F35" s="18">
        <v>0.35000000000000003</v>
      </c>
      <c r="G35" s="10">
        <v>62.5</v>
      </c>
      <c r="H35" s="10">
        <v>3.5000000000000003E-2</v>
      </c>
      <c r="I35" s="18">
        <v>0</v>
      </c>
      <c r="J35" s="18">
        <v>125</v>
      </c>
      <c r="K35" s="18">
        <v>0.3</v>
      </c>
      <c r="L35" s="9">
        <v>27.5</v>
      </c>
      <c r="M35" s="18">
        <v>96</v>
      </c>
      <c r="N35" s="18">
        <v>6</v>
      </c>
      <c r="O35" s="9">
        <v>1.25</v>
      </c>
      <c r="P35" s="40" t="s">
        <v>135</v>
      </c>
      <c r="Q35" s="121"/>
    </row>
    <row r="36" spans="1:18" x14ac:dyDescent="0.25">
      <c r="A36" s="16" t="s">
        <v>44</v>
      </c>
      <c r="B36" s="46"/>
      <c r="C36" s="40">
        <v>200</v>
      </c>
      <c r="D36" s="10">
        <v>4.0780000000000003</v>
      </c>
      <c r="E36" s="18">
        <v>3.81</v>
      </c>
      <c r="F36" s="18">
        <v>7.597999999999999</v>
      </c>
      <c r="G36" s="18">
        <v>78.599999999999994</v>
      </c>
      <c r="H36" s="9">
        <v>5.5999999999999994E-2</v>
      </c>
      <c r="I36" s="18">
        <v>1.5879999999999999</v>
      </c>
      <c r="J36" s="18">
        <v>24.4</v>
      </c>
      <c r="K36" s="18">
        <v>0</v>
      </c>
      <c r="L36" s="9">
        <v>151.91999999999999</v>
      </c>
      <c r="M36" s="18">
        <v>124.55999999999999</v>
      </c>
      <c r="N36" s="18">
        <v>21.34</v>
      </c>
      <c r="O36" s="9">
        <v>0.44799999999999995</v>
      </c>
      <c r="P36" s="40" t="s">
        <v>133</v>
      </c>
    </row>
    <row r="37" spans="1:18" ht="23.25" customHeight="1" thickBot="1" x14ac:dyDescent="0.3">
      <c r="A37" s="16" t="s">
        <v>26</v>
      </c>
      <c r="B37" s="46"/>
      <c r="C37" s="40">
        <v>50</v>
      </c>
      <c r="D37" s="10">
        <v>3.75</v>
      </c>
      <c r="E37" s="18">
        <v>1.45</v>
      </c>
      <c r="F37" s="18">
        <v>25.7</v>
      </c>
      <c r="G37" s="18">
        <v>131</v>
      </c>
      <c r="H37" s="9">
        <v>5.5E-2</v>
      </c>
      <c r="I37" s="18">
        <v>0</v>
      </c>
      <c r="J37" s="18">
        <v>0</v>
      </c>
      <c r="K37" s="18">
        <v>0.85</v>
      </c>
      <c r="L37" s="9">
        <v>9.5</v>
      </c>
      <c r="M37" s="18">
        <v>32.5</v>
      </c>
      <c r="N37" s="18">
        <v>6.5</v>
      </c>
      <c r="O37" s="9">
        <v>0.6</v>
      </c>
      <c r="P37" s="40" t="s">
        <v>118</v>
      </c>
    </row>
    <row r="38" spans="1:18" ht="16.5" thickBot="1" x14ac:dyDescent="0.3">
      <c r="A38" s="158" t="s">
        <v>106</v>
      </c>
      <c r="B38" s="104"/>
      <c r="C38" s="55">
        <v>560</v>
      </c>
      <c r="D38" s="35">
        <v>24.73</v>
      </c>
      <c r="E38" s="35">
        <f>E37+E36+E35+E34+E33+E36</f>
        <v>28.38</v>
      </c>
      <c r="F38" s="35">
        <v>99.91</v>
      </c>
      <c r="G38" s="20">
        <v>767.37</v>
      </c>
      <c r="H38" s="34">
        <f t="shared" ref="H38:O38" si="5">SUM(H33:H37)</f>
        <v>0.36400000000000005</v>
      </c>
      <c r="I38" s="35">
        <f t="shared" si="5"/>
        <v>2.6530000000000005</v>
      </c>
      <c r="J38" s="35">
        <f t="shared" si="5"/>
        <v>257.92222222222222</v>
      </c>
      <c r="K38" s="35">
        <f t="shared" si="5"/>
        <v>2.3988888888888891</v>
      </c>
      <c r="L38" s="35">
        <f t="shared" si="5"/>
        <v>495.57333333333327</v>
      </c>
      <c r="M38" s="35">
        <f t="shared" si="5"/>
        <v>599.20666666666671</v>
      </c>
      <c r="N38" s="35">
        <f t="shared" si="5"/>
        <v>116.81</v>
      </c>
      <c r="O38" s="35">
        <f t="shared" si="5"/>
        <v>4.5074444444444444</v>
      </c>
      <c r="P38" s="111"/>
    </row>
    <row r="39" spans="1:18" x14ac:dyDescent="0.25">
      <c r="A39" s="16"/>
      <c r="B39" s="46" t="s">
        <v>107</v>
      </c>
      <c r="C39" s="41"/>
      <c r="D39" s="18"/>
      <c r="E39" s="18"/>
      <c r="F39" s="18"/>
      <c r="G39" s="18"/>
      <c r="H39" s="9"/>
      <c r="I39" s="18"/>
      <c r="J39" s="18"/>
      <c r="K39" s="18"/>
      <c r="L39" s="9"/>
      <c r="M39" s="18"/>
      <c r="N39" s="18"/>
      <c r="O39" s="9"/>
      <c r="P39" s="40"/>
    </row>
    <row r="40" spans="1:18" s="65" customFormat="1" ht="25.5" customHeight="1" thickBot="1" x14ac:dyDescent="0.3">
      <c r="A40" s="75" t="s">
        <v>24</v>
      </c>
      <c r="B40" s="7"/>
      <c r="C40" s="17">
        <v>200</v>
      </c>
      <c r="D40" s="9">
        <v>1</v>
      </c>
      <c r="E40" s="18">
        <v>0</v>
      </c>
      <c r="F40" s="9">
        <v>20.2</v>
      </c>
      <c r="G40" s="43">
        <v>84.8</v>
      </c>
      <c r="H40" s="44">
        <v>2.1999999999999999E-2</v>
      </c>
      <c r="I40" s="17">
        <v>3.9999999999999996</v>
      </c>
      <c r="J40" s="44">
        <v>0</v>
      </c>
      <c r="K40" s="17">
        <v>0.2</v>
      </c>
      <c r="L40" s="44">
        <v>14</v>
      </c>
      <c r="M40" s="17">
        <v>14</v>
      </c>
      <c r="N40" s="17">
        <v>8</v>
      </c>
      <c r="O40" s="44">
        <v>2.8</v>
      </c>
      <c r="P40" s="40" t="s">
        <v>127</v>
      </c>
      <c r="Q40" s="121"/>
    </row>
    <row r="41" spans="1:18" ht="16.5" thickBot="1" x14ac:dyDescent="0.3">
      <c r="A41" s="158" t="s">
        <v>106</v>
      </c>
      <c r="B41" s="103"/>
      <c r="C41" s="84">
        <v>200</v>
      </c>
      <c r="D41" s="20">
        <f>D40</f>
        <v>1</v>
      </c>
      <c r="E41" s="20">
        <f>E40</f>
        <v>0</v>
      </c>
      <c r="F41" s="20">
        <f>F40</f>
        <v>20.2</v>
      </c>
      <c r="G41" s="20">
        <f>G40</f>
        <v>84.8</v>
      </c>
      <c r="H41" s="20">
        <f>H40</f>
        <v>2.1999999999999999E-2</v>
      </c>
      <c r="I41" s="20">
        <f t="shared" ref="I41:O41" si="6">I40</f>
        <v>3.9999999999999996</v>
      </c>
      <c r="J41" s="20">
        <f t="shared" si="6"/>
        <v>0</v>
      </c>
      <c r="K41" s="20">
        <f t="shared" si="6"/>
        <v>0.2</v>
      </c>
      <c r="L41" s="20">
        <f t="shared" si="6"/>
        <v>14</v>
      </c>
      <c r="M41" s="20">
        <f t="shared" si="6"/>
        <v>14</v>
      </c>
      <c r="N41" s="20">
        <f t="shared" si="6"/>
        <v>8</v>
      </c>
      <c r="O41" s="20">
        <f t="shared" si="6"/>
        <v>2.8</v>
      </c>
      <c r="P41" s="67"/>
    </row>
    <row r="42" spans="1:18" ht="24.75" thickBot="1" x14ac:dyDescent="0.3">
      <c r="A42" s="76"/>
      <c r="B42" s="123"/>
      <c r="C42" s="168">
        <f>C38+C41</f>
        <v>760</v>
      </c>
      <c r="D42" s="89">
        <f>D38+D41</f>
        <v>25.73</v>
      </c>
      <c r="E42" s="89">
        <f>E38+E41</f>
        <v>28.38</v>
      </c>
      <c r="F42" s="89">
        <f>F38+F41</f>
        <v>120.11</v>
      </c>
      <c r="G42" s="89">
        <f>G38+G41</f>
        <v>852.17</v>
      </c>
      <c r="H42" s="89">
        <f t="shared" ref="H42:O42" si="7">H38+H41</f>
        <v>0.38600000000000007</v>
      </c>
      <c r="I42" s="89">
        <f t="shared" si="7"/>
        <v>6.6530000000000005</v>
      </c>
      <c r="J42" s="89">
        <f t="shared" si="7"/>
        <v>257.92222222222222</v>
      </c>
      <c r="K42" s="89">
        <f t="shared" si="7"/>
        <v>2.5988888888888892</v>
      </c>
      <c r="L42" s="89">
        <f t="shared" si="7"/>
        <v>509.57333333333327</v>
      </c>
      <c r="M42" s="89">
        <f t="shared" si="7"/>
        <v>613.20666666666671</v>
      </c>
      <c r="N42" s="89">
        <f t="shared" si="7"/>
        <v>124.81</v>
      </c>
      <c r="O42" s="89">
        <f t="shared" si="7"/>
        <v>7.3074444444444442</v>
      </c>
      <c r="P42" s="39"/>
      <c r="Q42" s="129">
        <f>G42/2720</f>
        <v>0.31329779411764702</v>
      </c>
      <c r="R42" s="133" t="s">
        <v>202</v>
      </c>
    </row>
    <row r="43" spans="1:18" x14ac:dyDescent="0.25">
      <c r="A43" s="5"/>
      <c r="B43" s="14" t="s">
        <v>8</v>
      </c>
      <c r="C43" s="56"/>
      <c r="D43" s="155"/>
      <c r="E43" s="22"/>
      <c r="F43" s="156"/>
      <c r="G43" s="22"/>
      <c r="H43" s="156"/>
      <c r="I43" s="22"/>
      <c r="J43" s="22"/>
      <c r="K43" s="22"/>
      <c r="L43" s="156"/>
      <c r="M43" s="22"/>
      <c r="N43" s="22"/>
      <c r="O43" s="156"/>
      <c r="P43" s="107"/>
    </row>
    <row r="44" spans="1:18" ht="31.5" x14ac:dyDescent="0.25">
      <c r="A44" s="16" t="s">
        <v>226</v>
      </c>
      <c r="B44" s="71"/>
      <c r="C44" s="17">
        <v>100</v>
      </c>
      <c r="D44" s="9">
        <v>0.122</v>
      </c>
      <c r="E44" s="18">
        <v>5.1040000000000001</v>
      </c>
      <c r="F44" s="9">
        <v>11.165000000000001</v>
      </c>
      <c r="G44" s="18">
        <v>90.100000000000009</v>
      </c>
      <c r="H44" s="9">
        <v>3.3000000000000002E-2</v>
      </c>
      <c r="I44" s="18">
        <v>16.87</v>
      </c>
      <c r="J44" s="18">
        <v>0</v>
      </c>
      <c r="K44" s="18">
        <v>15.4</v>
      </c>
      <c r="L44" s="9">
        <v>33.488</v>
      </c>
      <c r="M44" s="18">
        <v>29.347000000000005</v>
      </c>
      <c r="N44" s="18">
        <v>16.001000000000001</v>
      </c>
      <c r="O44" s="9">
        <v>0.97799999999999998</v>
      </c>
      <c r="P44" s="40" t="s">
        <v>230</v>
      </c>
    </row>
    <row r="45" spans="1:18" ht="31.5" x14ac:dyDescent="0.25">
      <c r="A45" s="16" t="s">
        <v>197</v>
      </c>
      <c r="B45" s="7"/>
      <c r="C45" s="17" t="s">
        <v>137</v>
      </c>
      <c r="D45" s="10">
        <v>4.3125</v>
      </c>
      <c r="E45" s="18">
        <v>9.5399999999999991</v>
      </c>
      <c r="F45" s="9">
        <v>28.4</v>
      </c>
      <c r="G45" s="18">
        <v>208.65</v>
      </c>
      <c r="H45" s="9">
        <v>9.4E-2</v>
      </c>
      <c r="I45" s="18">
        <v>8.4860000000000007</v>
      </c>
      <c r="J45" s="18">
        <v>5.82</v>
      </c>
      <c r="K45" s="18">
        <v>1.3170000000000002</v>
      </c>
      <c r="L45" s="9">
        <v>32.06</v>
      </c>
      <c r="M45" s="18">
        <v>72.375</v>
      </c>
      <c r="N45" s="18">
        <v>24.803000000000001</v>
      </c>
      <c r="O45" s="9">
        <v>1.0630000000000002</v>
      </c>
      <c r="P45" s="40" t="s">
        <v>139</v>
      </c>
    </row>
    <row r="46" spans="1:18" x14ac:dyDescent="0.25">
      <c r="A46" s="16" t="s">
        <v>64</v>
      </c>
      <c r="B46" s="7"/>
      <c r="C46" s="17" t="s">
        <v>138</v>
      </c>
      <c r="D46" s="9">
        <v>12.5</v>
      </c>
      <c r="E46" s="18">
        <v>20.190000000000001</v>
      </c>
      <c r="F46" s="9">
        <v>4.8899999999999997</v>
      </c>
      <c r="G46" s="18">
        <v>271</v>
      </c>
      <c r="H46" s="9">
        <v>0.03</v>
      </c>
      <c r="I46" s="18">
        <v>0.92</v>
      </c>
      <c r="J46" s="18"/>
      <c r="K46" s="18">
        <v>2.61</v>
      </c>
      <c r="L46" s="9">
        <v>21.81</v>
      </c>
      <c r="M46" s="18">
        <v>154.15</v>
      </c>
      <c r="N46" s="18">
        <v>22.03</v>
      </c>
      <c r="O46" s="9">
        <v>3.06</v>
      </c>
      <c r="P46" s="40" t="s">
        <v>140</v>
      </c>
    </row>
    <row r="47" spans="1:18" x14ac:dyDescent="0.25">
      <c r="A47" s="16" t="s">
        <v>28</v>
      </c>
      <c r="B47" s="7"/>
      <c r="C47" s="17">
        <v>180</v>
      </c>
      <c r="D47" s="9">
        <v>6.7913999999999994</v>
      </c>
      <c r="E47" s="18">
        <v>0.80279999999999996</v>
      </c>
      <c r="F47" s="9">
        <v>38.303999999999995</v>
      </c>
      <c r="G47" s="18">
        <v>187.55999999999997</v>
      </c>
      <c r="H47" s="9">
        <v>6.8399999999999989E-2</v>
      </c>
      <c r="I47" s="18"/>
      <c r="J47" s="18"/>
      <c r="K47" s="18">
        <v>0.92700000000000016</v>
      </c>
      <c r="L47" s="9">
        <v>13.429800000000002</v>
      </c>
      <c r="M47" s="18">
        <v>44.601300000000002</v>
      </c>
      <c r="N47" s="18">
        <v>10.3428</v>
      </c>
      <c r="O47" s="9">
        <v>1.0224</v>
      </c>
      <c r="P47" s="40" t="s">
        <v>141</v>
      </c>
    </row>
    <row r="48" spans="1:18" x14ac:dyDescent="0.25">
      <c r="A48" s="16" t="s">
        <v>136</v>
      </c>
      <c r="B48" s="7"/>
      <c r="C48" s="40">
        <v>200</v>
      </c>
      <c r="D48" s="9">
        <v>0.66200000000000003</v>
      </c>
      <c r="E48" s="18">
        <v>0.09</v>
      </c>
      <c r="F48" s="9">
        <v>22.033999999999992</v>
      </c>
      <c r="G48" s="18">
        <v>92.799999999999983</v>
      </c>
      <c r="H48" s="9">
        <v>1.5999999999999997E-2</v>
      </c>
      <c r="I48" s="18">
        <v>0.72599999999999976</v>
      </c>
      <c r="J48" s="18">
        <v>0</v>
      </c>
      <c r="K48" s="18">
        <v>0.50800000000000001</v>
      </c>
      <c r="L48" s="9">
        <v>32.18</v>
      </c>
      <c r="M48" s="18">
        <v>23.439999999999998</v>
      </c>
      <c r="N48" s="18">
        <v>17.459999999999997</v>
      </c>
      <c r="O48" s="9">
        <v>0.66799999999999993</v>
      </c>
      <c r="P48" s="18" t="s">
        <v>142</v>
      </c>
    </row>
    <row r="49" spans="1:18" ht="18" customHeight="1" x14ac:dyDescent="0.25">
      <c r="A49" s="16" t="s">
        <v>9</v>
      </c>
      <c r="B49" s="7"/>
      <c r="C49" s="40">
        <v>60</v>
      </c>
      <c r="D49" s="9">
        <v>3.96</v>
      </c>
      <c r="E49" s="18">
        <v>0.72</v>
      </c>
      <c r="F49" s="9">
        <v>23.76</v>
      </c>
      <c r="G49" s="18">
        <v>118.80000000000001</v>
      </c>
      <c r="H49" s="9">
        <v>0.10200000000000002</v>
      </c>
      <c r="I49" s="18"/>
      <c r="J49" s="18"/>
      <c r="K49" s="18">
        <v>0.84</v>
      </c>
      <c r="L49" s="9">
        <v>17.400000000000002</v>
      </c>
      <c r="M49" s="18">
        <v>90.000000000000014</v>
      </c>
      <c r="N49" s="18">
        <v>28.200000000000006</v>
      </c>
      <c r="O49" s="9">
        <v>2.3400000000000003</v>
      </c>
      <c r="P49" s="18" t="s">
        <v>128</v>
      </c>
    </row>
    <row r="50" spans="1:18" ht="18.75" customHeight="1" thickBot="1" x14ac:dyDescent="0.3">
      <c r="A50" s="16" t="s">
        <v>25</v>
      </c>
      <c r="B50" s="7"/>
      <c r="C50" s="32">
        <v>60</v>
      </c>
      <c r="D50" s="10">
        <v>4.5599999999999996</v>
      </c>
      <c r="E50" s="33">
        <v>0.48</v>
      </c>
      <c r="F50" s="9">
        <v>29.52</v>
      </c>
      <c r="G50" s="33">
        <v>141</v>
      </c>
      <c r="H50" s="44">
        <v>6.6000000000000003E-2</v>
      </c>
      <c r="I50" s="17"/>
      <c r="J50" s="17"/>
      <c r="K50" s="17">
        <v>0.66</v>
      </c>
      <c r="L50" s="44">
        <v>12</v>
      </c>
      <c r="M50" s="17">
        <v>39</v>
      </c>
      <c r="N50" s="17">
        <v>8.4</v>
      </c>
      <c r="O50" s="44">
        <v>0.66000000000000014</v>
      </c>
      <c r="P50" s="54" t="s">
        <v>118</v>
      </c>
    </row>
    <row r="51" spans="1:18" ht="26.25" thickBot="1" x14ac:dyDescent="0.3">
      <c r="A51" s="158" t="s">
        <v>106</v>
      </c>
      <c r="B51" s="104"/>
      <c r="C51" s="84">
        <v>960</v>
      </c>
      <c r="D51" s="35">
        <f>SUM(D44:D50)</f>
        <v>32.907899999999998</v>
      </c>
      <c r="E51" s="35">
        <v>35.92</v>
      </c>
      <c r="F51" s="35">
        <f>F50+F49+F48+F47+F45+F44</f>
        <v>153.18299999999999</v>
      </c>
      <c r="G51" s="20">
        <f>G50+G49+G48+G47+G46+G45</f>
        <v>1019.81</v>
      </c>
      <c r="H51" s="35">
        <f t="shared" ref="H51:O51" si="8">SUM(H44:H50)</f>
        <v>0.40939999999999999</v>
      </c>
      <c r="I51" s="35">
        <f t="shared" si="8"/>
        <v>27.002000000000002</v>
      </c>
      <c r="J51" s="35">
        <f t="shared" si="8"/>
        <v>5.82</v>
      </c>
      <c r="K51" s="35">
        <f t="shared" si="8"/>
        <v>22.261999999999997</v>
      </c>
      <c r="L51" s="35">
        <f t="shared" si="8"/>
        <v>162.36780000000002</v>
      </c>
      <c r="M51" s="35">
        <f t="shared" si="8"/>
        <v>452.91329999999999</v>
      </c>
      <c r="N51" s="35">
        <f t="shared" si="8"/>
        <v>127.2368</v>
      </c>
      <c r="O51" s="35">
        <f t="shared" si="8"/>
        <v>9.7914000000000012</v>
      </c>
      <c r="P51" s="113"/>
      <c r="Q51" s="129">
        <f>G51/2720</f>
        <v>0.37493014705882349</v>
      </c>
      <c r="R51" s="136" t="s">
        <v>199</v>
      </c>
    </row>
    <row r="52" spans="1:18" ht="24.75" thickBot="1" x14ac:dyDescent="0.3">
      <c r="A52" s="158" t="s">
        <v>108</v>
      </c>
      <c r="B52" s="104"/>
      <c r="C52" s="20">
        <f>C38+C41+C51</f>
        <v>1720</v>
      </c>
      <c r="D52" s="20">
        <f t="shared" ref="D52:O52" si="9">D38+D41+D51</f>
        <v>58.637900000000002</v>
      </c>
      <c r="E52" s="20">
        <f t="shared" si="9"/>
        <v>64.3</v>
      </c>
      <c r="F52" s="20">
        <f t="shared" si="9"/>
        <v>273.29300000000001</v>
      </c>
      <c r="G52" s="20">
        <f t="shared" si="9"/>
        <v>1871.98</v>
      </c>
      <c r="H52" s="20">
        <f t="shared" si="9"/>
        <v>0.79540000000000011</v>
      </c>
      <c r="I52" s="20">
        <f t="shared" si="9"/>
        <v>33.655000000000001</v>
      </c>
      <c r="J52" s="20">
        <f t="shared" si="9"/>
        <v>263.74222222222221</v>
      </c>
      <c r="K52" s="20">
        <f t="shared" si="9"/>
        <v>24.860888888888887</v>
      </c>
      <c r="L52" s="20">
        <f t="shared" si="9"/>
        <v>671.94113333333325</v>
      </c>
      <c r="M52" s="20">
        <f t="shared" si="9"/>
        <v>1066.1199666666666</v>
      </c>
      <c r="N52" s="20">
        <f t="shared" si="9"/>
        <v>252.04680000000002</v>
      </c>
      <c r="O52" s="20">
        <f t="shared" si="9"/>
        <v>17.098844444444445</v>
      </c>
      <c r="P52" s="111"/>
      <c r="Q52" s="129">
        <f>G52/2720</f>
        <v>0.68822794117647057</v>
      </c>
      <c r="R52" s="133" t="s">
        <v>200</v>
      </c>
    </row>
    <row r="53" spans="1:18" x14ac:dyDescent="0.25">
      <c r="A53" s="36"/>
      <c r="B53" s="14"/>
      <c r="C53" s="82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83"/>
    </row>
    <row r="54" spans="1:18" ht="16.5" thickBot="1" x14ac:dyDescent="0.3">
      <c r="A54" s="74" t="s">
        <v>2</v>
      </c>
      <c r="B54" s="46"/>
      <c r="C54" s="80"/>
      <c r="P54" s="112"/>
    </row>
    <row r="55" spans="1:18" x14ac:dyDescent="0.25">
      <c r="A55" s="5" t="s">
        <v>87</v>
      </c>
      <c r="B55" s="83"/>
      <c r="C55" s="39" t="s">
        <v>88</v>
      </c>
      <c r="D55" s="194" t="s">
        <v>89</v>
      </c>
      <c r="E55" s="195"/>
      <c r="F55" s="196"/>
      <c r="G55" s="22" t="s">
        <v>90</v>
      </c>
      <c r="H55" s="197" t="s">
        <v>91</v>
      </c>
      <c r="I55" s="186" t="s">
        <v>92</v>
      </c>
      <c r="J55" s="183" t="s">
        <v>93</v>
      </c>
      <c r="K55" s="186" t="s">
        <v>94</v>
      </c>
      <c r="L55" s="183" t="s">
        <v>95</v>
      </c>
      <c r="M55" s="186" t="s">
        <v>96</v>
      </c>
      <c r="N55" s="189" t="s">
        <v>97</v>
      </c>
      <c r="O55" s="189" t="s">
        <v>98</v>
      </c>
      <c r="P55" s="39" t="s">
        <v>109</v>
      </c>
    </row>
    <row r="56" spans="1:18" ht="16.5" thickBot="1" x14ac:dyDescent="0.3">
      <c r="A56" s="16" t="s">
        <v>99</v>
      </c>
      <c r="B56" s="7"/>
      <c r="C56" s="40" t="s">
        <v>100</v>
      </c>
      <c r="D56" s="162"/>
      <c r="E56" s="162"/>
      <c r="F56" s="162"/>
      <c r="G56" s="18" t="s">
        <v>112</v>
      </c>
      <c r="H56" s="198"/>
      <c r="I56" s="187"/>
      <c r="J56" s="184"/>
      <c r="K56" s="187"/>
      <c r="L56" s="184"/>
      <c r="M56" s="187"/>
      <c r="N56" s="190"/>
      <c r="O56" s="190"/>
      <c r="P56" s="40" t="s">
        <v>110</v>
      </c>
    </row>
    <row r="57" spans="1:18" ht="16.5" thickBot="1" x14ac:dyDescent="0.3">
      <c r="A57" s="16"/>
      <c r="B57" s="7"/>
      <c r="C57" s="40"/>
      <c r="D57" s="157" t="s">
        <v>101</v>
      </c>
      <c r="E57" s="22" t="s">
        <v>102</v>
      </c>
      <c r="F57" s="156" t="s">
        <v>103</v>
      </c>
      <c r="G57" s="22" t="s">
        <v>104</v>
      </c>
      <c r="H57" s="199"/>
      <c r="I57" s="188"/>
      <c r="J57" s="185"/>
      <c r="K57" s="188"/>
      <c r="L57" s="185"/>
      <c r="M57" s="188"/>
      <c r="N57" s="191"/>
      <c r="O57" s="191"/>
      <c r="P57" s="40"/>
    </row>
    <row r="58" spans="1:18" x14ac:dyDescent="0.25">
      <c r="A58" s="5"/>
      <c r="B58" s="14" t="s">
        <v>5</v>
      </c>
      <c r="C58" s="15"/>
      <c r="D58" s="156"/>
      <c r="E58" s="22"/>
      <c r="F58" s="156"/>
      <c r="G58" s="22"/>
      <c r="H58" s="156"/>
      <c r="I58" s="22"/>
      <c r="J58" s="156"/>
      <c r="K58" s="22"/>
      <c r="L58" s="156"/>
      <c r="M58" s="22"/>
      <c r="N58" s="157"/>
      <c r="O58" s="22"/>
      <c r="P58" s="39"/>
    </row>
    <row r="59" spans="1:18" x14ac:dyDescent="0.25">
      <c r="A59" s="16" t="s">
        <v>57</v>
      </c>
      <c r="B59" s="46"/>
      <c r="C59" s="17" t="s">
        <v>58</v>
      </c>
      <c r="D59" s="9">
        <v>2.33</v>
      </c>
      <c r="E59" s="18">
        <v>8.1199999999999992</v>
      </c>
      <c r="F59" s="9">
        <v>15.549999999999997</v>
      </c>
      <c r="G59" s="18">
        <v>144.59999999999997</v>
      </c>
      <c r="H59" s="9">
        <v>3.2999999999999988E-2</v>
      </c>
      <c r="I59" s="18">
        <v>0</v>
      </c>
      <c r="J59" s="9">
        <v>40</v>
      </c>
      <c r="K59" s="18">
        <v>0.62</v>
      </c>
      <c r="L59" s="9">
        <v>8.1</v>
      </c>
      <c r="M59" s="18">
        <v>22.5</v>
      </c>
      <c r="N59" s="31">
        <v>3.9</v>
      </c>
      <c r="O59" s="18">
        <v>0.38</v>
      </c>
      <c r="P59" s="40" t="s">
        <v>116</v>
      </c>
    </row>
    <row r="60" spans="1:18" ht="31.5" x14ac:dyDescent="0.25">
      <c r="A60" s="16" t="s">
        <v>48</v>
      </c>
      <c r="B60" s="46"/>
      <c r="C60" s="17" t="s">
        <v>144</v>
      </c>
      <c r="D60" s="9">
        <v>8.1</v>
      </c>
      <c r="E60" s="18">
        <v>7.85</v>
      </c>
      <c r="F60" s="9">
        <v>14.88</v>
      </c>
      <c r="G60" s="18">
        <v>205.88</v>
      </c>
      <c r="H60" s="9">
        <v>0.12380000000000002</v>
      </c>
      <c r="I60" s="18">
        <v>0.74200000000000021</v>
      </c>
      <c r="J60" s="9">
        <v>154.70000000000002</v>
      </c>
      <c r="K60" s="18">
        <v>0.98599999999999999</v>
      </c>
      <c r="L60" s="9">
        <v>345.03399999999999</v>
      </c>
      <c r="M60" s="18">
        <v>425.05400000000009</v>
      </c>
      <c r="N60" s="31">
        <v>50.286000000000001</v>
      </c>
      <c r="O60" s="18">
        <v>1.4540000000000004</v>
      </c>
      <c r="P60" s="40" t="s">
        <v>145</v>
      </c>
    </row>
    <row r="61" spans="1:18" ht="19.5" customHeight="1" x14ac:dyDescent="0.25">
      <c r="A61" s="16" t="s">
        <v>49</v>
      </c>
      <c r="B61" s="46"/>
      <c r="C61" s="17" t="s">
        <v>146</v>
      </c>
      <c r="D61" s="9">
        <v>2.4249999999999998</v>
      </c>
      <c r="E61" s="18">
        <v>0.95</v>
      </c>
      <c r="F61" s="9">
        <v>11.6</v>
      </c>
      <c r="G61" s="18">
        <v>99.14</v>
      </c>
      <c r="H61" s="9">
        <v>4.859999999999999E-2</v>
      </c>
      <c r="I61" s="18">
        <v>0</v>
      </c>
      <c r="J61" s="9">
        <v>29.134999999999998</v>
      </c>
      <c r="K61" s="18">
        <v>0.72500000000000009</v>
      </c>
      <c r="L61" s="9">
        <v>11.01135</v>
      </c>
      <c r="M61" s="18">
        <v>29.904000000000003</v>
      </c>
      <c r="N61" s="31">
        <v>8.5887000000000011</v>
      </c>
      <c r="O61" s="18">
        <v>0.50050000000000006</v>
      </c>
      <c r="P61" s="40" t="s">
        <v>147</v>
      </c>
    </row>
    <row r="62" spans="1:18" x14ac:dyDescent="0.25">
      <c r="A62" s="16" t="s">
        <v>12</v>
      </c>
      <c r="B62" s="7"/>
      <c r="C62" s="40" t="s">
        <v>148</v>
      </c>
      <c r="D62" s="9">
        <v>0.38</v>
      </c>
      <c r="E62" s="18">
        <v>9.69E-2</v>
      </c>
      <c r="F62" s="9">
        <v>10.056000000000001</v>
      </c>
      <c r="G62" s="18">
        <v>42.66</v>
      </c>
      <c r="H62" s="44">
        <v>1.9000000000000002E-3</v>
      </c>
      <c r="I62" s="17">
        <v>0.19000000000000003</v>
      </c>
      <c r="J62" s="44">
        <v>0</v>
      </c>
      <c r="K62" s="17">
        <v>0</v>
      </c>
      <c r="L62" s="44">
        <v>18.939</v>
      </c>
      <c r="M62" s="17">
        <v>15.656000000000002</v>
      </c>
      <c r="N62" s="60">
        <v>8.3600000000000012</v>
      </c>
      <c r="O62" s="17">
        <v>1.5880000000000001</v>
      </c>
      <c r="P62" s="40" t="s">
        <v>149</v>
      </c>
    </row>
    <row r="63" spans="1:18" s="65" customFormat="1" ht="19.5" customHeight="1" x14ac:dyDescent="0.25">
      <c r="A63" s="23" t="s">
        <v>210</v>
      </c>
      <c r="B63" s="7"/>
      <c r="C63" s="24">
        <v>120</v>
      </c>
      <c r="D63" s="27">
        <v>1.8</v>
      </c>
      <c r="E63" s="26">
        <v>0.6</v>
      </c>
      <c r="F63" s="27">
        <v>9.1999999999999993</v>
      </c>
      <c r="G63" s="26">
        <v>115.19999999999999</v>
      </c>
      <c r="H63" s="27">
        <v>4.7999999999999994E-2</v>
      </c>
      <c r="I63" s="26">
        <v>11.999999999999998</v>
      </c>
      <c r="J63" s="27">
        <v>0</v>
      </c>
      <c r="K63" s="26">
        <v>0.48</v>
      </c>
      <c r="L63" s="27">
        <v>9.6</v>
      </c>
      <c r="M63" s="26">
        <v>33.6</v>
      </c>
      <c r="N63" s="42">
        <v>50.4</v>
      </c>
      <c r="O63" s="26">
        <v>0.72</v>
      </c>
      <c r="P63" s="40" t="s">
        <v>196</v>
      </c>
      <c r="Q63" s="121"/>
    </row>
    <row r="64" spans="1:18" ht="19.5" customHeight="1" thickBot="1" x14ac:dyDescent="0.3">
      <c r="A64" s="16" t="s">
        <v>26</v>
      </c>
      <c r="B64" s="7"/>
      <c r="C64" s="41">
        <v>50</v>
      </c>
      <c r="D64" s="10">
        <v>3.75</v>
      </c>
      <c r="E64" s="18">
        <v>1.45</v>
      </c>
      <c r="F64" s="9">
        <v>25.7</v>
      </c>
      <c r="G64" s="18">
        <v>131</v>
      </c>
      <c r="H64" s="44">
        <v>5.5E-2</v>
      </c>
      <c r="I64" s="17">
        <v>0</v>
      </c>
      <c r="J64" s="44">
        <v>0</v>
      </c>
      <c r="K64" s="17">
        <v>0.85</v>
      </c>
      <c r="L64" s="44">
        <v>9.5</v>
      </c>
      <c r="M64" s="17">
        <v>32.5</v>
      </c>
      <c r="N64" s="60">
        <v>6.5</v>
      </c>
      <c r="O64" s="17">
        <v>0.6</v>
      </c>
      <c r="P64" s="40" t="s">
        <v>118</v>
      </c>
    </row>
    <row r="65" spans="1:18" ht="16.5" thickBot="1" x14ac:dyDescent="0.3">
      <c r="A65" s="158" t="s">
        <v>106</v>
      </c>
      <c r="B65" s="102"/>
      <c r="C65" s="19">
        <v>660</v>
      </c>
      <c r="D65" s="20">
        <f>D64+D63+D62+D61+D60+D59+D59</f>
        <v>21.114999999999995</v>
      </c>
      <c r="E65" s="20">
        <f>SUM(E59:E64)</f>
        <v>19.0669</v>
      </c>
      <c r="F65" s="20">
        <f>SUM(F59:F64)</f>
        <v>86.986000000000004</v>
      </c>
      <c r="G65" s="20">
        <v>665.6</v>
      </c>
      <c r="H65" s="20">
        <f t="shared" ref="H65:O65" si="10">SUM(H59:H64)</f>
        <v>0.31029999999999996</v>
      </c>
      <c r="I65" s="20">
        <f t="shared" si="10"/>
        <v>12.931999999999999</v>
      </c>
      <c r="J65" s="20">
        <f t="shared" si="10"/>
        <v>223.83500000000001</v>
      </c>
      <c r="K65" s="20">
        <f t="shared" si="10"/>
        <v>3.661</v>
      </c>
      <c r="L65" s="20">
        <f t="shared" si="10"/>
        <v>402.18435000000005</v>
      </c>
      <c r="M65" s="20">
        <f t="shared" si="10"/>
        <v>559.21400000000006</v>
      </c>
      <c r="N65" s="20">
        <f t="shared" si="10"/>
        <v>128.03470000000002</v>
      </c>
      <c r="O65" s="20">
        <f t="shared" si="10"/>
        <v>5.2425000000000006</v>
      </c>
      <c r="P65" s="67"/>
    </row>
    <row r="66" spans="1:18" x14ac:dyDescent="0.25">
      <c r="A66" s="16"/>
      <c r="B66" s="46" t="s">
        <v>107</v>
      </c>
      <c r="C66" s="15"/>
      <c r="D66" s="156"/>
      <c r="E66" s="18"/>
      <c r="F66" s="156"/>
      <c r="G66" s="18"/>
      <c r="H66" s="156"/>
      <c r="I66" s="18"/>
      <c r="J66" s="9"/>
      <c r="K66" s="18"/>
      <c r="L66" s="9"/>
      <c r="M66" s="18"/>
      <c r="N66" s="22"/>
      <c r="O66" s="31"/>
      <c r="P66" s="40"/>
    </row>
    <row r="67" spans="1:18" x14ac:dyDescent="0.25">
      <c r="A67" s="16" t="s">
        <v>150</v>
      </c>
      <c r="B67" s="7"/>
      <c r="C67" s="40">
        <v>20</v>
      </c>
      <c r="D67" s="9">
        <v>1.84</v>
      </c>
      <c r="E67" s="18">
        <v>2.8200000000000003</v>
      </c>
      <c r="F67" s="9">
        <v>12.640000000000002</v>
      </c>
      <c r="G67" s="18">
        <v>83.2</v>
      </c>
      <c r="H67" s="18">
        <v>2.8000000000000004E-2</v>
      </c>
      <c r="I67" s="18">
        <v>0</v>
      </c>
      <c r="J67" s="9"/>
      <c r="K67" s="18">
        <v>1.3</v>
      </c>
      <c r="L67" s="18">
        <v>5.2000000000000011</v>
      </c>
      <c r="M67" s="18">
        <v>21.400000000000002</v>
      </c>
      <c r="N67" s="18">
        <v>5</v>
      </c>
      <c r="O67" s="31">
        <v>0.28000000000000003</v>
      </c>
      <c r="P67" s="18"/>
    </row>
    <row r="68" spans="1:18" s="65" customFormat="1" ht="23.25" customHeight="1" thickBot="1" x14ac:dyDescent="0.3">
      <c r="A68" s="16" t="s">
        <v>54</v>
      </c>
      <c r="B68" s="160"/>
      <c r="C68" s="40">
        <v>200</v>
      </c>
      <c r="D68" s="18">
        <v>5.8</v>
      </c>
      <c r="E68" s="31">
        <v>5</v>
      </c>
      <c r="F68" s="31">
        <v>9.6</v>
      </c>
      <c r="G68" s="31">
        <v>107</v>
      </c>
      <c r="H68" s="9">
        <v>0.08</v>
      </c>
      <c r="I68" s="18">
        <v>2.6</v>
      </c>
      <c r="J68" s="9">
        <v>40</v>
      </c>
      <c r="K68" s="18"/>
      <c r="L68" s="9">
        <v>240</v>
      </c>
      <c r="M68" s="18">
        <v>180</v>
      </c>
      <c r="N68" s="18">
        <v>28</v>
      </c>
      <c r="O68" s="9">
        <v>0.2</v>
      </c>
      <c r="P68" s="18" t="s">
        <v>122</v>
      </c>
      <c r="Q68" s="131"/>
    </row>
    <row r="69" spans="1:18" s="21" customFormat="1" ht="16.5" thickBot="1" x14ac:dyDescent="0.3">
      <c r="A69" s="158" t="s">
        <v>106</v>
      </c>
      <c r="B69" s="103"/>
      <c r="C69" s="19">
        <v>220</v>
      </c>
      <c r="D69" s="20">
        <f t="shared" ref="D69:O69" si="11">SUM(D67:D68)</f>
        <v>7.64</v>
      </c>
      <c r="E69" s="38">
        <f t="shared" si="11"/>
        <v>7.82</v>
      </c>
      <c r="F69" s="38">
        <f t="shared" si="11"/>
        <v>22.240000000000002</v>
      </c>
      <c r="G69" s="34">
        <f t="shared" si="11"/>
        <v>190.2</v>
      </c>
      <c r="H69" s="20">
        <f t="shared" si="11"/>
        <v>0.10800000000000001</v>
      </c>
      <c r="I69" s="34">
        <f t="shared" si="11"/>
        <v>2.6</v>
      </c>
      <c r="J69" s="20">
        <f t="shared" si="11"/>
        <v>40</v>
      </c>
      <c r="K69" s="34">
        <f t="shared" si="11"/>
        <v>1.3</v>
      </c>
      <c r="L69" s="20">
        <f t="shared" si="11"/>
        <v>245.2</v>
      </c>
      <c r="M69" s="34">
        <f t="shared" si="11"/>
        <v>201.4</v>
      </c>
      <c r="N69" s="20">
        <f t="shared" si="11"/>
        <v>33</v>
      </c>
      <c r="O69" s="34">
        <f t="shared" si="11"/>
        <v>0.48000000000000004</v>
      </c>
      <c r="P69" s="67"/>
      <c r="Q69" s="130"/>
    </row>
    <row r="70" spans="1:18" s="21" customFormat="1" ht="24.75" thickBot="1" x14ac:dyDescent="0.3">
      <c r="A70" s="76"/>
      <c r="B70" s="123"/>
      <c r="C70" s="119">
        <f>C65+C69</f>
        <v>880</v>
      </c>
      <c r="D70" s="89">
        <v>28.34</v>
      </c>
      <c r="E70" s="89">
        <f>E65+E69</f>
        <v>26.886900000000001</v>
      </c>
      <c r="F70" s="89">
        <f>F65+F69</f>
        <v>109.226</v>
      </c>
      <c r="G70" s="90">
        <f>G65+G69</f>
        <v>855.8</v>
      </c>
      <c r="H70" s="89"/>
      <c r="I70" s="85"/>
      <c r="J70" s="89"/>
      <c r="K70" s="85"/>
      <c r="L70" s="89"/>
      <c r="M70" s="85"/>
      <c r="N70" s="89"/>
      <c r="O70" s="85"/>
      <c r="P70" s="39"/>
      <c r="Q70" s="130">
        <f>G70/2720</f>
        <v>0.31463235294117647</v>
      </c>
      <c r="R70" s="133" t="s">
        <v>202</v>
      </c>
    </row>
    <row r="71" spans="1:18" x14ac:dyDescent="0.25">
      <c r="A71" s="5"/>
      <c r="B71" s="14" t="s">
        <v>8</v>
      </c>
      <c r="C71" s="15"/>
      <c r="D71" s="22"/>
      <c r="E71" s="157"/>
      <c r="F71" s="157"/>
      <c r="G71" s="156"/>
      <c r="H71" s="22"/>
      <c r="I71" s="156"/>
      <c r="J71" s="22"/>
      <c r="K71" s="156"/>
      <c r="L71" s="22"/>
      <c r="M71" s="156"/>
      <c r="N71" s="22"/>
      <c r="O71" s="157"/>
      <c r="P71" s="107"/>
      <c r="Q71" s="130"/>
    </row>
    <row r="72" spans="1:18" ht="31.5" x14ac:dyDescent="0.25">
      <c r="A72" s="16" t="s">
        <v>34</v>
      </c>
      <c r="B72" s="7"/>
      <c r="C72" s="17">
        <v>100</v>
      </c>
      <c r="D72" s="9">
        <v>1.4079999999999999</v>
      </c>
      <c r="E72" s="18">
        <v>6.0119999999999996</v>
      </c>
      <c r="F72" s="9">
        <v>8.26</v>
      </c>
      <c r="G72" s="18">
        <v>92.8</v>
      </c>
      <c r="H72" s="9">
        <v>1.7000000000000001E-2</v>
      </c>
      <c r="I72" s="18">
        <v>6.6499999999999995</v>
      </c>
      <c r="J72" s="9"/>
      <c r="K72" s="18">
        <v>2.7</v>
      </c>
      <c r="L72" s="9">
        <v>35.463999999999999</v>
      </c>
      <c r="M72" s="18">
        <v>40.631999999999998</v>
      </c>
      <c r="N72" s="9">
        <v>20.694999999999997</v>
      </c>
      <c r="O72" s="18">
        <v>1.3239999999999998</v>
      </c>
      <c r="P72" s="31" t="s">
        <v>168</v>
      </c>
    </row>
    <row r="73" spans="1:18" ht="39.75" customHeight="1" x14ac:dyDescent="0.25">
      <c r="A73" s="16" t="s">
        <v>216</v>
      </c>
      <c r="B73" s="46"/>
      <c r="C73" s="17" t="s">
        <v>130</v>
      </c>
      <c r="D73" s="9">
        <v>7.4255000000000013</v>
      </c>
      <c r="E73" s="18">
        <v>14.58</v>
      </c>
      <c r="F73" s="9">
        <v>23.78</v>
      </c>
      <c r="G73" s="10">
        <v>250.8</v>
      </c>
      <c r="H73" s="18">
        <v>0.1043</v>
      </c>
      <c r="I73" s="9">
        <v>8.9341999999999988</v>
      </c>
      <c r="J73" s="18">
        <v>22.804000000000002</v>
      </c>
      <c r="K73" s="9">
        <v>2.5823999999999998</v>
      </c>
      <c r="L73" s="18">
        <v>49.742000000000004</v>
      </c>
      <c r="M73" s="9">
        <v>98.905000000000001</v>
      </c>
      <c r="N73" s="18">
        <v>29.536599999999996</v>
      </c>
      <c r="O73" s="31">
        <v>1.3586</v>
      </c>
      <c r="P73" s="72" t="s">
        <v>151</v>
      </c>
    </row>
    <row r="74" spans="1:18" ht="18.75" customHeight="1" x14ac:dyDescent="0.25">
      <c r="A74" s="16" t="s">
        <v>65</v>
      </c>
      <c r="B74" s="46"/>
      <c r="C74" s="17" t="s">
        <v>223</v>
      </c>
      <c r="D74" s="9">
        <v>12.379999999999999</v>
      </c>
      <c r="E74" s="18">
        <v>14.53</v>
      </c>
      <c r="F74" s="9">
        <v>11.3</v>
      </c>
      <c r="G74" s="10">
        <v>225.41</v>
      </c>
      <c r="H74" s="18">
        <v>5.3333333333333337E-2</v>
      </c>
      <c r="I74" s="9">
        <v>3.8</v>
      </c>
      <c r="J74" s="18">
        <v>26.82</v>
      </c>
      <c r="K74" s="9">
        <v>2.56</v>
      </c>
      <c r="L74" s="18">
        <v>139.07</v>
      </c>
      <c r="M74" s="9">
        <v>222.19</v>
      </c>
      <c r="N74" s="18">
        <v>54.03</v>
      </c>
      <c r="O74" s="31">
        <v>0.91999999999999993</v>
      </c>
      <c r="P74" s="72" t="s">
        <v>195</v>
      </c>
    </row>
    <row r="75" spans="1:18" ht="31.5" x14ac:dyDescent="0.25">
      <c r="A75" s="16" t="s">
        <v>66</v>
      </c>
      <c r="B75" s="7"/>
      <c r="C75" s="17" t="s">
        <v>153</v>
      </c>
      <c r="D75" s="51">
        <v>4.6980000000000004</v>
      </c>
      <c r="E75" s="26">
        <v>7.88</v>
      </c>
      <c r="F75" s="68">
        <v>43.75</v>
      </c>
      <c r="G75" s="152">
        <v>284.47000000000003</v>
      </c>
      <c r="H75" s="18">
        <v>0.19499999999999998</v>
      </c>
      <c r="I75" s="9">
        <v>29.33799999999999</v>
      </c>
      <c r="J75" s="18">
        <v>0</v>
      </c>
      <c r="K75" s="9">
        <v>0.82699999999999996</v>
      </c>
      <c r="L75" s="18">
        <v>66.924999999999997</v>
      </c>
      <c r="M75" s="9">
        <v>127.66699999999997</v>
      </c>
      <c r="N75" s="18">
        <v>43.254999999999995</v>
      </c>
      <c r="O75" s="31">
        <v>1.5949999999999998</v>
      </c>
      <c r="P75" s="18" t="s">
        <v>154</v>
      </c>
    </row>
    <row r="76" spans="1:18" ht="31.5" customHeight="1" x14ac:dyDescent="0.25">
      <c r="A76" s="16" t="s">
        <v>73</v>
      </c>
      <c r="B76" s="71"/>
      <c r="C76" s="50">
        <v>200</v>
      </c>
      <c r="D76" s="29">
        <v>0.67800000000000005</v>
      </c>
      <c r="E76" s="30">
        <v>0.27800000000000002</v>
      </c>
      <c r="F76" s="29">
        <v>20.76</v>
      </c>
      <c r="G76" s="57">
        <v>88.2</v>
      </c>
      <c r="H76" s="30">
        <v>1.2E-2</v>
      </c>
      <c r="I76" s="29">
        <v>100</v>
      </c>
      <c r="J76" s="30">
        <v>0</v>
      </c>
      <c r="K76" s="29">
        <v>0.76</v>
      </c>
      <c r="L76" s="30">
        <v>21.34</v>
      </c>
      <c r="M76" s="29">
        <v>3.44</v>
      </c>
      <c r="N76" s="30">
        <v>3.44</v>
      </c>
      <c r="O76" s="58">
        <v>0.63400000000000001</v>
      </c>
      <c r="P76" s="72" t="s">
        <v>155</v>
      </c>
    </row>
    <row r="77" spans="1:18" ht="25.5" customHeight="1" x14ac:dyDescent="0.25">
      <c r="A77" s="16" t="s">
        <v>9</v>
      </c>
      <c r="B77" s="7"/>
      <c r="C77" s="17">
        <v>60</v>
      </c>
      <c r="D77" s="9">
        <v>3.96</v>
      </c>
      <c r="E77" s="18">
        <v>0.72</v>
      </c>
      <c r="F77" s="9">
        <v>23.76</v>
      </c>
      <c r="G77" s="10">
        <v>118.80000000000001</v>
      </c>
      <c r="H77" s="18">
        <v>0.10200000000000002</v>
      </c>
      <c r="I77" s="9"/>
      <c r="J77" s="18"/>
      <c r="K77" s="9">
        <v>0.84</v>
      </c>
      <c r="L77" s="18">
        <v>17.400000000000002</v>
      </c>
      <c r="M77" s="9">
        <v>90.000000000000014</v>
      </c>
      <c r="N77" s="18">
        <v>28.200000000000006</v>
      </c>
      <c r="O77" s="31">
        <v>2.3400000000000003</v>
      </c>
      <c r="P77" s="40" t="s">
        <v>128</v>
      </c>
    </row>
    <row r="78" spans="1:18" ht="22.5" customHeight="1" thickBot="1" x14ac:dyDescent="0.3">
      <c r="A78" s="16" t="s">
        <v>25</v>
      </c>
      <c r="B78" s="7"/>
      <c r="C78" s="17">
        <v>60</v>
      </c>
      <c r="D78" s="9">
        <v>4.5599999999999996</v>
      </c>
      <c r="E78" s="26">
        <v>0.48</v>
      </c>
      <c r="F78" s="9">
        <v>29.52</v>
      </c>
      <c r="G78" s="10">
        <v>141</v>
      </c>
      <c r="H78" s="33">
        <v>6.6000000000000003E-2</v>
      </c>
      <c r="I78" s="9"/>
      <c r="J78" s="33"/>
      <c r="K78" s="9">
        <v>0.66</v>
      </c>
      <c r="L78" s="33">
        <v>12</v>
      </c>
      <c r="M78" s="9">
        <v>39</v>
      </c>
      <c r="N78" s="33">
        <v>8.4</v>
      </c>
      <c r="O78" s="31">
        <v>0.66000000000000014</v>
      </c>
      <c r="P78" s="40" t="s">
        <v>118</v>
      </c>
    </row>
    <row r="79" spans="1:18" ht="26.25" thickBot="1" x14ac:dyDescent="0.3">
      <c r="A79" s="158" t="s">
        <v>106</v>
      </c>
      <c r="B79" s="102"/>
      <c r="C79" s="19">
        <v>1042</v>
      </c>
      <c r="D79" s="20">
        <v>36.33</v>
      </c>
      <c r="E79" s="20">
        <v>36.65</v>
      </c>
      <c r="F79" s="20">
        <f>F78+F77+F76+F75+F73+F74</f>
        <v>152.87</v>
      </c>
      <c r="G79" s="20">
        <f>G78+G76+G75+G74+G73+G72</f>
        <v>1082.68</v>
      </c>
      <c r="H79" s="20">
        <f t="shared" ref="H79:O79" si="12">SUM(H72:H78)</f>
        <v>0.54963333333333342</v>
      </c>
      <c r="I79" s="20">
        <f t="shared" si="12"/>
        <v>148.72219999999999</v>
      </c>
      <c r="J79" s="20">
        <f t="shared" si="12"/>
        <v>49.624000000000002</v>
      </c>
      <c r="K79" s="20">
        <f t="shared" si="12"/>
        <v>10.929399999999999</v>
      </c>
      <c r="L79" s="20">
        <f t="shared" si="12"/>
        <v>341.94099999999997</v>
      </c>
      <c r="M79" s="20">
        <f t="shared" si="12"/>
        <v>621.83399999999995</v>
      </c>
      <c r="N79" s="20">
        <f t="shared" si="12"/>
        <v>187.5566</v>
      </c>
      <c r="O79" s="20">
        <f t="shared" si="12"/>
        <v>8.8315999999999999</v>
      </c>
      <c r="P79" s="67"/>
      <c r="Q79" s="129">
        <f>G79/2720</f>
        <v>0.39804411764705883</v>
      </c>
      <c r="R79" s="136" t="s">
        <v>199</v>
      </c>
    </row>
    <row r="80" spans="1:18" ht="24.75" thickBot="1" x14ac:dyDescent="0.3">
      <c r="A80" s="158" t="s">
        <v>108</v>
      </c>
      <c r="B80" s="104"/>
      <c r="C80" s="19">
        <f>C65+C69+C79</f>
        <v>1922</v>
      </c>
      <c r="D80" s="19">
        <f t="shared" ref="D80:O80" si="13">D65+D69+D79</f>
        <v>65.084999999999994</v>
      </c>
      <c r="E80" s="19">
        <f t="shared" si="13"/>
        <v>63.536900000000003</v>
      </c>
      <c r="F80" s="19">
        <f t="shared" si="13"/>
        <v>262.096</v>
      </c>
      <c r="G80" s="19">
        <f t="shared" si="13"/>
        <v>1938.48</v>
      </c>
      <c r="H80" s="19">
        <f t="shared" si="13"/>
        <v>0.96793333333333342</v>
      </c>
      <c r="I80" s="19">
        <f t="shared" si="13"/>
        <v>164.2542</v>
      </c>
      <c r="J80" s="19">
        <f t="shared" si="13"/>
        <v>313.45900000000006</v>
      </c>
      <c r="K80" s="19">
        <f t="shared" si="13"/>
        <v>15.8904</v>
      </c>
      <c r="L80" s="19">
        <f t="shared" si="13"/>
        <v>989.32535000000007</v>
      </c>
      <c r="M80" s="19">
        <f t="shared" si="13"/>
        <v>1382.4479999999999</v>
      </c>
      <c r="N80" s="19">
        <f t="shared" si="13"/>
        <v>348.59130000000005</v>
      </c>
      <c r="O80" s="19">
        <f t="shared" si="13"/>
        <v>14.554100000000002</v>
      </c>
      <c r="P80" s="67"/>
      <c r="Q80" s="130">
        <f>G80/2720</f>
        <v>0.71267647058823536</v>
      </c>
      <c r="R80" s="133" t="s">
        <v>200</v>
      </c>
    </row>
    <row r="81" spans="1:25" x14ac:dyDescent="0.25">
      <c r="A81" s="36"/>
      <c r="B81" s="46"/>
      <c r="C81" s="82"/>
      <c r="D81" s="53"/>
      <c r="E81" s="53"/>
      <c r="F81" s="53"/>
      <c r="G81" s="53"/>
      <c r="H81" s="53"/>
      <c r="I81" s="53"/>
      <c r="J81" s="53"/>
      <c r="K81" s="53"/>
      <c r="L81" s="53"/>
      <c r="M81" s="85"/>
      <c r="N81" s="85"/>
      <c r="O81" s="53"/>
      <c r="P81" s="83"/>
    </row>
    <row r="82" spans="1:25" ht="16.5" thickBot="1" x14ac:dyDescent="0.3">
      <c r="A82" s="74" t="s">
        <v>3</v>
      </c>
      <c r="B82" s="101"/>
      <c r="C82" s="80"/>
      <c r="M82" s="162"/>
      <c r="N82" s="162"/>
      <c r="P82" s="112"/>
    </row>
    <row r="83" spans="1:25" x14ac:dyDescent="0.25">
      <c r="A83" s="5" t="s">
        <v>87</v>
      </c>
      <c r="B83" s="83"/>
      <c r="C83" s="39" t="s">
        <v>88</v>
      </c>
      <c r="D83" s="194" t="s">
        <v>89</v>
      </c>
      <c r="E83" s="195"/>
      <c r="F83" s="196"/>
      <c r="G83" s="22" t="s">
        <v>90</v>
      </c>
      <c r="H83" s="197" t="s">
        <v>91</v>
      </c>
      <c r="I83" s="186" t="s">
        <v>92</v>
      </c>
      <c r="J83" s="183" t="s">
        <v>93</v>
      </c>
      <c r="K83" s="186" t="s">
        <v>94</v>
      </c>
      <c r="L83" s="183" t="s">
        <v>95</v>
      </c>
      <c r="M83" s="186" t="s">
        <v>96</v>
      </c>
      <c r="N83" s="197" t="s">
        <v>97</v>
      </c>
      <c r="O83" s="186" t="s">
        <v>98</v>
      </c>
      <c r="P83" s="86" t="s">
        <v>109</v>
      </c>
    </row>
    <row r="84" spans="1:25" ht="16.5" thickBot="1" x14ac:dyDescent="0.3">
      <c r="A84" s="16" t="s">
        <v>99</v>
      </c>
      <c r="B84" s="7"/>
      <c r="C84" s="40" t="s">
        <v>100</v>
      </c>
      <c r="D84" s="161"/>
      <c r="E84" s="162"/>
      <c r="F84" s="162"/>
      <c r="G84" s="18" t="s">
        <v>112</v>
      </c>
      <c r="H84" s="198"/>
      <c r="I84" s="187"/>
      <c r="J84" s="184"/>
      <c r="K84" s="187"/>
      <c r="L84" s="184"/>
      <c r="M84" s="187"/>
      <c r="N84" s="198"/>
      <c r="O84" s="187"/>
      <c r="P84" s="70" t="s">
        <v>110</v>
      </c>
    </row>
    <row r="85" spans="1:25" ht="16.5" thickBot="1" x14ac:dyDescent="0.3">
      <c r="A85" s="11"/>
      <c r="B85" s="97"/>
      <c r="C85" s="54"/>
      <c r="D85" s="12" t="s">
        <v>101</v>
      </c>
      <c r="E85" s="12" t="s">
        <v>102</v>
      </c>
      <c r="F85" s="49" t="s">
        <v>103</v>
      </c>
      <c r="G85" s="12" t="s">
        <v>104</v>
      </c>
      <c r="H85" s="199"/>
      <c r="I85" s="188"/>
      <c r="J85" s="185"/>
      <c r="K85" s="188"/>
      <c r="L85" s="185"/>
      <c r="M85" s="188"/>
      <c r="N85" s="199"/>
      <c r="O85" s="188"/>
      <c r="P85" s="87"/>
    </row>
    <row r="86" spans="1:25" x14ac:dyDescent="0.25">
      <c r="A86" s="16"/>
      <c r="B86" s="14" t="s">
        <v>5</v>
      </c>
      <c r="C86" s="39"/>
      <c r="D86" s="156"/>
      <c r="E86" s="22"/>
      <c r="F86" s="156"/>
      <c r="G86" s="22"/>
      <c r="H86" s="156"/>
      <c r="I86" s="22"/>
      <c r="J86" s="9"/>
      <c r="K86" s="22"/>
      <c r="L86" s="9"/>
      <c r="M86" s="22"/>
      <c r="N86" s="155"/>
      <c r="O86" s="22"/>
      <c r="P86" s="70"/>
    </row>
    <row r="87" spans="1:25" ht="21.75" customHeight="1" x14ac:dyDescent="0.25">
      <c r="A87" s="16" t="s">
        <v>215</v>
      </c>
      <c r="B87" s="46"/>
      <c r="C87" s="40" t="s">
        <v>55</v>
      </c>
      <c r="D87" s="9">
        <v>6.2750000000000004</v>
      </c>
      <c r="E87" s="18">
        <v>12.11</v>
      </c>
      <c r="F87" s="9">
        <v>15.549999999999997</v>
      </c>
      <c r="G87" s="18">
        <v>196.09999999999997</v>
      </c>
      <c r="H87" s="9">
        <v>3.7999999999999985E-2</v>
      </c>
      <c r="I87" s="18">
        <v>0.105</v>
      </c>
      <c r="J87" s="9">
        <v>71.5</v>
      </c>
      <c r="K87" s="18">
        <v>0.67999999999999994</v>
      </c>
      <c r="L87" s="9">
        <v>158.09999999999997</v>
      </c>
      <c r="M87" s="18">
        <v>112.49999999999999</v>
      </c>
      <c r="N87" s="10">
        <v>12.149999999999999</v>
      </c>
      <c r="O87" s="18">
        <v>0.48499999999999999</v>
      </c>
      <c r="P87" s="70" t="s">
        <v>132</v>
      </c>
    </row>
    <row r="88" spans="1:25" ht="21.75" customHeight="1" x14ac:dyDescent="0.25">
      <c r="A88" s="16" t="s">
        <v>32</v>
      </c>
      <c r="B88" s="46"/>
      <c r="C88" s="40" t="s">
        <v>158</v>
      </c>
      <c r="D88" s="9">
        <v>6.41</v>
      </c>
      <c r="E88" s="18">
        <v>5.0999999999999996</v>
      </c>
      <c r="F88" s="9">
        <v>41.31</v>
      </c>
      <c r="G88" s="18">
        <v>230.02</v>
      </c>
      <c r="H88" s="9">
        <v>0.11</v>
      </c>
      <c r="I88" s="18">
        <v>1.0559999999999998</v>
      </c>
      <c r="J88" s="9">
        <v>36.279999999999994</v>
      </c>
      <c r="K88" s="18">
        <v>0.127</v>
      </c>
      <c r="L88" s="9">
        <v>145.27799999999996</v>
      </c>
      <c r="M88" s="18">
        <v>170.59199999999996</v>
      </c>
      <c r="N88" s="10">
        <v>40.941999999999986</v>
      </c>
      <c r="O88" s="18">
        <v>0.87899999999999967</v>
      </c>
      <c r="P88" s="70" t="s">
        <v>157</v>
      </c>
      <c r="Y88" s="118"/>
    </row>
    <row r="89" spans="1:25" ht="33" customHeight="1" x14ac:dyDescent="0.25">
      <c r="A89" s="6" t="s">
        <v>46</v>
      </c>
      <c r="B89" s="71"/>
      <c r="C89" s="37" t="s">
        <v>159</v>
      </c>
      <c r="D89" s="27">
        <v>3.1659999999999999</v>
      </c>
      <c r="E89" s="26">
        <v>2.6780000000000004</v>
      </c>
      <c r="F89" s="27">
        <v>5.9660000000000011</v>
      </c>
      <c r="G89" s="26">
        <v>60.600000000000009</v>
      </c>
      <c r="H89" s="27">
        <v>4.4000000000000004E-2</v>
      </c>
      <c r="I89" s="26">
        <v>1.3</v>
      </c>
      <c r="J89" s="27">
        <v>20</v>
      </c>
      <c r="K89" s="26">
        <v>0</v>
      </c>
      <c r="L89" s="27">
        <v>125.48</v>
      </c>
      <c r="M89" s="26">
        <v>90</v>
      </c>
      <c r="N89" s="25">
        <v>14</v>
      </c>
      <c r="O89" s="26">
        <v>0.10400000000000001</v>
      </c>
      <c r="P89" s="70" t="s">
        <v>160</v>
      </c>
    </row>
    <row r="90" spans="1:25" x14ac:dyDescent="0.25">
      <c r="A90" s="16" t="s">
        <v>40</v>
      </c>
      <c r="B90" s="7"/>
      <c r="C90" s="40">
        <v>120</v>
      </c>
      <c r="D90" s="9">
        <v>0.48</v>
      </c>
      <c r="E90" s="18">
        <v>0.48</v>
      </c>
      <c r="F90" s="9">
        <v>11.759999999999998</v>
      </c>
      <c r="G90" s="18">
        <v>56.399999999999984</v>
      </c>
      <c r="H90" s="44">
        <v>3.599999999999999E-2</v>
      </c>
      <c r="I90" s="17">
        <v>11.999999999999996</v>
      </c>
      <c r="J90" s="44">
        <v>0</v>
      </c>
      <c r="K90" s="17">
        <v>0.24</v>
      </c>
      <c r="L90" s="44">
        <v>19.2</v>
      </c>
      <c r="M90" s="17">
        <v>13.2</v>
      </c>
      <c r="N90" s="8">
        <v>10.799999999999999</v>
      </c>
      <c r="O90" s="17">
        <v>2.6399999999999997</v>
      </c>
      <c r="P90" s="70" t="s">
        <v>119</v>
      </c>
    </row>
    <row r="91" spans="1:25" ht="18" customHeight="1" thickBot="1" x14ac:dyDescent="0.3">
      <c r="A91" s="16" t="s">
        <v>26</v>
      </c>
      <c r="B91" s="7"/>
      <c r="C91" s="41">
        <v>50</v>
      </c>
      <c r="D91" s="18">
        <v>3.75</v>
      </c>
      <c r="E91" s="31">
        <v>1.45</v>
      </c>
      <c r="F91" s="31">
        <v>25.7</v>
      </c>
      <c r="G91" s="18">
        <v>131</v>
      </c>
      <c r="H91" s="9">
        <v>5.5E-2</v>
      </c>
      <c r="I91" s="18">
        <v>0</v>
      </c>
      <c r="J91" s="9">
        <v>0</v>
      </c>
      <c r="K91" s="18">
        <v>0.85</v>
      </c>
      <c r="L91" s="9">
        <v>9.5</v>
      </c>
      <c r="M91" s="18">
        <v>32.5</v>
      </c>
      <c r="N91" s="10">
        <v>6.5</v>
      </c>
      <c r="O91" s="18">
        <v>0.6</v>
      </c>
      <c r="P91" s="70" t="s">
        <v>118</v>
      </c>
    </row>
    <row r="92" spans="1:25" ht="16.5" thickBot="1" x14ac:dyDescent="0.3">
      <c r="A92" s="158" t="s">
        <v>106</v>
      </c>
      <c r="B92" s="102"/>
      <c r="C92" s="19">
        <v>650</v>
      </c>
      <c r="D92" s="20">
        <f t="shared" ref="D92:O92" si="14">SUM(D87:D91)</f>
        <v>20.081</v>
      </c>
      <c r="E92" s="20">
        <f t="shared" si="14"/>
        <v>21.818000000000001</v>
      </c>
      <c r="F92" s="20">
        <f t="shared" si="14"/>
        <v>100.286</v>
      </c>
      <c r="G92" s="20">
        <f t="shared" si="14"/>
        <v>674.12</v>
      </c>
      <c r="H92" s="20">
        <f t="shared" si="14"/>
        <v>0.28299999999999997</v>
      </c>
      <c r="I92" s="20">
        <f t="shared" si="14"/>
        <v>14.460999999999997</v>
      </c>
      <c r="J92" s="20">
        <f t="shared" si="14"/>
        <v>127.78</v>
      </c>
      <c r="K92" s="20">
        <f t="shared" si="14"/>
        <v>1.8969999999999998</v>
      </c>
      <c r="L92" s="20">
        <f t="shared" si="14"/>
        <v>457.55799999999994</v>
      </c>
      <c r="M92" s="20">
        <f t="shared" si="14"/>
        <v>418.79199999999992</v>
      </c>
      <c r="N92" s="20">
        <f t="shared" si="14"/>
        <v>84.391999999999982</v>
      </c>
      <c r="O92" s="20">
        <f t="shared" si="14"/>
        <v>4.7079999999999993</v>
      </c>
      <c r="P92" s="88"/>
    </row>
    <row r="93" spans="1:25" x14ac:dyDescent="0.25">
      <c r="A93" s="16"/>
      <c r="B93" s="46" t="s">
        <v>107</v>
      </c>
      <c r="C93" s="41"/>
      <c r="D93" s="9"/>
      <c r="E93" s="18"/>
      <c r="F93" s="31"/>
      <c r="G93" s="18"/>
      <c r="H93" s="9"/>
      <c r="I93" s="18"/>
      <c r="J93" s="9"/>
      <c r="K93" s="18"/>
      <c r="L93" s="9"/>
      <c r="M93" s="18"/>
      <c r="N93" s="10"/>
      <c r="O93" s="18"/>
      <c r="P93" s="70"/>
    </row>
    <row r="94" spans="1:25" s="65" customFormat="1" ht="16.5" thickBot="1" x14ac:dyDescent="0.3">
      <c r="A94" s="16" t="s">
        <v>53</v>
      </c>
      <c r="B94" s="36"/>
      <c r="C94" s="41" t="s">
        <v>159</v>
      </c>
      <c r="D94" s="18">
        <v>5.8</v>
      </c>
      <c r="E94" s="31">
        <v>5</v>
      </c>
      <c r="F94" s="31">
        <v>9.6</v>
      </c>
      <c r="G94" s="31">
        <v>107</v>
      </c>
      <c r="H94" s="9">
        <v>3.5999999999999997E-2</v>
      </c>
      <c r="I94" s="18">
        <v>6.3E-2</v>
      </c>
      <c r="J94" s="9">
        <v>36</v>
      </c>
      <c r="K94" s="18">
        <v>0</v>
      </c>
      <c r="L94" s="9">
        <v>223.2</v>
      </c>
      <c r="M94" s="18">
        <v>165.6</v>
      </c>
      <c r="N94" s="10">
        <v>25.2</v>
      </c>
      <c r="O94" s="18">
        <v>0.18</v>
      </c>
      <c r="P94" s="70" t="s">
        <v>162</v>
      </c>
      <c r="Q94" s="131"/>
    </row>
    <row r="95" spans="1:25" ht="16.5" thickBot="1" x14ac:dyDescent="0.3">
      <c r="A95" s="158" t="s">
        <v>106</v>
      </c>
      <c r="B95" s="102"/>
      <c r="C95" s="106" t="s">
        <v>159</v>
      </c>
      <c r="D95" s="20">
        <f t="shared" ref="D95:O95" si="15">SUM(D94)</f>
        <v>5.8</v>
      </c>
      <c r="E95" s="38">
        <f t="shared" si="15"/>
        <v>5</v>
      </c>
      <c r="F95" s="38">
        <f t="shared" si="15"/>
        <v>9.6</v>
      </c>
      <c r="G95" s="38">
        <f t="shared" si="15"/>
        <v>107</v>
      </c>
      <c r="H95" s="34">
        <f t="shared" si="15"/>
        <v>3.5999999999999997E-2</v>
      </c>
      <c r="I95" s="20">
        <f t="shared" si="15"/>
        <v>6.3E-2</v>
      </c>
      <c r="J95" s="34">
        <f t="shared" si="15"/>
        <v>36</v>
      </c>
      <c r="K95" s="20">
        <f t="shared" si="15"/>
        <v>0</v>
      </c>
      <c r="L95" s="34">
        <f t="shared" si="15"/>
        <v>223.2</v>
      </c>
      <c r="M95" s="20">
        <f t="shared" si="15"/>
        <v>165.6</v>
      </c>
      <c r="N95" s="34">
        <f t="shared" si="15"/>
        <v>25.2</v>
      </c>
      <c r="O95" s="20">
        <f t="shared" si="15"/>
        <v>0.18</v>
      </c>
      <c r="P95" s="20"/>
    </row>
    <row r="96" spans="1:25" ht="24.75" thickBot="1" x14ac:dyDescent="0.3">
      <c r="A96" s="76"/>
      <c r="B96" s="83"/>
      <c r="C96" s="89">
        <f t="shared" ref="C96:P96" si="16">C92+C95</f>
        <v>850</v>
      </c>
      <c r="D96" s="89">
        <f t="shared" si="16"/>
        <v>25.881</v>
      </c>
      <c r="E96" s="89">
        <f t="shared" si="16"/>
        <v>26.818000000000001</v>
      </c>
      <c r="F96" s="89">
        <f t="shared" si="16"/>
        <v>109.886</v>
      </c>
      <c r="G96" s="89">
        <f t="shared" si="16"/>
        <v>781.12</v>
      </c>
      <c r="H96" s="89">
        <f t="shared" si="16"/>
        <v>0.31899999999999995</v>
      </c>
      <c r="I96" s="89">
        <f t="shared" si="16"/>
        <v>14.523999999999997</v>
      </c>
      <c r="J96" s="89">
        <f t="shared" si="16"/>
        <v>163.78</v>
      </c>
      <c r="K96" s="89">
        <f t="shared" si="16"/>
        <v>1.8969999999999998</v>
      </c>
      <c r="L96" s="89">
        <f t="shared" si="16"/>
        <v>680.75799999999992</v>
      </c>
      <c r="M96" s="89">
        <f t="shared" si="16"/>
        <v>584.39199999999994</v>
      </c>
      <c r="N96" s="89">
        <f t="shared" si="16"/>
        <v>109.59199999999998</v>
      </c>
      <c r="O96" s="89">
        <f t="shared" si="16"/>
        <v>4.887999999999999</v>
      </c>
      <c r="P96" s="89">
        <f t="shared" si="16"/>
        <v>0</v>
      </c>
      <c r="Q96" s="132">
        <f>G96/2720</f>
        <v>0.28717647058823531</v>
      </c>
      <c r="R96" s="133" t="s">
        <v>202</v>
      </c>
    </row>
    <row r="97" spans="1:18" x14ac:dyDescent="0.25">
      <c r="A97" s="105"/>
      <c r="B97" s="14" t="s">
        <v>8</v>
      </c>
      <c r="C97" s="39"/>
      <c r="D97" s="89"/>
      <c r="E97" s="126"/>
      <c r="F97" s="126"/>
      <c r="G97" s="126"/>
      <c r="H97" s="85"/>
      <c r="I97" s="89"/>
      <c r="J97" s="85"/>
      <c r="K97" s="89"/>
      <c r="L97" s="85"/>
      <c r="M97" s="89"/>
      <c r="N97" s="90"/>
      <c r="O97" s="89"/>
      <c r="P97" s="86"/>
    </row>
    <row r="98" spans="1:18" x14ac:dyDescent="0.25">
      <c r="A98" s="69" t="s">
        <v>217</v>
      </c>
      <c r="B98" s="46"/>
      <c r="C98" s="40">
        <v>50</v>
      </c>
      <c r="D98" s="29">
        <v>1.55</v>
      </c>
      <c r="E98" s="30">
        <v>0.1</v>
      </c>
      <c r="F98" s="29">
        <v>3.25</v>
      </c>
      <c r="G98" s="30">
        <v>20</v>
      </c>
      <c r="H98" s="29">
        <v>5.5E-2</v>
      </c>
      <c r="I98" s="30">
        <v>5</v>
      </c>
      <c r="J98" s="29">
        <v>0</v>
      </c>
      <c r="K98" s="30">
        <v>0.1</v>
      </c>
      <c r="L98" s="29">
        <v>10</v>
      </c>
      <c r="M98" s="30">
        <v>31</v>
      </c>
      <c r="N98" s="57">
        <v>10.5</v>
      </c>
      <c r="O98" s="30">
        <v>0.35</v>
      </c>
      <c r="P98" s="70" t="s">
        <v>218</v>
      </c>
    </row>
    <row r="99" spans="1:18" ht="34.5" customHeight="1" x14ac:dyDescent="0.25">
      <c r="A99" s="69" t="s">
        <v>70</v>
      </c>
      <c r="B99" s="46"/>
      <c r="C99" s="40" t="s">
        <v>137</v>
      </c>
      <c r="D99" s="29">
        <v>11.74</v>
      </c>
      <c r="E99" s="30">
        <v>15.36</v>
      </c>
      <c r="F99" s="29">
        <v>31.66</v>
      </c>
      <c r="G99" s="30">
        <v>330.75</v>
      </c>
      <c r="H99" s="29">
        <v>5.4000000000000006E-2</v>
      </c>
      <c r="I99" s="30">
        <v>0.7360000000000001</v>
      </c>
      <c r="J99" s="29">
        <v>18.320000000000004</v>
      </c>
      <c r="K99" s="30">
        <v>2.6670000000000011</v>
      </c>
      <c r="L99" s="29">
        <v>33.910000000000011</v>
      </c>
      <c r="M99" s="30">
        <v>54.900000000000013</v>
      </c>
      <c r="N99" s="57">
        <v>12.703000000000005</v>
      </c>
      <c r="O99" s="30">
        <v>0.8380000000000003</v>
      </c>
      <c r="P99" s="70" t="s">
        <v>165</v>
      </c>
    </row>
    <row r="100" spans="1:18" ht="20.25" customHeight="1" x14ac:dyDescent="0.25">
      <c r="A100" s="69" t="s">
        <v>163</v>
      </c>
      <c r="B100" s="71"/>
      <c r="C100" s="40" t="s">
        <v>131</v>
      </c>
      <c r="D100" s="29">
        <v>15.01</v>
      </c>
      <c r="E100" s="30">
        <v>21.81</v>
      </c>
      <c r="F100" s="29">
        <v>44.85</v>
      </c>
      <c r="G100" s="30">
        <v>337.95</v>
      </c>
      <c r="H100" s="29">
        <v>0.05</v>
      </c>
      <c r="I100" s="30">
        <v>20.515000000000001</v>
      </c>
      <c r="J100" s="29">
        <v>44.25</v>
      </c>
      <c r="K100" s="30">
        <v>1.0699999999999998</v>
      </c>
      <c r="L100" s="29">
        <v>72.31</v>
      </c>
      <c r="M100" s="30">
        <v>178.17</v>
      </c>
      <c r="N100" s="57">
        <v>41.230000000000004</v>
      </c>
      <c r="O100" s="30">
        <v>2.165</v>
      </c>
      <c r="P100" s="70" t="s">
        <v>166</v>
      </c>
    </row>
    <row r="101" spans="1:18" ht="18" customHeight="1" x14ac:dyDescent="0.25">
      <c r="A101" s="6" t="s">
        <v>24</v>
      </c>
      <c r="B101" s="7"/>
      <c r="C101" s="41">
        <v>200</v>
      </c>
      <c r="D101" s="29">
        <v>1</v>
      </c>
      <c r="E101" s="30">
        <v>0</v>
      </c>
      <c r="F101" s="29">
        <v>20.2</v>
      </c>
      <c r="G101" s="30">
        <v>84.8</v>
      </c>
      <c r="H101" s="29">
        <v>2.1999999999999999E-2</v>
      </c>
      <c r="I101" s="30">
        <v>3.9999999999999996</v>
      </c>
      <c r="J101" s="29">
        <v>0</v>
      </c>
      <c r="K101" s="30">
        <v>0.2</v>
      </c>
      <c r="L101" s="29">
        <v>14</v>
      </c>
      <c r="M101" s="30">
        <v>14</v>
      </c>
      <c r="N101" s="57">
        <v>8</v>
      </c>
      <c r="O101" s="30">
        <v>2.8</v>
      </c>
      <c r="P101" s="70" t="s">
        <v>127</v>
      </c>
    </row>
    <row r="102" spans="1:18" ht="19.5" customHeight="1" x14ac:dyDescent="0.25">
      <c r="A102" s="16" t="s">
        <v>9</v>
      </c>
      <c r="B102" s="7"/>
      <c r="C102" s="17">
        <v>60</v>
      </c>
      <c r="D102" s="9">
        <v>3.96</v>
      </c>
      <c r="E102" s="18">
        <v>0.72</v>
      </c>
      <c r="F102" s="9">
        <v>23.76</v>
      </c>
      <c r="G102" s="18">
        <v>118.80000000000001</v>
      </c>
      <c r="H102" s="9">
        <v>0.10200000000000002</v>
      </c>
      <c r="I102" s="18"/>
      <c r="J102" s="9"/>
      <c r="K102" s="18">
        <v>0.84</v>
      </c>
      <c r="L102" s="9">
        <v>17.400000000000002</v>
      </c>
      <c r="M102" s="18">
        <v>90.000000000000014</v>
      </c>
      <c r="N102" s="10">
        <v>28.200000000000006</v>
      </c>
      <c r="O102" s="18">
        <v>2.3400000000000003</v>
      </c>
      <c r="P102" s="70" t="s">
        <v>128</v>
      </c>
    </row>
    <row r="103" spans="1:18" ht="21.75" customHeight="1" thickBot="1" x14ac:dyDescent="0.3">
      <c r="A103" s="16" t="s">
        <v>25</v>
      </c>
      <c r="B103" s="7"/>
      <c r="C103" s="41">
        <v>60</v>
      </c>
      <c r="D103" s="9">
        <v>4.5599999999999996</v>
      </c>
      <c r="E103" s="18">
        <v>0.48</v>
      </c>
      <c r="F103" s="9">
        <v>29.52</v>
      </c>
      <c r="G103" s="18">
        <v>141</v>
      </c>
      <c r="H103" s="9">
        <v>6.6000000000000003E-2</v>
      </c>
      <c r="I103" s="18"/>
      <c r="J103" s="9"/>
      <c r="K103" s="18">
        <v>0.66</v>
      </c>
      <c r="L103" s="9">
        <v>12</v>
      </c>
      <c r="M103" s="18">
        <v>39</v>
      </c>
      <c r="N103" s="10">
        <v>8.4</v>
      </c>
      <c r="O103" s="18">
        <v>0.66000000000000014</v>
      </c>
      <c r="P103" s="70" t="s">
        <v>118</v>
      </c>
    </row>
    <row r="104" spans="1:18" ht="26.25" thickBot="1" x14ac:dyDescent="0.3">
      <c r="A104" s="158" t="s">
        <v>106</v>
      </c>
      <c r="B104" s="102"/>
      <c r="C104" s="19">
        <v>880</v>
      </c>
      <c r="D104" s="20">
        <f>D103+D102+D101+D100+D99</f>
        <v>36.270000000000003</v>
      </c>
      <c r="E104" s="20">
        <v>36.47</v>
      </c>
      <c r="F104" s="20">
        <f t="shared" ref="F104:O104" si="17">SUM(F98:F103)</f>
        <v>153.24</v>
      </c>
      <c r="G104" s="20">
        <f t="shared" si="17"/>
        <v>1033.3</v>
      </c>
      <c r="H104" s="20">
        <f t="shared" si="17"/>
        <v>0.34900000000000003</v>
      </c>
      <c r="I104" s="20">
        <f t="shared" si="17"/>
        <v>30.251000000000001</v>
      </c>
      <c r="J104" s="20">
        <f t="shared" si="17"/>
        <v>62.570000000000007</v>
      </c>
      <c r="K104" s="20">
        <f t="shared" si="17"/>
        <v>5.5370000000000008</v>
      </c>
      <c r="L104" s="20">
        <f t="shared" si="17"/>
        <v>159.62000000000003</v>
      </c>
      <c r="M104" s="20">
        <f t="shared" si="17"/>
        <v>407.07</v>
      </c>
      <c r="N104" s="20">
        <f t="shared" si="17"/>
        <v>109.03300000000002</v>
      </c>
      <c r="O104" s="20">
        <f t="shared" si="17"/>
        <v>9.1530000000000005</v>
      </c>
      <c r="P104" s="88"/>
      <c r="Q104" s="129">
        <f>G104/2720</f>
        <v>0.37988970588235293</v>
      </c>
      <c r="R104" s="136" t="s">
        <v>199</v>
      </c>
    </row>
    <row r="105" spans="1:18" ht="24.75" thickBot="1" x14ac:dyDescent="0.3">
      <c r="A105" s="45" t="s">
        <v>108</v>
      </c>
      <c r="B105" s="80"/>
      <c r="C105" s="61">
        <f>C92+C95+C104</f>
        <v>1730</v>
      </c>
      <c r="D105" s="61">
        <f t="shared" ref="D105:O105" si="18">D92+D95+D104</f>
        <v>62.151000000000003</v>
      </c>
      <c r="E105" s="61">
        <f t="shared" si="18"/>
        <v>63.287999999999997</v>
      </c>
      <c r="F105" s="61">
        <f t="shared" si="18"/>
        <v>263.12599999999998</v>
      </c>
      <c r="G105" s="61">
        <f t="shared" si="18"/>
        <v>1814.42</v>
      </c>
      <c r="H105" s="61">
        <f t="shared" si="18"/>
        <v>0.66799999999999993</v>
      </c>
      <c r="I105" s="61">
        <f t="shared" si="18"/>
        <v>44.774999999999999</v>
      </c>
      <c r="J105" s="61">
        <f t="shared" si="18"/>
        <v>226.35000000000002</v>
      </c>
      <c r="K105" s="61">
        <f t="shared" si="18"/>
        <v>7.4340000000000011</v>
      </c>
      <c r="L105" s="61">
        <f t="shared" si="18"/>
        <v>840.37799999999993</v>
      </c>
      <c r="M105" s="61">
        <f t="shared" si="18"/>
        <v>991.46199999999999</v>
      </c>
      <c r="N105" s="61">
        <f t="shared" si="18"/>
        <v>218.625</v>
      </c>
      <c r="O105" s="61">
        <f t="shared" si="18"/>
        <v>14.041</v>
      </c>
      <c r="P105" s="87"/>
      <c r="Q105" s="129">
        <f>G105/2720</f>
        <v>0.6670661764705883</v>
      </c>
      <c r="R105" s="133" t="s">
        <v>200</v>
      </c>
    </row>
    <row r="106" spans="1:18" x14ac:dyDescent="0.25">
      <c r="A106" s="36"/>
      <c r="B106" s="46"/>
      <c r="C106" s="91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85"/>
      <c r="P106" s="83"/>
    </row>
    <row r="107" spans="1:18" ht="16.5" thickBot="1" x14ac:dyDescent="0.3">
      <c r="A107" s="74" t="s">
        <v>4</v>
      </c>
      <c r="B107" s="101"/>
      <c r="C107" s="80"/>
      <c r="N107" s="162"/>
      <c r="O107" s="162"/>
      <c r="P107" s="112"/>
    </row>
    <row r="108" spans="1:18" x14ac:dyDescent="0.25">
      <c r="A108" s="5" t="s">
        <v>87</v>
      </c>
      <c r="B108" s="83"/>
      <c r="C108" s="39" t="s">
        <v>88</v>
      </c>
      <c r="D108" s="194" t="s">
        <v>89</v>
      </c>
      <c r="E108" s="195"/>
      <c r="F108" s="196"/>
      <c r="G108" s="22" t="s">
        <v>90</v>
      </c>
      <c r="H108" s="197" t="s">
        <v>91</v>
      </c>
      <c r="I108" s="186" t="s">
        <v>92</v>
      </c>
      <c r="J108" s="183" t="s">
        <v>93</v>
      </c>
      <c r="K108" s="186" t="s">
        <v>94</v>
      </c>
      <c r="L108" s="183" t="s">
        <v>95</v>
      </c>
      <c r="M108" s="186" t="s">
        <v>96</v>
      </c>
      <c r="N108" s="197" t="s">
        <v>97</v>
      </c>
      <c r="O108" s="186" t="s">
        <v>98</v>
      </c>
      <c r="P108" s="86" t="s">
        <v>109</v>
      </c>
    </row>
    <row r="109" spans="1:18" ht="16.5" thickBot="1" x14ac:dyDescent="0.3">
      <c r="A109" s="16" t="s">
        <v>99</v>
      </c>
      <c r="B109" s="7"/>
      <c r="C109" s="40" t="s">
        <v>100</v>
      </c>
      <c r="D109" s="161"/>
      <c r="E109" s="162"/>
      <c r="F109" s="162"/>
      <c r="G109" s="18" t="s">
        <v>112</v>
      </c>
      <c r="H109" s="198"/>
      <c r="I109" s="187"/>
      <c r="J109" s="184"/>
      <c r="K109" s="187"/>
      <c r="L109" s="184"/>
      <c r="M109" s="187"/>
      <c r="N109" s="198"/>
      <c r="O109" s="187"/>
      <c r="P109" s="70" t="s">
        <v>110</v>
      </c>
    </row>
    <row r="110" spans="1:18" ht="16.5" thickBot="1" x14ac:dyDescent="0.3">
      <c r="A110" s="16"/>
      <c r="B110" s="7"/>
      <c r="C110" s="40"/>
      <c r="D110" s="22" t="s">
        <v>101</v>
      </c>
      <c r="E110" s="22" t="s">
        <v>102</v>
      </c>
      <c r="F110" s="156" t="s">
        <v>103</v>
      </c>
      <c r="G110" s="22" t="s">
        <v>104</v>
      </c>
      <c r="H110" s="199"/>
      <c r="I110" s="188"/>
      <c r="J110" s="185"/>
      <c r="K110" s="188"/>
      <c r="L110" s="185"/>
      <c r="M110" s="188"/>
      <c r="N110" s="199"/>
      <c r="O110" s="188"/>
      <c r="P110" s="70"/>
    </row>
    <row r="111" spans="1:18" x14ac:dyDescent="0.25">
      <c r="A111" s="5"/>
      <c r="B111" s="14" t="s">
        <v>5</v>
      </c>
      <c r="C111" s="39"/>
      <c r="D111" s="156"/>
      <c r="E111" s="22"/>
      <c r="F111" s="156"/>
      <c r="G111" s="22"/>
      <c r="H111" s="156"/>
      <c r="I111" s="22"/>
      <c r="J111" s="156"/>
      <c r="K111" s="22"/>
      <c r="L111" s="156"/>
      <c r="M111" s="22"/>
      <c r="N111" s="156"/>
      <c r="O111" s="22"/>
      <c r="P111" s="86"/>
    </row>
    <row r="112" spans="1:18" ht="18.75" customHeight="1" x14ac:dyDescent="0.25">
      <c r="A112" s="16" t="s">
        <v>57</v>
      </c>
      <c r="B112" s="46"/>
      <c r="C112" s="40" t="s">
        <v>58</v>
      </c>
      <c r="D112" s="9">
        <v>2.33</v>
      </c>
      <c r="E112" s="18">
        <v>8.1199999999999992</v>
      </c>
      <c r="F112" s="9">
        <v>15.549999999999997</v>
      </c>
      <c r="G112" s="18">
        <v>144.59999999999997</v>
      </c>
      <c r="H112" s="9">
        <v>3.2999999999999988E-2</v>
      </c>
      <c r="I112" s="18">
        <v>0</v>
      </c>
      <c r="J112" s="9">
        <v>40</v>
      </c>
      <c r="K112" s="18">
        <v>0.62</v>
      </c>
      <c r="L112" s="9">
        <v>8.1</v>
      </c>
      <c r="M112" s="18">
        <v>22.5</v>
      </c>
      <c r="N112" s="9">
        <v>3.9</v>
      </c>
      <c r="O112" s="18">
        <v>0.38</v>
      </c>
      <c r="P112" s="70" t="s">
        <v>116</v>
      </c>
    </row>
    <row r="113" spans="1:21" s="65" customFormat="1" ht="18" customHeight="1" x14ac:dyDescent="0.25">
      <c r="A113" s="16" t="s">
        <v>219</v>
      </c>
      <c r="B113" s="46"/>
      <c r="C113" s="40" t="s">
        <v>129</v>
      </c>
      <c r="D113" s="9">
        <v>10.73</v>
      </c>
      <c r="E113" s="18">
        <v>8.91</v>
      </c>
      <c r="F113" s="9">
        <v>21.2</v>
      </c>
      <c r="G113" s="18">
        <v>218</v>
      </c>
      <c r="H113" s="9">
        <v>0.08</v>
      </c>
      <c r="I113" s="18">
        <v>1.1700000000000002</v>
      </c>
      <c r="J113" s="9">
        <v>38.000000000000007</v>
      </c>
      <c r="K113" s="18">
        <v>0.45999999999999996</v>
      </c>
      <c r="L113" s="9">
        <v>132.56999999999996</v>
      </c>
      <c r="M113" s="18">
        <v>116.68999999999998</v>
      </c>
      <c r="N113" s="18">
        <v>20.299999999999997</v>
      </c>
      <c r="O113" s="31">
        <v>0.45999999999999985</v>
      </c>
      <c r="P113" s="70" t="s">
        <v>191</v>
      </c>
      <c r="Q113" s="121"/>
    </row>
    <row r="114" spans="1:21" s="65" customFormat="1" ht="17.25" customHeight="1" x14ac:dyDescent="0.25">
      <c r="A114" s="16" t="s">
        <v>86</v>
      </c>
      <c r="B114" s="46"/>
      <c r="C114" s="40">
        <v>50</v>
      </c>
      <c r="D114" s="10">
        <v>4.3499999999999996</v>
      </c>
      <c r="E114" s="18">
        <v>1</v>
      </c>
      <c r="F114" s="18">
        <v>0.35000000000000003</v>
      </c>
      <c r="G114" s="10">
        <v>62.5</v>
      </c>
      <c r="H114" s="10">
        <v>3.5000000000000003E-2</v>
      </c>
      <c r="I114" s="18">
        <v>0</v>
      </c>
      <c r="J114" s="18">
        <v>125</v>
      </c>
      <c r="K114" s="18">
        <v>0.3</v>
      </c>
      <c r="L114" s="9">
        <v>27.5</v>
      </c>
      <c r="M114" s="18">
        <v>96</v>
      </c>
      <c r="N114" s="18">
        <v>6</v>
      </c>
      <c r="O114" s="9">
        <v>1.25</v>
      </c>
      <c r="P114" s="40" t="s">
        <v>135</v>
      </c>
      <c r="Q114" s="121"/>
    </row>
    <row r="115" spans="1:21" ht="22.5" customHeight="1" x14ac:dyDescent="0.25">
      <c r="A115" s="16" t="s">
        <v>117</v>
      </c>
      <c r="B115" s="7"/>
      <c r="C115" s="17" t="s">
        <v>115</v>
      </c>
      <c r="D115" s="9">
        <v>1.46</v>
      </c>
      <c r="E115" s="18">
        <v>1.0765</v>
      </c>
      <c r="F115" s="9">
        <v>11.959999999999999</v>
      </c>
      <c r="G115" s="18">
        <v>63.7</v>
      </c>
      <c r="H115" s="9">
        <v>1.7499999999999998E-2</v>
      </c>
      <c r="I115" s="18">
        <v>0.66999999999999993</v>
      </c>
      <c r="J115" s="9">
        <v>7.9999999999999982</v>
      </c>
      <c r="K115" s="18">
        <v>0</v>
      </c>
      <c r="L115" s="9">
        <v>63.015000000000001</v>
      </c>
      <c r="M115" s="18">
        <v>48.36</v>
      </c>
      <c r="N115" s="9">
        <v>12.2</v>
      </c>
      <c r="O115" s="18">
        <v>1.2999999999999996</v>
      </c>
      <c r="P115" s="70" t="s">
        <v>121</v>
      </c>
    </row>
    <row r="116" spans="1:21" s="65" customFormat="1" x14ac:dyDescent="0.25">
      <c r="A116" s="16" t="s">
        <v>40</v>
      </c>
      <c r="B116" s="7"/>
      <c r="C116" s="17">
        <v>120</v>
      </c>
      <c r="D116" s="10">
        <v>0.48</v>
      </c>
      <c r="E116" s="18">
        <v>0.48</v>
      </c>
      <c r="F116" s="9">
        <v>11.759999999999998</v>
      </c>
      <c r="G116" s="18">
        <v>56.399999999999984</v>
      </c>
      <c r="H116" s="9">
        <v>3.599999999999999E-2</v>
      </c>
      <c r="I116" s="18">
        <v>11.999999999999996</v>
      </c>
      <c r="J116" s="9">
        <v>0</v>
      </c>
      <c r="K116" s="18">
        <v>0.24</v>
      </c>
      <c r="L116" s="9">
        <v>19.2</v>
      </c>
      <c r="M116" s="18">
        <v>13.2</v>
      </c>
      <c r="N116" s="9">
        <v>10.799999999999999</v>
      </c>
      <c r="O116" s="18">
        <v>2.6399999999999997</v>
      </c>
      <c r="P116" s="70" t="s">
        <v>119</v>
      </c>
      <c r="Q116" s="169"/>
      <c r="R116" s="170"/>
      <c r="S116" s="169"/>
      <c r="T116" s="169"/>
      <c r="U116" s="169"/>
    </row>
    <row r="117" spans="1:21" ht="21" customHeight="1" thickBot="1" x14ac:dyDescent="0.3">
      <c r="A117" s="16" t="s">
        <v>26</v>
      </c>
      <c r="B117" s="7"/>
      <c r="C117" s="41">
        <v>50</v>
      </c>
      <c r="D117" s="9">
        <v>3.75</v>
      </c>
      <c r="E117" s="18">
        <v>1.45</v>
      </c>
      <c r="F117" s="18">
        <v>25.7</v>
      </c>
      <c r="G117" s="18">
        <v>131</v>
      </c>
      <c r="H117" s="9">
        <v>5.5E-2</v>
      </c>
      <c r="I117" s="18">
        <v>0</v>
      </c>
      <c r="J117" s="9">
        <v>0</v>
      </c>
      <c r="K117" s="18">
        <v>0.85</v>
      </c>
      <c r="L117" s="9">
        <v>9.5</v>
      </c>
      <c r="M117" s="18">
        <v>32.5</v>
      </c>
      <c r="N117" s="9">
        <v>6.5</v>
      </c>
      <c r="O117" s="18">
        <v>0.6</v>
      </c>
      <c r="P117" s="70" t="s">
        <v>118</v>
      </c>
    </row>
    <row r="118" spans="1:21" ht="16.5" thickBot="1" x14ac:dyDescent="0.3">
      <c r="A118" s="158" t="s">
        <v>106</v>
      </c>
      <c r="B118" s="102"/>
      <c r="C118" s="55">
        <v>610</v>
      </c>
      <c r="D118" s="20">
        <f>D117+D116+D115+D114+D113+D112+D115+D116</f>
        <v>25.040000000000003</v>
      </c>
      <c r="E118" s="20">
        <v>27.04</v>
      </c>
      <c r="F118" s="20">
        <f>F117+F116+F115+F114+F113+F112+F115</f>
        <v>98.47999999999999</v>
      </c>
      <c r="G118" s="20">
        <f>G117+G116+G115+G114+G113+G112+G116</f>
        <v>732.5999999999998</v>
      </c>
      <c r="H118" s="20">
        <f t="shared" ref="H118:O118" si="19">SUM(H112:H117)</f>
        <v>0.25649999999999995</v>
      </c>
      <c r="I118" s="20">
        <f t="shared" si="19"/>
        <v>13.839999999999996</v>
      </c>
      <c r="J118" s="20">
        <f t="shared" si="19"/>
        <v>211</v>
      </c>
      <c r="K118" s="20">
        <f t="shared" si="19"/>
        <v>2.4700000000000002</v>
      </c>
      <c r="L118" s="20">
        <f t="shared" si="19"/>
        <v>259.88499999999993</v>
      </c>
      <c r="M118" s="20">
        <f t="shared" si="19"/>
        <v>329.25</v>
      </c>
      <c r="N118" s="20">
        <f t="shared" si="19"/>
        <v>59.699999999999989</v>
      </c>
      <c r="O118" s="20">
        <f t="shared" si="19"/>
        <v>6.629999999999999</v>
      </c>
      <c r="P118" s="88"/>
    </row>
    <row r="119" spans="1:21" x14ac:dyDescent="0.25">
      <c r="A119" s="16"/>
      <c r="B119" s="46" t="s">
        <v>107</v>
      </c>
      <c r="C119" s="41"/>
      <c r="D119" s="18"/>
      <c r="E119" s="18"/>
      <c r="F119" s="9"/>
      <c r="G119" s="18"/>
      <c r="H119" s="9"/>
      <c r="I119" s="18"/>
      <c r="J119" s="9"/>
      <c r="K119" s="18"/>
      <c r="L119" s="9"/>
      <c r="M119" s="18"/>
      <c r="N119" s="9"/>
      <c r="O119" s="18"/>
      <c r="P119" s="70"/>
    </row>
    <row r="120" spans="1:21" s="65" customFormat="1" ht="24" customHeight="1" thickBot="1" x14ac:dyDescent="0.3">
      <c r="A120" s="16" t="s">
        <v>24</v>
      </c>
      <c r="B120" s="7"/>
      <c r="C120" s="40">
        <v>200</v>
      </c>
      <c r="D120" s="9">
        <v>1</v>
      </c>
      <c r="E120" s="33">
        <v>0</v>
      </c>
      <c r="F120" s="9">
        <v>20.2</v>
      </c>
      <c r="G120" s="18">
        <v>84.8</v>
      </c>
      <c r="H120" s="9">
        <v>2.1999999999999999E-2</v>
      </c>
      <c r="I120" s="18">
        <v>3.9999999999999996</v>
      </c>
      <c r="J120" s="9">
        <v>0</v>
      </c>
      <c r="K120" s="18">
        <v>0.2</v>
      </c>
      <c r="L120" s="9">
        <v>14</v>
      </c>
      <c r="M120" s="18">
        <v>14</v>
      </c>
      <c r="N120" s="9">
        <v>8</v>
      </c>
      <c r="O120" s="18">
        <v>2.8</v>
      </c>
      <c r="P120" s="31" t="s">
        <v>127</v>
      </c>
      <c r="Q120" s="131"/>
    </row>
    <row r="121" spans="1:21" s="21" customFormat="1" ht="16.5" thickBot="1" x14ac:dyDescent="0.3">
      <c r="A121" s="158" t="s">
        <v>106</v>
      </c>
      <c r="B121" s="103"/>
      <c r="C121" s="20" t="s">
        <v>159</v>
      </c>
      <c r="D121" s="20">
        <f>D120</f>
        <v>1</v>
      </c>
      <c r="E121" s="20">
        <f>E120</f>
        <v>0</v>
      </c>
      <c r="F121" s="20">
        <f>F120</f>
        <v>20.2</v>
      </c>
      <c r="G121" s="20">
        <f>G120</f>
        <v>84.8</v>
      </c>
      <c r="H121" s="149">
        <v>2.1999999999999999E-2</v>
      </c>
      <c r="I121" s="127">
        <v>3.9999999999999996</v>
      </c>
      <c r="J121" s="153">
        <v>0</v>
      </c>
      <c r="K121" s="127">
        <v>0.2</v>
      </c>
      <c r="L121" s="153">
        <v>14</v>
      </c>
      <c r="M121" s="127">
        <v>14</v>
      </c>
      <c r="N121" s="153">
        <v>8</v>
      </c>
      <c r="O121" s="127">
        <v>2.8</v>
      </c>
      <c r="P121" s="88"/>
      <c r="Q121" s="129"/>
    </row>
    <row r="122" spans="1:21" s="21" customFormat="1" ht="24.75" thickBot="1" x14ac:dyDescent="0.3">
      <c r="A122" s="76"/>
      <c r="B122" s="123"/>
      <c r="C122" s="89">
        <f>C118+C121</f>
        <v>810</v>
      </c>
      <c r="D122" s="89">
        <f>D118+D121</f>
        <v>26.040000000000003</v>
      </c>
      <c r="E122" s="89">
        <f>E118+E121</f>
        <v>27.04</v>
      </c>
      <c r="F122" s="89">
        <f>F118+F121</f>
        <v>118.67999999999999</v>
      </c>
      <c r="G122" s="89">
        <f>G118+G121</f>
        <v>817.39999999999975</v>
      </c>
      <c r="H122" s="125"/>
      <c r="I122" s="124"/>
      <c r="J122" s="125"/>
      <c r="K122" s="124"/>
      <c r="L122" s="125"/>
      <c r="M122" s="124"/>
      <c r="N122" s="125"/>
      <c r="O122" s="124"/>
      <c r="P122" s="86"/>
      <c r="Q122" s="129">
        <f>G122/2720</f>
        <v>0.30051470588235285</v>
      </c>
      <c r="R122" s="133" t="s">
        <v>202</v>
      </c>
    </row>
    <row r="123" spans="1:21" x14ac:dyDescent="0.25">
      <c r="A123" s="5"/>
      <c r="B123" s="14" t="s">
        <v>8</v>
      </c>
      <c r="C123" s="56"/>
      <c r="D123" s="156"/>
      <c r="E123" s="22"/>
      <c r="F123" s="156"/>
      <c r="G123" s="22"/>
      <c r="H123" s="156"/>
      <c r="I123" s="22"/>
      <c r="J123" s="156"/>
      <c r="K123" s="22"/>
      <c r="L123" s="156"/>
      <c r="M123" s="22"/>
      <c r="N123" s="156"/>
      <c r="O123" s="22"/>
      <c r="P123" s="114"/>
    </row>
    <row r="124" spans="1:21" ht="31.5" x14ac:dyDescent="0.25">
      <c r="A124" s="16" t="s">
        <v>228</v>
      </c>
      <c r="B124" s="7"/>
      <c r="C124" s="17">
        <v>100</v>
      </c>
      <c r="D124" s="9">
        <v>1.3120000000000001</v>
      </c>
      <c r="E124" s="18">
        <v>3.2490000000000006</v>
      </c>
      <c r="F124" s="9">
        <v>6.4660000000000002</v>
      </c>
      <c r="G124" s="18">
        <v>60.400000000000006</v>
      </c>
      <c r="H124" s="9">
        <v>2.2000000000000002E-2</v>
      </c>
      <c r="I124" s="18">
        <v>17.097999999999999</v>
      </c>
      <c r="J124" s="9">
        <v>0</v>
      </c>
      <c r="K124" s="18">
        <v>8.39</v>
      </c>
      <c r="L124" s="9">
        <v>24.971000000000004</v>
      </c>
      <c r="M124" s="18">
        <v>28.307000000000002</v>
      </c>
      <c r="N124" s="9">
        <v>15.091000000000001</v>
      </c>
      <c r="O124" s="18">
        <v>0.46600000000000003</v>
      </c>
      <c r="P124" s="31" t="s">
        <v>229</v>
      </c>
    </row>
    <row r="125" spans="1:21" ht="36.75" customHeight="1" x14ac:dyDescent="0.25">
      <c r="A125" s="16" t="s">
        <v>35</v>
      </c>
      <c r="B125" s="7"/>
      <c r="C125" s="17" t="s">
        <v>171</v>
      </c>
      <c r="D125" s="9">
        <v>7.4905000000000008</v>
      </c>
      <c r="E125" s="18">
        <v>14</v>
      </c>
      <c r="F125" s="9">
        <v>16.944800000000001</v>
      </c>
      <c r="G125" s="18">
        <v>171.64</v>
      </c>
      <c r="H125" s="9">
        <v>0.14130000000000001</v>
      </c>
      <c r="I125" s="18">
        <v>12.5192</v>
      </c>
      <c r="J125" s="9">
        <v>12.804000000000002</v>
      </c>
      <c r="K125" s="18">
        <v>1.4773999999999998</v>
      </c>
      <c r="L125" s="9">
        <v>42.242000000000004</v>
      </c>
      <c r="M125" s="18">
        <v>113.80499999999999</v>
      </c>
      <c r="N125" s="9">
        <v>35.861599999999996</v>
      </c>
      <c r="O125" s="18">
        <v>1.6135999999999999</v>
      </c>
      <c r="P125" s="110" t="s">
        <v>169</v>
      </c>
    </row>
    <row r="126" spans="1:21" ht="19.5" customHeight="1" x14ac:dyDescent="0.25">
      <c r="A126" s="16" t="s">
        <v>11</v>
      </c>
      <c r="B126" s="7"/>
      <c r="C126" s="17">
        <v>100</v>
      </c>
      <c r="D126" s="9">
        <v>11.81</v>
      </c>
      <c r="E126" s="18">
        <v>8.2000000000000011</v>
      </c>
      <c r="F126" s="9">
        <v>11.4</v>
      </c>
      <c r="G126" s="18">
        <v>189.99999999999997</v>
      </c>
      <c r="H126" s="9">
        <v>7.9999999999999988E-2</v>
      </c>
      <c r="I126" s="18">
        <v>0.65999999999999992</v>
      </c>
      <c r="J126" s="9">
        <v>9.3999999999999968</v>
      </c>
      <c r="K126" s="18">
        <v>5.0199999999999996</v>
      </c>
      <c r="L126" s="9">
        <v>71.879999999999981</v>
      </c>
      <c r="M126" s="18">
        <v>185.45999999999998</v>
      </c>
      <c r="N126" s="9">
        <v>41.139999999999993</v>
      </c>
      <c r="O126" s="18">
        <v>1.4599999999999997</v>
      </c>
      <c r="P126" s="110" t="s">
        <v>173</v>
      </c>
    </row>
    <row r="127" spans="1:21" ht="18" customHeight="1" x14ac:dyDescent="0.25">
      <c r="A127" s="16" t="s">
        <v>174</v>
      </c>
      <c r="B127" s="7"/>
      <c r="C127" s="17">
        <v>180</v>
      </c>
      <c r="D127" s="9">
        <v>6.2063999999999995</v>
      </c>
      <c r="E127" s="18">
        <v>7.1856</v>
      </c>
      <c r="F127" s="9">
        <v>34.2288</v>
      </c>
      <c r="G127" s="18">
        <v>226.07999999999998</v>
      </c>
      <c r="H127" s="9">
        <v>8.6399999999999991E-2</v>
      </c>
      <c r="I127" s="18">
        <v>3.2543999999999995</v>
      </c>
      <c r="J127" s="9">
        <v>0</v>
      </c>
      <c r="K127" s="18">
        <v>3.7728000000000002</v>
      </c>
      <c r="L127" s="9">
        <v>23.299200000000003</v>
      </c>
      <c r="M127" s="18">
        <v>61.056000000000004</v>
      </c>
      <c r="N127" s="9">
        <v>20.808000000000003</v>
      </c>
      <c r="O127" s="18">
        <v>1.2384000000000004</v>
      </c>
      <c r="P127" s="31" t="s">
        <v>175</v>
      </c>
    </row>
    <row r="128" spans="1:21" x14ac:dyDescent="0.25">
      <c r="A128" s="16" t="s">
        <v>72</v>
      </c>
      <c r="B128" s="7"/>
      <c r="C128" s="17">
        <v>200</v>
      </c>
      <c r="D128" s="9">
        <v>0.16</v>
      </c>
      <c r="E128" s="18">
        <v>0.16</v>
      </c>
      <c r="F128" s="9">
        <v>27.880000000000003</v>
      </c>
      <c r="G128" s="18">
        <v>114.60000000000001</v>
      </c>
      <c r="H128" s="9">
        <v>1.2E-2</v>
      </c>
      <c r="I128" s="18">
        <v>0.9</v>
      </c>
      <c r="J128" s="9">
        <v>0</v>
      </c>
      <c r="K128" s="18">
        <v>0.08</v>
      </c>
      <c r="L128" s="9">
        <v>14.180000000000001</v>
      </c>
      <c r="M128" s="18">
        <v>4.4000000000000004</v>
      </c>
      <c r="N128" s="9">
        <v>5.1400000000000006</v>
      </c>
      <c r="O128" s="18">
        <v>0.95200000000000007</v>
      </c>
      <c r="P128" s="31" t="s">
        <v>176</v>
      </c>
    </row>
    <row r="129" spans="1:18" ht="20.25" customHeight="1" x14ac:dyDescent="0.25">
      <c r="A129" s="16" t="s">
        <v>9</v>
      </c>
      <c r="B129" s="7"/>
      <c r="C129" s="17">
        <v>60</v>
      </c>
      <c r="D129" s="9">
        <v>3.96</v>
      </c>
      <c r="E129" s="18">
        <v>0.72</v>
      </c>
      <c r="F129" s="9">
        <v>23.76</v>
      </c>
      <c r="G129" s="18">
        <v>118.80000000000001</v>
      </c>
      <c r="H129" s="9">
        <v>0.10200000000000002</v>
      </c>
      <c r="I129" s="18"/>
      <c r="J129" s="9"/>
      <c r="K129" s="18">
        <v>0.84</v>
      </c>
      <c r="L129" s="9">
        <v>17.400000000000002</v>
      </c>
      <c r="M129" s="18">
        <v>90.000000000000014</v>
      </c>
      <c r="N129" s="9">
        <v>28.200000000000006</v>
      </c>
      <c r="O129" s="18">
        <v>2.3400000000000003</v>
      </c>
      <c r="P129" s="70" t="s">
        <v>128</v>
      </c>
    </row>
    <row r="130" spans="1:18" ht="18.75" customHeight="1" thickBot="1" x14ac:dyDescent="0.3">
      <c r="A130" s="16" t="s">
        <v>25</v>
      </c>
      <c r="B130" s="7"/>
      <c r="C130" s="17">
        <v>60</v>
      </c>
      <c r="D130" s="9">
        <v>4.5599999999999996</v>
      </c>
      <c r="E130" s="18">
        <v>0.48</v>
      </c>
      <c r="F130" s="9">
        <v>29.52</v>
      </c>
      <c r="G130" s="18">
        <v>141</v>
      </c>
      <c r="H130" s="9">
        <v>6.6000000000000003E-2</v>
      </c>
      <c r="I130" s="18"/>
      <c r="J130" s="9"/>
      <c r="K130" s="18">
        <v>0.66</v>
      </c>
      <c r="L130" s="9">
        <v>12</v>
      </c>
      <c r="M130" s="18">
        <v>39</v>
      </c>
      <c r="N130" s="9">
        <v>8.4</v>
      </c>
      <c r="O130" s="18">
        <v>0.66000000000000014</v>
      </c>
      <c r="P130" s="70" t="s">
        <v>118</v>
      </c>
    </row>
    <row r="131" spans="1:18" ht="22.5" customHeight="1" thickBot="1" x14ac:dyDescent="0.3">
      <c r="A131" s="211" t="s">
        <v>106</v>
      </c>
      <c r="B131" s="212"/>
      <c r="C131" s="19">
        <v>972</v>
      </c>
      <c r="D131" s="20">
        <f t="shared" ref="D131:O131" si="20">SUM(D124:D130)</f>
        <v>35.498899999999999</v>
      </c>
      <c r="E131" s="20">
        <f t="shared" si="20"/>
        <v>33.994599999999998</v>
      </c>
      <c r="F131" s="20">
        <f t="shared" si="20"/>
        <v>150.1996</v>
      </c>
      <c r="G131" s="20">
        <f t="shared" si="20"/>
        <v>1022.52</v>
      </c>
      <c r="H131" s="20">
        <f t="shared" si="20"/>
        <v>0.50970000000000004</v>
      </c>
      <c r="I131" s="20">
        <f t="shared" si="20"/>
        <v>34.431599999999996</v>
      </c>
      <c r="J131" s="20">
        <f t="shared" si="20"/>
        <v>22.204000000000001</v>
      </c>
      <c r="K131" s="20">
        <f t="shared" si="20"/>
        <v>20.240199999999998</v>
      </c>
      <c r="L131" s="20">
        <f t="shared" si="20"/>
        <v>205.97220000000002</v>
      </c>
      <c r="M131" s="20">
        <f t="shared" si="20"/>
        <v>522.02800000000002</v>
      </c>
      <c r="N131" s="20">
        <f t="shared" si="20"/>
        <v>154.64060000000001</v>
      </c>
      <c r="O131" s="20">
        <f t="shared" si="20"/>
        <v>8.73</v>
      </c>
      <c r="P131" s="115"/>
      <c r="Q131" s="130">
        <f>G131/2720</f>
        <v>0.37592647058823531</v>
      </c>
      <c r="R131" s="136" t="s">
        <v>199</v>
      </c>
    </row>
    <row r="132" spans="1:18" ht="24.75" thickBot="1" x14ac:dyDescent="0.3">
      <c r="A132" s="47" t="s">
        <v>108</v>
      </c>
      <c r="B132" s="104"/>
      <c r="C132" s="48">
        <f>C118+C121+C131</f>
        <v>1782</v>
      </c>
      <c r="D132" s="48">
        <f t="shared" ref="D132:O132" si="21">D118+D121+D131</f>
        <v>61.538899999999998</v>
      </c>
      <c r="E132" s="48">
        <f t="shared" si="21"/>
        <v>61.034599999999998</v>
      </c>
      <c r="F132" s="48">
        <f t="shared" si="21"/>
        <v>268.87959999999998</v>
      </c>
      <c r="G132" s="48">
        <f t="shared" si="21"/>
        <v>1839.9199999999996</v>
      </c>
      <c r="H132" s="48">
        <f t="shared" si="21"/>
        <v>0.78820000000000001</v>
      </c>
      <c r="I132" s="48">
        <f t="shared" si="21"/>
        <v>52.271599999999992</v>
      </c>
      <c r="J132" s="48">
        <f t="shared" si="21"/>
        <v>233.20400000000001</v>
      </c>
      <c r="K132" s="48">
        <f t="shared" si="21"/>
        <v>22.9102</v>
      </c>
      <c r="L132" s="48">
        <f t="shared" si="21"/>
        <v>479.85719999999992</v>
      </c>
      <c r="M132" s="48">
        <f t="shared" si="21"/>
        <v>865.27800000000002</v>
      </c>
      <c r="N132" s="48">
        <f t="shared" si="21"/>
        <v>222.34059999999999</v>
      </c>
      <c r="O132" s="48">
        <f t="shared" si="21"/>
        <v>18.16</v>
      </c>
      <c r="P132" s="88"/>
      <c r="Q132" s="130">
        <f>G132/2720</f>
        <v>0.6764411764705881</v>
      </c>
      <c r="R132" s="133" t="s">
        <v>200</v>
      </c>
    </row>
    <row r="133" spans="1:18" x14ac:dyDescent="0.25">
      <c r="A133" s="73"/>
      <c r="B133" s="46"/>
      <c r="C133" s="92"/>
      <c r="D133" s="92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83"/>
    </row>
    <row r="134" spans="1:18" x14ac:dyDescent="0.25">
      <c r="A134" s="73"/>
      <c r="B134" s="46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7"/>
    </row>
    <row r="135" spans="1:18" ht="16.5" thickBot="1" x14ac:dyDescent="0.3">
      <c r="A135" s="36" t="s">
        <v>111</v>
      </c>
      <c r="B135" s="46"/>
      <c r="C135" s="200"/>
      <c r="D135" s="200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7"/>
    </row>
    <row r="136" spans="1:18" x14ac:dyDescent="0.25">
      <c r="A136" s="5" t="s">
        <v>87</v>
      </c>
      <c r="B136" s="83"/>
      <c r="C136" s="39" t="s">
        <v>88</v>
      </c>
      <c r="D136" s="194" t="s">
        <v>89</v>
      </c>
      <c r="E136" s="195"/>
      <c r="F136" s="196"/>
      <c r="G136" s="22" t="s">
        <v>90</v>
      </c>
      <c r="H136" s="197" t="s">
        <v>91</v>
      </c>
      <c r="I136" s="186" t="s">
        <v>92</v>
      </c>
      <c r="J136" s="183" t="s">
        <v>93</v>
      </c>
      <c r="K136" s="186" t="s">
        <v>94</v>
      </c>
      <c r="L136" s="183" t="s">
        <v>95</v>
      </c>
      <c r="M136" s="186" t="s">
        <v>96</v>
      </c>
      <c r="N136" s="189" t="s">
        <v>97</v>
      </c>
      <c r="O136" s="189" t="s">
        <v>98</v>
      </c>
      <c r="P136" s="39" t="s">
        <v>109</v>
      </c>
    </row>
    <row r="137" spans="1:18" ht="16.5" thickBot="1" x14ac:dyDescent="0.3">
      <c r="A137" s="16" t="s">
        <v>99</v>
      </c>
      <c r="B137" s="7"/>
      <c r="C137" s="40" t="s">
        <v>100</v>
      </c>
      <c r="D137" s="161"/>
      <c r="E137" s="162"/>
      <c r="F137" s="162"/>
      <c r="G137" s="18" t="s">
        <v>112</v>
      </c>
      <c r="H137" s="198"/>
      <c r="I137" s="187"/>
      <c r="J137" s="184"/>
      <c r="K137" s="187"/>
      <c r="L137" s="184"/>
      <c r="M137" s="187"/>
      <c r="N137" s="190"/>
      <c r="O137" s="190"/>
      <c r="P137" s="40" t="s">
        <v>110</v>
      </c>
    </row>
    <row r="138" spans="1:18" ht="16.5" thickBot="1" x14ac:dyDescent="0.3">
      <c r="A138" s="11"/>
      <c r="B138" s="97"/>
      <c r="C138" s="54"/>
      <c r="D138" s="12" t="s">
        <v>101</v>
      </c>
      <c r="E138" s="12" t="s">
        <v>102</v>
      </c>
      <c r="F138" s="49" t="s">
        <v>103</v>
      </c>
      <c r="G138" s="12" t="s">
        <v>104</v>
      </c>
      <c r="H138" s="199"/>
      <c r="I138" s="188"/>
      <c r="J138" s="185"/>
      <c r="K138" s="188"/>
      <c r="L138" s="185"/>
      <c r="M138" s="188"/>
      <c r="N138" s="191"/>
      <c r="O138" s="191"/>
      <c r="P138" s="54"/>
    </row>
    <row r="139" spans="1:18" x14ac:dyDescent="0.25">
      <c r="A139" s="16"/>
      <c r="B139" s="46" t="s">
        <v>5</v>
      </c>
      <c r="C139" s="40"/>
      <c r="D139" s="9"/>
      <c r="E139" s="22"/>
      <c r="F139" s="9"/>
      <c r="G139" s="22"/>
      <c r="H139" s="156"/>
      <c r="I139" s="22"/>
      <c r="J139" s="9"/>
      <c r="K139" s="22"/>
      <c r="L139" s="9"/>
      <c r="M139" s="22"/>
      <c r="N139" s="22"/>
      <c r="O139" s="9"/>
      <c r="P139" s="40"/>
    </row>
    <row r="140" spans="1:18" x14ac:dyDescent="0.25">
      <c r="A140" s="16" t="s">
        <v>57</v>
      </c>
      <c r="B140" s="46"/>
      <c r="C140" s="40" t="s">
        <v>58</v>
      </c>
      <c r="D140" s="9">
        <v>2.33</v>
      </c>
      <c r="E140" s="18">
        <v>8.1199999999999992</v>
      </c>
      <c r="F140" s="9">
        <v>15.549999999999997</v>
      </c>
      <c r="G140" s="18">
        <v>144.59999999999997</v>
      </c>
      <c r="H140" s="9">
        <v>3.2999999999999988E-2</v>
      </c>
      <c r="I140" s="18">
        <v>0</v>
      </c>
      <c r="J140" s="9">
        <v>40</v>
      </c>
      <c r="K140" s="18">
        <v>0.62</v>
      </c>
      <c r="L140" s="9">
        <v>8.1</v>
      </c>
      <c r="M140" s="18">
        <v>22.5</v>
      </c>
      <c r="N140" s="18">
        <v>3.9</v>
      </c>
      <c r="O140" s="9">
        <v>0.38</v>
      </c>
      <c r="P140" s="40" t="s">
        <v>116</v>
      </c>
    </row>
    <row r="141" spans="1:18" x14ac:dyDescent="0.25">
      <c r="A141" s="16" t="s">
        <v>43</v>
      </c>
      <c r="B141" s="46"/>
      <c r="C141" s="40">
        <v>180</v>
      </c>
      <c r="D141" s="9">
        <v>6.9</v>
      </c>
      <c r="E141" s="18">
        <v>4.7880000000000003</v>
      </c>
      <c r="F141" s="9">
        <v>31.91</v>
      </c>
      <c r="G141" s="18">
        <v>197.3</v>
      </c>
      <c r="H141" s="9">
        <v>8.1000000000000003E-2</v>
      </c>
      <c r="I141" s="18">
        <v>0.86399999999999999</v>
      </c>
      <c r="J141" s="9">
        <v>13.319999999999997</v>
      </c>
      <c r="K141" s="18">
        <v>0.26100000000000001</v>
      </c>
      <c r="L141" s="9">
        <v>122.46299999999997</v>
      </c>
      <c r="M141" s="18">
        <v>135.54900000000001</v>
      </c>
      <c r="N141" s="18">
        <v>28.448999999999995</v>
      </c>
      <c r="O141" s="9">
        <v>1.4939999999999998</v>
      </c>
      <c r="P141" s="40" t="s">
        <v>177</v>
      </c>
    </row>
    <row r="142" spans="1:18" ht="20.25" customHeight="1" x14ac:dyDescent="0.25">
      <c r="A142" s="16" t="s">
        <v>49</v>
      </c>
      <c r="B142" s="46"/>
      <c r="C142" s="40" t="s">
        <v>146</v>
      </c>
      <c r="D142" s="9">
        <v>2.4249999999999998</v>
      </c>
      <c r="E142" s="18">
        <v>0.95</v>
      </c>
      <c r="F142" s="9">
        <v>11.6</v>
      </c>
      <c r="G142" s="18">
        <v>99.14</v>
      </c>
      <c r="H142" s="9">
        <v>4.859999999999999E-2</v>
      </c>
      <c r="I142" s="18">
        <v>0</v>
      </c>
      <c r="J142" s="9">
        <v>29.134999999999998</v>
      </c>
      <c r="K142" s="18">
        <v>0.72500000000000009</v>
      </c>
      <c r="L142" s="9">
        <v>11.01135</v>
      </c>
      <c r="M142" s="18">
        <v>29.904000000000003</v>
      </c>
      <c r="N142" s="18">
        <v>8.5887000000000011</v>
      </c>
      <c r="O142" s="9">
        <v>0.50050000000000006</v>
      </c>
      <c r="P142" s="40" t="s">
        <v>147</v>
      </c>
    </row>
    <row r="143" spans="1:18" x14ac:dyDescent="0.25">
      <c r="A143" s="16" t="s">
        <v>44</v>
      </c>
      <c r="B143" s="46"/>
      <c r="C143" s="40">
        <v>200</v>
      </c>
      <c r="D143" s="9">
        <v>4.0780000000000003</v>
      </c>
      <c r="E143" s="18">
        <v>3.81</v>
      </c>
      <c r="F143" s="9">
        <v>7.597999999999999</v>
      </c>
      <c r="G143" s="18">
        <v>78.599999999999994</v>
      </c>
      <c r="H143" s="9">
        <v>5.5999999999999994E-2</v>
      </c>
      <c r="I143" s="18">
        <v>1.5879999999999999</v>
      </c>
      <c r="J143" s="9">
        <v>24.4</v>
      </c>
      <c r="K143" s="18">
        <v>0</v>
      </c>
      <c r="L143" s="9">
        <v>151.91999999999999</v>
      </c>
      <c r="M143" s="18">
        <v>124.55999999999999</v>
      </c>
      <c r="N143" s="18">
        <v>21.34</v>
      </c>
      <c r="O143" s="9">
        <v>0.44799999999999995</v>
      </c>
      <c r="P143" s="40" t="s">
        <v>133</v>
      </c>
    </row>
    <row r="144" spans="1:18" s="65" customFormat="1" ht="18.75" customHeight="1" x14ac:dyDescent="0.25">
      <c r="A144" s="23" t="s">
        <v>210</v>
      </c>
      <c r="B144" s="7"/>
      <c r="C144" s="24">
        <v>120</v>
      </c>
      <c r="D144" s="27">
        <v>1.8</v>
      </c>
      <c r="E144" s="26">
        <v>0.6</v>
      </c>
      <c r="F144" s="27">
        <v>9.1999999999999993</v>
      </c>
      <c r="G144" s="26">
        <v>115.19999999999999</v>
      </c>
      <c r="H144" s="27">
        <v>4.7999999999999994E-2</v>
      </c>
      <c r="I144" s="26">
        <v>11.999999999999998</v>
      </c>
      <c r="J144" s="27">
        <v>0</v>
      </c>
      <c r="K144" s="26">
        <v>0.48</v>
      </c>
      <c r="L144" s="27">
        <v>9.6</v>
      </c>
      <c r="M144" s="26">
        <v>33.6</v>
      </c>
      <c r="N144" s="42">
        <v>50.4</v>
      </c>
      <c r="O144" s="26">
        <v>0.72</v>
      </c>
      <c r="P144" s="40" t="s">
        <v>196</v>
      </c>
      <c r="Q144" s="121"/>
    </row>
    <row r="145" spans="1:18" ht="18" customHeight="1" thickBot="1" x14ac:dyDescent="0.3">
      <c r="A145" s="16" t="s">
        <v>26</v>
      </c>
      <c r="B145" s="46"/>
      <c r="C145" s="40">
        <v>50</v>
      </c>
      <c r="D145" s="9">
        <v>3.75</v>
      </c>
      <c r="E145" s="18">
        <v>1.45</v>
      </c>
      <c r="F145" s="31">
        <v>25.7</v>
      </c>
      <c r="G145" s="31">
        <v>131</v>
      </c>
      <c r="H145" s="9">
        <v>5.5E-2</v>
      </c>
      <c r="I145" s="18">
        <v>0</v>
      </c>
      <c r="J145" s="9">
        <v>0</v>
      </c>
      <c r="K145" s="18">
        <v>0.85</v>
      </c>
      <c r="L145" s="9">
        <v>9.5</v>
      </c>
      <c r="M145" s="18">
        <v>32.5</v>
      </c>
      <c r="N145" s="18">
        <v>6.5</v>
      </c>
      <c r="O145" s="9">
        <v>0.6</v>
      </c>
      <c r="P145" s="40" t="s">
        <v>118</v>
      </c>
    </row>
    <row r="146" spans="1:18" ht="16.5" thickBot="1" x14ac:dyDescent="0.3">
      <c r="A146" s="158" t="s">
        <v>106</v>
      </c>
      <c r="B146" s="102"/>
      <c r="C146" s="55">
        <v>640</v>
      </c>
      <c r="D146" s="20">
        <f t="shared" ref="D146:O146" si="22">SUM(D140:D145)</f>
        <v>21.283000000000001</v>
      </c>
      <c r="E146" s="38">
        <f>E145+E144+E143+E142+E141+E140+E143</f>
        <v>23.527999999999995</v>
      </c>
      <c r="F146" s="38">
        <f t="shared" si="22"/>
        <v>101.55799999999999</v>
      </c>
      <c r="G146" s="38">
        <f>G145+G144+G142+G141+G140</f>
        <v>687.24</v>
      </c>
      <c r="H146" s="20">
        <f t="shared" si="22"/>
        <v>0.32159999999999994</v>
      </c>
      <c r="I146" s="20">
        <f t="shared" si="22"/>
        <v>14.451999999999998</v>
      </c>
      <c r="J146" s="20">
        <f t="shared" si="22"/>
        <v>106.85499999999999</v>
      </c>
      <c r="K146" s="20">
        <f t="shared" si="22"/>
        <v>2.9360000000000004</v>
      </c>
      <c r="L146" s="20">
        <f t="shared" si="22"/>
        <v>312.59434999999996</v>
      </c>
      <c r="M146" s="20">
        <f t="shared" si="22"/>
        <v>378.613</v>
      </c>
      <c r="N146" s="20">
        <f t="shared" si="22"/>
        <v>119.17769999999999</v>
      </c>
      <c r="O146" s="20">
        <f t="shared" si="22"/>
        <v>4.1424999999999992</v>
      </c>
      <c r="P146" s="67"/>
    </row>
    <row r="147" spans="1:18" x14ac:dyDescent="0.25">
      <c r="A147" s="5"/>
      <c r="B147" s="14" t="s">
        <v>107</v>
      </c>
      <c r="C147" s="56"/>
      <c r="D147" s="22"/>
      <c r="E147" s="157"/>
      <c r="F147" s="157"/>
      <c r="G147" s="157"/>
      <c r="H147" s="156"/>
      <c r="I147" s="22"/>
      <c r="J147" s="156"/>
      <c r="K147" s="22"/>
      <c r="L147" s="156"/>
      <c r="M147" s="22"/>
      <c r="N147" s="22"/>
      <c r="O147" s="156"/>
      <c r="P147" s="39"/>
    </row>
    <row r="148" spans="1:18" ht="16.5" thickBot="1" x14ac:dyDescent="0.3">
      <c r="A148" s="16" t="s">
        <v>205</v>
      </c>
      <c r="B148" s="46"/>
      <c r="C148" s="41" t="s">
        <v>159</v>
      </c>
      <c r="D148" s="9">
        <v>5.8</v>
      </c>
      <c r="E148" s="18">
        <v>5</v>
      </c>
      <c r="F148" s="9">
        <v>8.4</v>
      </c>
      <c r="G148" s="18">
        <v>102</v>
      </c>
      <c r="H148" s="9">
        <v>0.04</v>
      </c>
      <c r="I148" s="18">
        <v>0.6</v>
      </c>
      <c r="J148" s="9">
        <v>28</v>
      </c>
      <c r="K148" s="18"/>
      <c r="L148" s="9">
        <v>248</v>
      </c>
      <c r="M148" s="18">
        <v>184</v>
      </c>
      <c r="N148" s="10">
        <v>28</v>
      </c>
      <c r="O148" s="18">
        <v>0.2</v>
      </c>
      <c r="P148" s="70" t="s">
        <v>162</v>
      </c>
      <c r="Q148" s="130"/>
    </row>
    <row r="149" spans="1:18" ht="16.5" thickBot="1" x14ac:dyDescent="0.3">
      <c r="A149" s="158" t="s">
        <v>106</v>
      </c>
      <c r="B149" s="102"/>
      <c r="C149" s="19">
        <v>200</v>
      </c>
      <c r="D149" s="20">
        <f t="shared" ref="D149:O149" si="23">SUM(D148)</f>
        <v>5.8</v>
      </c>
      <c r="E149" s="38">
        <f t="shared" si="23"/>
        <v>5</v>
      </c>
      <c r="F149" s="38">
        <f t="shared" si="23"/>
        <v>8.4</v>
      </c>
      <c r="G149" s="34">
        <f t="shared" si="23"/>
        <v>102</v>
      </c>
      <c r="H149" s="20">
        <f t="shared" si="23"/>
        <v>0.04</v>
      </c>
      <c r="I149" s="34">
        <f t="shared" si="23"/>
        <v>0.6</v>
      </c>
      <c r="J149" s="20">
        <f t="shared" si="23"/>
        <v>28</v>
      </c>
      <c r="K149" s="34">
        <f t="shared" si="23"/>
        <v>0</v>
      </c>
      <c r="L149" s="20">
        <f t="shared" si="23"/>
        <v>248</v>
      </c>
      <c r="M149" s="34">
        <f t="shared" si="23"/>
        <v>184</v>
      </c>
      <c r="N149" s="20">
        <f t="shared" si="23"/>
        <v>28</v>
      </c>
      <c r="O149" s="34">
        <f t="shared" si="23"/>
        <v>0.2</v>
      </c>
      <c r="P149" s="67"/>
      <c r="Q149" s="130"/>
    </row>
    <row r="150" spans="1:18" ht="24.75" thickBot="1" x14ac:dyDescent="0.3">
      <c r="A150" s="76"/>
      <c r="B150" s="83"/>
      <c r="C150" s="89">
        <f>C146+C149</f>
        <v>840</v>
      </c>
      <c r="D150" s="89">
        <f>D146+D149</f>
        <v>27.083000000000002</v>
      </c>
      <c r="E150" s="89">
        <f>E146+E149</f>
        <v>28.527999999999995</v>
      </c>
      <c r="F150" s="89">
        <f>F146+F149</f>
        <v>109.958</v>
      </c>
      <c r="G150" s="90">
        <f>G146+G149</f>
        <v>789.24</v>
      </c>
      <c r="H150" s="20"/>
      <c r="I150" s="34"/>
      <c r="J150" s="20"/>
      <c r="K150" s="34"/>
      <c r="L150" s="20"/>
      <c r="M150" s="34"/>
      <c r="N150" s="20"/>
      <c r="O150" s="34"/>
      <c r="P150" s="67"/>
      <c r="Q150" s="130">
        <f>G150/2720</f>
        <v>0.29016176470588234</v>
      </c>
      <c r="R150" s="133" t="s">
        <v>202</v>
      </c>
    </row>
    <row r="151" spans="1:18" x14ac:dyDescent="0.25">
      <c r="A151" s="5"/>
      <c r="B151" s="14" t="s">
        <v>8</v>
      </c>
      <c r="C151" s="56"/>
      <c r="D151" s="156"/>
      <c r="E151" s="22"/>
      <c r="F151" s="157"/>
      <c r="G151" s="156"/>
      <c r="H151" s="18"/>
      <c r="I151" s="9"/>
      <c r="J151" s="18"/>
      <c r="K151" s="9"/>
      <c r="L151" s="18"/>
      <c r="M151" s="9"/>
      <c r="N151" s="18"/>
      <c r="O151" s="9"/>
      <c r="P151" s="72"/>
      <c r="Q151" s="130"/>
    </row>
    <row r="152" spans="1:18" x14ac:dyDescent="0.25">
      <c r="A152" s="16" t="s">
        <v>213</v>
      </c>
      <c r="B152" s="71"/>
      <c r="C152" s="17">
        <v>100</v>
      </c>
      <c r="D152" s="9">
        <v>1.2329999999999999</v>
      </c>
      <c r="E152" s="18">
        <v>9.3999999999999986E-2</v>
      </c>
      <c r="F152" s="18">
        <v>11.475999999999999</v>
      </c>
      <c r="G152" s="9">
        <v>81.699999999999989</v>
      </c>
      <c r="H152" s="10">
        <v>5.6999999999999981E-2</v>
      </c>
      <c r="I152" s="18">
        <v>3.3599999999999994</v>
      </c>
      <c r="J152" s="9">
        <v>0</v>
      </c>
      <c r="K152" s="18">
        <v>13.399999999999999</v>
      </c>
      <c r="L152" s="9">
        <v>25.759999999999994</v>
      </c>
      <c r="M152" s="18">
        <v>52.765999999999977</v>
      </c>
      <c r="N152" s="18">
        <v>36.04699999999999</v>
      </c>
      <c r="O152" s="9">
        <v>0.6639999999999997</v>
      </c>
      <c r="P152" s="40" t="s">
        <v>214</v>
      </c>
      <c r="Q152" s="130"/>
    </row>
    <row r="153" spans="1:18" ht="31.5" x14ac:dyDescent="0.25">
      <c r="A153" s="16" t="s">
        <v>222</v>
      </c>
      <c r="B153" s="46"/>
      <c r="C153" s="41" t="s">
        <v>130</v>
      </c>
      <c r="D153" s="9">
        <v>7.5</v>
      </c>
      <c r="E153" s="18">
        <v>14.57</v>
      </c>
      <c r="F153" s="9">
        <v>15.58</v>
      </c>
      <c r="G153" s="10">
        <v>221.9</v>
      </c>
      <c r="H153" s="18">
        <v>8.43E-2</v>
      </c>
      <c r="I153" s="9">
        <v>10.934199999999999</v>
      </c>
      <c r="J153" s="18">
        <v>22.804000000000002</v>
      </c>
      <c r="K153" s="9">
        <v>2.5573999999999999</v>
      </c>
      <c r="L153" s="18">
        <v>55.442000000000007</v>
      </c>
      <c r="M153" s="9">
        <v>91.454999999999984</v>
      </c>
      <c r="N153" s="18">
        <v>26.111599999999999</v>
      </c>
      <c r="O153" s="9">
        <v>1.2086000000000001</v>
      </c>
      <c r="P153" s="72" t="s">
        <v>178</v>
      </c>
    </row>
    <row r="154" spans="1:18" ht="21.75" customHeight="1" x14ac:dyDescent="0.25">
      <c r="A154" s="16" t="s">
        <v>75</v>
      </c>
      <c r="B154" s="46"/>
      <c r="C154" s="41" t="s">
        <v>179</v>
      </c>
      <c r="D154" s="9">
        <v>16.52</v>
      </c>
      <c r="E154" s="18">
        <v>19.8</v>
      </c>
      <c r="F154" s="9">
        <v>52.8</v>
      </c>
      <c r="G154" s="10">
        <v>443.33</v>
      </c>
      <c r="H154" s="18">
        <v>0.18333333333333332</v>
      </c>
      <c r="I154" s="9">
        <v>8.1666666666666661</v>
      </c>
      <c r="J154" s="18">
        <v>35</v>
      </c>
      <c r="K154" s="9">
        <v>0.68333333333333335</v>
      </c>
      <c r="L154" s="18">
        <v>45.116666666666667</v>
      </c>
      <c r="M154" s="9">
        <v>236.66666666666666</v>
      </c>
      <c r="N154" s="18">
        <v>67.416666666666657</v>
      </c>
      <c r="O154" s="9">
        <v>2.3333333333333326</v>
      </c>
      <c r="P154" s="72" t="s">
        <v>180</v>
      </c>
    </row>
    <row r="155" spans="1:18" x14ac:dyDescent="0.25">
      <c r="A155" s="16" t="s">
        <v>24</v>
      </c>
      <c r="B155" s="71"/>
      <c r="C155" s="41">
        <v>200</v>
      </c>
      <c r="D155" s="9">
        <v>1</v>
      </c>
      <c r="E155" s="18">
        <v>0</v>
      </c>
      <c r="F155" s="9">
        <v>20.2</v>
      </c>
      <c r="G155" s="10">
        <v>84.8</v>
      </c>
      <c r="H155" s="18">
        <v>2.1999999999999999E-2</v>
      </c>
      <c r="I155" s="9">
        <v>3.9999999999999996</v>
      </c>
      <c r="J155" s="18">
        <v>0</v>
      </c>
      <c r="K155" s="9">
        <v>0.2</v>
      </c>
      <c r="L155" s="18">
        <v>14</v>
      </c>
      <c r="M155" s="9">
        <v>14</v>
      </c>
      <c r="N155" s="18">
        <v>8</v>
      </c>
      <c r="O155" s="9">
        <v>2.8</v>
      </c>
      <c r="P155" s="72" t="s">
        <v>127</v>
      </c>
    </row>
    <row r="156" spans="1:18" ht="17.25" customHeight="1" x14ac:dyDescent="0.25">
      <c r="A156" s="16" t="s">
        <v>9</v>
      </c>
      <c r="B156" s="7"/>
      <c r="C156" s="41">
        <v>60</v>
      </c>
      <c r="D156" s="9">
        <v>3.96</v>
      </c>
      <c r="E156" s="18">
        <v>0.72</v>
      </c>
      <c r="F156" s="9">
        <v>23.76</v>
      </c>
      <c r="G156" s="10">
        <v>118.80000000000001</v>
      </c>
      <c r="H156" s="18">
        <v>0.10200000000000002</v>
      </c>
      <c r="I156" s="9"/>
      <c r="J156" s="18"/>
      <c r="K156" s="9">
        <v>0.84</v>
      </c>
      <c r="L156" s="18">
        <v>17.400000000000002</v>
      </c>
      <c r="M156" s="9">
        <v>90.000000000000014</v>
      </c>
      <c r="N156" s="18">
        <v>28.200000000000006</v>
      </c>
      <c r="O156" s="9">
        <v>2.3400000000000003</v>
      </c>
      <c r="P156" s="40" t="s">
        <v>128</v>
      </c>
    </row>
    <row r="157" spans="1:18" ht="15.75" customHeight="1" thickBot="1" x14ac:dyDescent="0.3">
      <c r="A157" s="16" t="s">
        <v>25</v>
      </c>
      <c r="B157" s="7"/>
      <c r="C157" s="41">
        <v>60</v>
      </c>
      <c r="D157" s="9">
        <v>4.5599999999999996</v>
      </c>
      <c r="E157" s="18">
        <v>0.48</v>
      </c>
      <c r="F157" s="9">
        <v>29.52</v>
      </c>
      <c r="G157" s="10">
        <v>141</v>
      </c>
      <c r="H157" s="33">
        <v>6.6000000000000003E-2</v>
      </c>
      <c r="I157" s="9"/>
      <c r="J157" s="33"/>
      <c r="K157" s="9">
        <v>0.66</v>
      </c>
      <c r="L157" s="33">
        <v>12</v>
      </c>
      <c r="M157" s="9">
        <v>39</v>
      </c>
      <c r="N157" s="33">
        <v>8.4</v>
      </c>
      <c r="O157" s="9">
        <v>0.66000000000000014</v>
      </c>
      <c r="P157" s="40" t="s">
        <v>118</v>
      </c>
    </row>
    <row r="158" spans="1:18" ht="26.25" thickBot="1" x14ac:dyDescent="0.3">
      <c r="A158" s="158" t="s">
        <v>106</v>
      </c>
      <c r="B158" s="102"/>
      <c r="C158" s="19">
        <v>952</v>
      </c>
      <c r="D158" s="20">
        <f t="shared" ref="D158:O158" si="24">SUM(D152:D157)</f>
        <v>34.773000000000003</v>
      </c>
      <c r="E158" s="20">
        <f t="shared" si="24"/>
        <v>35.663999999999994</v>
      </c>
      <c r="F158" s="20">
        <f t="shared" si="24"/>
        <v>153.33600000000001</v>
      </c>
      <c r="G158" s="20">
        <f t="shared" si="24"/>
        <v>1091.53</v>
      </c>
      <c r="H158" s="20">
        <f t="shared" si="24"/>
        <v>0.51463333333333339</v>
      </c>
      <c r="I158" s="20">
        <f t="shared" si="24"/>
        <v>26.460866666666664</v>
      </c>
      <c r="J158" s="20">
        <f t="shared" si="24"/>
        <v>57.804000000000002</v>
      </c>
      <c r="K158" s="20">
        <f t="shared" si="24"/>
        <v>18.340733333333329</v>
      </c>
      <c r="L158" s="20">
        <f t="shared" si="24"/>
        <v>169.71866666666668</v>
      </c>
      <c r="M158" s="20">
        <f t="shared" si="24"/>
        <v>523.88766666666663</v>
      </c>
      <c r="N158" s="20">
        <f t="shared" si="24"/>
        <v>174.17526666666669</v>
      </c>
      <c r="O158" s="20">
        <f t="shared" si="24"/>
        <v>10.005933333333333</v>
      </c>
      <c r="P158" s="67"/>
      <c r="Q158" s="129">
        <f>G158/2720</f>
        <v>0.40129779411764704</v>
      </c>
      <c r="R158" s="136" t="s">
        <v>199</v>
      </c>
    </row>
    <row r="159" spans="1:18" ht="24.75" thickBot="1" x14ac:dyDescent="0.3">
      <c r="A159" s="158" t="s">
        <v>108</v>
      </c>
      <c r="B159" s="104"/>
      <c r="C159" s="20">
        <f>C146+C149+C158</f>
        <v>1792</v>
      </c>
      <c r="D159" s="20">
        <f t="shared" ref="D159:O159" si="25">D146+D149+D158</f>
        <v>61.856000000000009</v>
      </c>
      <c r="E159" s="20">
        <f t="shared" si="25"/>
        <v>64.191999999999993</v>
      </c>
      <c r="F159" s="20">
        <f t="shared" si="25"/>
        <v>263.29399999999998</v>
      </c>
      <c r="G159" s="20">
        <f t="shared" si="25"/>
        <v>1880.77</v>
      </c>
      <c r="H159" s="20">
        <f t="shared" si="25"/>
        <v>0.87623333333333331</v>
      </c>
      <c r="I159" s="20">
        <f t="shared" si="25"/>
        <v>41.51286666666666</v>
      </c>
      <c r="J159" s="20">
        <f t="shared" si="25"/>
        <v>192.65899999999999</v>
      </c>
      <c r="K159" s="20">
        <f t="shared" si="25"/>
        <v>21.276733333333329</v>
      </c>
      <c r="L159" s="20">
        <f t="shared" si="25"/>
        <v>730.31301666666661</v>
      </c>
      <c r="M159" s="20">
        <f t="shared" si="25"/>
        <v>1086.5006666666668</v>
      </c>
      <c r="N159" s="20">
        <f t="shared" si="25"/>
        <v>321.3529666666667</v>
      </c>
      <c r="O159" s="20">
        <f t="shared" si="25"/>
        <v>14.348433333333332</v>
      </c>
      <c r="P159" s="94"/>
      <c r="Q159" s="129">
        <f>G159/2720</f>
        <v>0.69145955882352939</v>
      </c>
      <c r="R159" s="133" t="s">
        <v>200</v>
      </c>
    </row>
    <row r="160" spans="1:18" x14ac:dyDescent="0.25">
      <c r="A160" s="36"/>
      <c r="B160" s="46"/>
      <c r="C160" s="95"/>
      <c r="D160" s="95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85"/>
      <c r="P160" s="7"/>
    </row>
    <row r="161" spans="1:18" ht="16.5" thickBot="1" x14ac:dyDescent="0.3">
      <c r="A161" s="74" t="s">
        <v>6</v>
      </c>
      <c r="B161" s="80"/>
      <c r="C161" s="80"/>
      <c r="N161" s="162"/>
      <c r="O161" s="162"/>
      <c r="P161" s="71"/>
    </row>
    <row r="162" spans="1:18" x14ac:dyDescent="0.25">
      <c r="A162" s="5" t="s">
        <v>87</v>
      </c>
      <c r="B162" s="83"/>
      <c r="C162" s="39" t="s">
        <v>88</v>
      </c>
      <c r="D162" s="194" t="s">
        <v>89</v>
      </c>
      <c r="E162" s="195"/>
      <c r="F162" s="196"/>
      <c r="G162" s="22" t="s">
        <v>90</v>
      </c>
      <c r="H162" s="197" t="s">
        <v>91</v>
      </c>
      <c r="I162" s="186" t="s">
        <v>92</v>
      </c>
      <c r="J162" s="183" t="s">
        <v>93</v>
      </c>
      <c r="K162" s="186" t="s">
        <v>94</v>
      </c>
      <c r="L162" s="183" t="s">
        <v>95</v>
      </c>
      <c r="M162" s="186" t="s">
        <v>96</v>
      </c>
      <c r="N162" s="186" t="s">
        <v>97</v>
      </c>
      <c r="O162" s="189" t="s">
        <v>98</v>
      </c>
      <c r="P162" s="39" t="s">
        <v>109</v>
      </c>
    </row>
    <row r="163" spans="1:18" ht="16.5" thickBot="1" x14ac:dyDescent="0.3">
      <c r="A163" s="16" t="s">
        <v>99</v>
      </c>
      <c r="B163" s="7"/>
      <c r="C163" s="40" t="s">
        <v>100</v>
      </c>
      <c r="D163" s="161"/>
      <c r="E163" s="162"/>
      <c r="F163" s="162"/>
      <c r="G163" s="18" t="s">
        <v>112</v>
      </c>
      <c r="H163" s="198"/>
      <c r="I163" s="187"/>
      <c r="J163" s="184"/>
      <c r="K163" s="187"/>
      <c r="L163" s="184"/>
      <c r="M163" s="187"/>
      <c r="N163" s="187"/>
      <c r="O163" s="190"/>
      <c r="P163" s="40" t="s">
        <v>110</v>
      </c>
    </row>
    <row r="164" spans="1:18" ht="16.5" thickBot="1" x14ac:dyDescent="0.3">
      <c r="A164" s="11"/>
      <c r="B164" s="97"/>
      <c r="C164" s="54"/>
      <c r="D164" s="12" t="s">
        <v>101</v>
      </c>
      <c r="E164" s="12" t="s">
        <v>102</v>
      </c>
      <c r="F164" s="49" t="s">
        <v>103</v>
      </c>
      <c r="G164" s="12" t="s">
        <v>104</v>
      </c>
      <c r="H164" s="199"/>
      <c r="I164" s="188"/>
      <c r="J164" s="185"/>
      <c r="K164" s="188"/>
      <c r="L164" s="185"/>
      <c r="M164" s="188"/>
      <c r="N164" s="188"/>
      <c r="O164" s="191"/>
      <c r="P164" s="54"/>
    </row>
    <row r="165" spans="1:18" x14ac:dyDescent="0.25">
      <c r="A165" s="16"/>
      <c r="B165" s="46" t="s">
        <v>5</v>
      </c>
      <c r="C165" s="39"/>
      <c r="D165" s="9"/>
      <c r="E165" s="22"/>
      <c r="F165" s="9"/>
      <c r="G165" s="22"/>
      <c r="H165" s="156"/>
      <c r="I165" s="22"/>
      <c r="J165" s="9"/>
      <c r="K165" s="22"/>
      <c r="L165" s="9"/>
      <c r="M165" s="22"/>
      <c r="N165" s="157"/>
      <c r="O165" s="9"/>
      <c r="P165" s="40"/>
    </row>
    <row r="166" spans="1:18" ht="23.25" customHeight="1" x14ac:dyDescent="0.25">
      <c r="A166" s="16" t="s">
        <v>215</v>
      </c>
      <c r="B166" s="46"/>
      <c r="C166" s="40" t="s">
        <v>55</v>
      </c>
      <c r="D166" s="9">
        <v>6.2750000000000004</v>
      </c>
      <c r="E166" s="18">
        <v>12.11</v>
      </c>
      <c r="F166" s="9">
        <v>15.549999999999997</v>
      </c>
      <c r="G166" s="18">
        <v>196.09999999999997</v>
      </c>
      <c r="H166" s="9">
        <v>3.7999999999999985E-2</v>
      </c>
      <c r="I166" s="18">
        <v>0.105</v>
      </c>
      <c r="J166" s="9">
        <v>71.5</v>
      </c>
      <c r="K166" s="18">
        <v>0.67999999999999994</v>
      </c>
      <c r="L166" s="9">
        <v>158.09999999999997</v>
      </c>
      <c r="M166" s="18">
        <v>112.49999999999999</v>
      </c>
      <c r="N166" s="31">
        <v>12.149999999999999</v>
      </c>
      <c r="O166" s="9">
        <v>0.48499999999999999</v>
      </c>
      <c r="P166" s="40" t="s">
        <v>132</v>
      </c>
    </row>
    <row r="167" spans="1:18" ht="31.5" x14ac:dyDescent="0.25">
      <c r="A167" s="16" t="s">
        <v>48</v>
      </c>
      <c r="B167" s="46"/>
      <c r="C167" s="17" t="s">
        <v>144</v>
      </c>
      <c r="D167" s="9">
        <v>8.1</v>
      </c>
      <c r="E167" s="18">
        <v>7.85</v>
      </c>
      <c r="F167" s="9">
        <v>14.88</v>
      </c>
      <c r="G167" s="18">
        <v>205.88</v>
      </c>
      <c r="H167" s="9">
        <v>0.12380000000000002</v>
      </c>
      <c r="I167" s="18">
        <v>0.74200000000000021</v>
      </c>
      <c r="J167" s="9">
        <v>154.70000000000002</v>
      </c>
      <c r="K167" s="18">
        <v>0.98599999999999999</v>
      </c>
      <c r="L167" s="9">
        <v>345.03399999999999</v>
      </c>
      <c r="M167" s="18">
        <v>425.05400000000009</v>
      </c>
      <c r="N167" s="31">
        <v>50.286000000000001</v>
      </c>
      <c r="O167" s="18">
        <v>1.4540000000000004</v>
      </c>
      <c r="P167" s="40" t="s">
        <v>145</v>
      </c>
    </row>
    <row r="168" spans="1:18" ht="21.75" customHeight="1" x14ac:dyDescent="0.25">
      <c r="A168" s="16" t="s">
        <v>47</v>
      </c>
      <c r="B168" s="46"/>
      <c r="C168" s="40" t="s">
        <v>192</v>
      </c>
      <c r="D168" s="9">
        <v>0.13</v>
      </c>
      <c r="E168" s="18">
        <v>0.02</v>
      </c>
      <c r="F168" s="9">
        <v>10.199999999999999</v>
      </c>
      <c r="G168" s="18">
        <v>42</v>
      </c>
      <c r="H168" s="9">
        <v>0.11900000000000001</v>
      </c>
      <c r="I168" s="18">
        <v>1.9999999999999989</v>
      </c>
      <c r="J168" s="9">
        <v>51.7</v>
      </c>
      <c r="K168" s="18">
        <v>4.0149999999999997</v>
      </c>
      <c r="L168" s="9">
        <v>34.964999999999996</v>
      </c>
      <c r="M168" s="18">
        <v>301.495</v>
      </c>
      <c r="N168" s="31">
        <v>52.709999999999994</v>
      </c>
      <c r="O168" s="9">
        <v>3.5555000000000003</v>
      </c>
      <c r="P168" s="40" t="s">
        <v>193</v>
      </c>
    </row>
    <row r="169" spans="1:18" ht="21" customHeight="1" x14ac:dyDescent="0.25">
      <c r="A169" s="16" t="s">
        <v>40</v>
      </c>
      <c r="B169" s="7"/>
      <c r="C169" s="40">
        <v>120</v>
      </c>
      <c r="D169" s="9">
        <v>0.48</v>
      </c>
      <c r="E169" s="18">
        <v>0.48</v>
      </c>
      <c r="F169" s="9">
        <v>11.759999999999998</v>
      </c>
      <c r="G169" s="18">
        <v>56.399999999999984</v>
      </c>
      <c r="H169" s="44">
        <v>3.599999999999999E-2</v>
      </c>
      <c r="I169" s="17">
        <v>11.999999999999996</v>
      </c>
      <c r="J169" s="44">
        <v>0</v>
      </c>
      <c r="K169" s="17">
        <v>0.24</v>
      </c>
      <c r="L169" s="44">
        <v>19.2</v>
      </c>
      <c r="M169" s="17">
        <v>13.2</v>
      </c>
      <c r="N169" s="60">
        <v>10.799999999999999</v>
      </c>
      <c r="O169" s="44">
        <v>2.6399999999999997</v>
      </c>
      <c r="P169" s="40" t="s">
        <v>119</v>
      </c>
    </row>
    <row r="170" spans="1:18" ht="19.5" customHeight="1" thickBot="1" x14ac:dyDescent="0.3">
      <c r="A170" s="16" t="s">
        <v>26</v>
      </c>
      <c r="B170" s="7"/>
      <c r="C170" s="40">
        <v>50</v>
      </c>
      <c r="D170" s="10">
        <v>3.75</v>
      </c>
      <c r="E170" s="18">
        <v>1.45</v>
      </c>
      <c r="F170" s="9">
        <v>25.7</v>
      </c>
      <c r="G170" s="18">
        <v>131</v>
      </c>
      <c r="H170" s="44">
        <v>5.5E-2</v>
      </c>
      <c r="I170" s="17">
        <v>0</v>
      </c>
      <c r="J170" s="44">
        <v>0</v>
      </c>
      <c r="K170" s="17">
        <v>0.85</v>
      </c>
      <c r="L170" s="44">
        <v>9.5</v>
      </c>
      <c r="M170" s="17">
        <v>32.5</v>
      </c>
      <c r="N170" s="60">
        <v>6.5</v>
      </c>
      <c r="O170" s="44">
        <v>0.6</v>
      </c>
      <c r="P170" s="40" t="s">
        <v>118</v>
      </c>
    </row>
    <row r="171" spans="1:18" ht="16.5" thickBot="1" x14ac:dyDescent="0.3">
      <c r="A171" s="158" t="s">
        <v>106</v>
      </c>
      <c r="B171" s="102"/>
      <c r="C171" s="55">
        <v>625</v>
      </c>
      <c r="D171" s="20">
        <v>19.89</v>
      </c>
      <c r="E171" s="20">
        <v>21.29</v>
      </c>
      <c r="F171" s="20">
        <v>99.6</v>
      </c>
      <c r="G171" s="20">
        <v>669.2</v>
      </c>
      <c r="H171" s="20">
        <f t="shared" ref="H171:O171" si="26">SUM(H166:H170)</f>
        <v>0.37179999999999996</v>
      </c>
      <c r="I171" s="20">
        <f t="shared" si="26"/>
        <v>14.846999999999996</v>
      </c>
      <c r="J171" s="20">
        <f t="shared" si="26"/>
        <v>277.90000000000003</v>
      </c>
      <c r="K171" s="20">
        <f t="shared" si="26"/>
        <v>6.770999999999999</v>
      </c>
      <c r="L171" s="20">
        <f t="shared" si="26"/>
        <v>566.79899999999998</v>
      </c>
      <c r="M171" s="20">
        <f t="shared" si="26"/>
        <v>884.74900000000014</v>
      </c>
      <c r="N171" s="20">
        <f t="shared" si="26"/>
        <v>132.44599999999997</v>
      </c>
      <c r="O171" s="20">
        <f t="shared" si="26"/>
        <v>8.7344999999999988</v>
      </c>
      <c r="P171" s="67"/>
    </row>
    <row r="172" spans="1:18" x14ac:dyDescent="0.25">
      <c r="A172" s="5"/>
      <c r="B172" s="14" t="s">
        <v>107</v>
      </c>
      <c r="C172" s="56"/>
      <c r="D172" s="156"/>
      <c r="E172" s="22"/>
      <c r="F172" s="156"/>
      <c r="G172" s="22"/>
      <c r="H172" s="156"/>
      <c r="I172" s="22"/>
      <c r="J172" s="156"/>
      <c r="K172" s="22"/>
      <c r="L172" s="156"/>
      <c r="M172" s="22"/>
      <c r="N172" s="157"/>
      <c r="O172" s="156"/>
      <c r="P172" s="39"/>
    </row>
    <row r="173" spans="1:18" ht="18.75" customHeight="1" thickBot="1" x14ac:dyDescent="0.3">
      <c r="A173" s="16" t="s">
        <v>54</v>
      </c>
      <c r="B173" s="7"/>
      <c r="C173" s="40">
        <v>200</v>
      </c>
      <c r="D173" s="18">
        <v>5.8</v>
      </c>
      <c r="E173" s="18">
        <v>5</v>
      </c>
      <c r="F173" s="31">
        <v>9.6</v>
      </c>
      <c r="G173" s="31">
        <v>107</v>
      </c>
      <c r="H173" s="9">
        <v>0.08</v>
      </c>
      <c r="I173" s="18">
        <v>2.6</v>
      </c>
      <c r="J173" s="9">
        <v>40</v>
      </c>
      <c r="K173" s="18"/>
      <c r="L173" s="9">
        <v>240</v>
      </c>
      <c r="M173" s="18">
        <v>180</v>
      </c>
      <c r="N173" s="31">
        <v>28</v>
      </c>
      <c r="O173" s="9">
        <v>0.2</v>
      </c>
      <c r="P173" s="18" t="s">
        <v>122</v>
      </c>
      <c r="Q173" s="130"/>
    </row>
    <row r="174" spans="1:18" ht="16.5" thickBot="1" x14ac:dyDescent="0.3">
      <c r="A174" s="158" t="s">
        <v>106</v>
      </c>
      <c r="B174" s="102"/>
      <c r="C174" s="19">
        <f>C173</f>
        <v>200</v>
      </c>
      <c r="D174" s="19">
        <f>D173</f>
        <v>5.8</v>
      </c>
      <c r="E174" s="19">
        <f>E173</f>
        <v>5</v>
      </c>
      <c r="F174" s="19">
        <f>F173</f>
        <v>9.6</v>
      </c>
      <c r="G174" s="19">
        <f>G173</f>
        <v>107</v>
      </c>
      <c r="H174" s="34">
        <f t="shared" ref="H174:O174" si="27">SUM(H173:H173)</f>
        <v>0.08</v>
      </c>
      <c r="I174" s="20">
        <f t="shared" si="27"/>
        <v>2.6</v>
      </c>
      <c r="J174" s="34">
        <f t="shared" si="27"/>
        <v>40</v>
      </c>
      <c r="K174" s="20">
        <f t="shared" si="27"/>
        <v>0</v>
      </c>
      <c r="L174" s="34">
        <f t="shared" si="27"/>
        <v>240</v>
      </c>
      <c r="M174" s="20">
        <f t="shared" si="27"/>
        <v>180</v>
      </c>
      <c r="N174" s="34">
        <f t="shared" si="27"/>
        <v>28</v>
      </c>
      <c r="O174" s="20">
        <f t="shared" si="27"/>
        <v>0.2</v>
      </c>
      <c r="P174" s="67"/>
      <c r="Q174" s="130"/>
    </row>
    <row r="175" spans="1:18" ht="24.75" thickBot="1" x14ac:dyDescent="0.3">
      <c r="A175" s="158"/>
      <c r="B175" s="102"/>
      <c r="C175" s="20">
        <f>C171+C174</f>
        <v>825</v>
      </c>
      <c r="D175" s="20">
        <f>D171+D174</f>
        <v>25.69</v>
      </c>
      <c r="E175" s="20">
        <f>E171+E174</f>
        <v>26.29</v>
      </c>
      <c r="F175" s="20">
        <f>F171+F174</f>
        <v>109.19999999999999</v>
      </c>
      <c r="G175" s="20">
        <f>G171+G174</f>
        <v>776.2</v>
      </c>
      <c r="H175" s="34"/>
      <c r="I175" s="20"/>
      <c r="J175" s="34"/>
      <c r="K175" s="20"/>
      <c r="L175" s="34"/>
      <c r="M175" s="20"/>
      <c r="N175" s="34"/>
      <c r="O175" s="20"/>
      <c r="P175" s="67"/>
      <c r="Q175" s="130">
        <f>G175/2720</f>
        <v>0.28536764705882356</v>
      </c>
      <c r="R175" s="133" t="s">
        <v>202</v>
      </c>
    </row>
    <row r="176" spans="1:18" x14ac:dyDescent="0.25">
      <c r="A176" s="16"/>
      <c r="B176" s="46" t="s">
        <v>8</v>
      </c>
      <c r="C176" s="41"/>
      <c r="D176" s="18"/>
      <c r="E176" s="31"/>
      <c r="F176" s="31"/>
      <c r="G176" s="31"/>
      <c r="H176" s="9"/>
      <c r="I176" s="18"/>
      <c r="J176" s="9"/>
      <c r="K176" s="18"/>
      <c r="L176" s="9"/>
      <c r="M176" s="18"/>
      <c r="N176" s="31"/>
      <c r="O176" s="9"/>
      <c r="P176" s="72"/>
      <c r="Q176" s="130"/>
    </row>
    <row r="177" spans="1:21" ht="21.75" customHeight="1" x14ac:dyDescent="0.25">
      <c r="A177" s="16" t="s">
        <v>82</v>
      </c>
      <c r="B177" s="46"/>
      <c r="C177" s="41" t="s">
        <v>182</v>
      </c>
      <c r="D177" s="9">
        <v>0.4</v>
      </c>
      <c r="E177" s="18">
        <v>0.05</v>
      </c>
      <c r="F177" s="9">
        <v>0.85</v>
      </c>
      <c r="G177" s="18">
        <v>5</v>
      </c>
      <c r="H177" s="9">
        <v>0.01</v>
      </c>
      <c r="I177" s="18">
        <v>1.75</v>
      </c>
      <c r="J177" s="9"/>
      <c r="K177" s="18">
        <v>0.05</v>
      </c>
      <c r="L177" s="9">
        <v>11.5</v>
      </c>
      <c r="M177" s="18">
        <v>12</v>
      </c>
      <c r="N177" s="31">
        <v>7</v>
      </c>
      <c r="O177" s="9">
        <v>0.3</v>
      </c>
      <c r="P177" s="18" t="s">
        <v>183</v>
      </c>
    </row>
    <row r="178" spans="1:21" s="65" customFormat="1" ht="31.5" x14ac:dyDescent="0.25">
      <c r="A178" s="16" t="s">
        <v>37</v>
      </c>
      <c r="B178" s="46"/>
      <c r="C178" s="41" t="s">
        <v>186</v>
      </c>
      <c r="D178" s="9">
        <v>3.98</v>
      </c>
      <c r="E178" s="18">
        <v>6.02</v>
      </c>
      <c r="F178" s="9">
        <v>20.23</v>
      </c>
      <c r="G178" s="18">
        <v>179.8</v>
      </c>
      <c r="H178" s="9">
        <v>0.26557082040298963</v>
      </c>
      <c r="I178" s="18">
        <v>0.9114559202762359</v>
      </c>
      <c r="J178" s="9">
        <v>4.3489663009746922</v>
      </c>
      <c r="K178" s="18">
        <v>18.028839512216443</v>
      </c>
      <c r="L178" s="9">
        <v>51.071628873639582</v>
      </c>
      <c r="M178" s="18">
        <v>101.41806009878054</v>
      </c>
      <c r="N178" s="31">
        <v>36.393680755277764</v>
      </c>
      <c r="O178" s="9">
        <v>2.5773829712837095</v>
      </c>
      <c r="P178" s="72" t="s">
        <v>184</v>
      </c>
      <c r="Q178" s="121"/>
    </row>
    <row r="179" spans="1:21" ht="31.5" x14ac:dyDescent="0.25">
      <c r="A179" s="16" t="s">
        <v>78</v>
      </c>
      <c r="B179" s="46"/>
      <c r="C179" s="41" t="s">
        <v>188</v>
      </c>
      <c r="D179" s="9">
        <v>16.87190058517653</v>
      </c>
      <c r="E179" s="18">
        <v>15.56</v>
      </c>
      <c r="F179" s="9">
        <v>16.487776166991935</v>
      </c>
      <c r="G179" s="18">
        <v>244.78</v>
      </c>
      <c r="H179" s="9">
        <v>8.4706979707759728E-2</v>
      </c>
      <c r="I179" s="18">
        <v>1.2000480019200768</v>
      </c>
      <c r="J179" s="9">
        <v>19.026177909391826</v>
      </c>
      <c r="K179" s="18">
        <v>2.8988562829082887</v>
      </c>
      <c r="L179" s="9">
        <v>15.808164172589144</v>
      </c>
      <c r="M179" s="18">
        <v>167.71283474948922</v>
      </c>
      <c r="N179" s="31">
        <v>27.939361574462978</v>
      </c>
      <c r="O179" s="9">
        <v>2.5978448125093525</v>
      </c>
      <c r="P179" s="72" t="s">
        <v>189</v>
      </c>
    </row>
    <row r="180" spans="1:21" ht="23.25" customHeight="1" x14ac:dyDescent="0.25">
      <c r="A180" s="16" t="s">
        <v>77</v>
      </c>
      <c r="B180" s="46"/>
      <c r="C180" s="41" t="s">
        <v>159</v>
      </c>
      <c r="D180" s="9">
        <v>5.44</v>
      </c>
      <c r="E180" s="18">
        <v>11.760000000000002</v>
      </c>
      <c r="F180" s="9">
        <v>42.160000000000004</v>
      </c>
      <c r="G180" s="18">
        <v>304.00000000000006</v>
      </c>
      <c r="H180" s="9">
        <v>0.28000000000000008</v>
      </c>
      <c r="I180" s="18">
        <v>29.000000000000007</v>
      </c>
      <c r="J180" s="9">
        <v>0</v>
      </c>
      <c r="K180" s="18">
        <v>9.0000000000000018</v>
      </c>
      <c r="L180" s="9">
        <v>28.500000000000007</v>
      </c>
      <c r="M180" s="18">
        <v>141.58000000000004</v>
      </c>
      <c r="N180" s="31">
        <v>53.720000000000006</v>
      </c>
      <c r="O180" s="9">
        <v>1.9800000000000004</v>
      </c>
      <c r="P180" s="72" t="s">
        <v>190</v>
      </c>
    </row>
    <row r="181" spans="1:21" ht="21.75" customHeight="1" x14ac:dyDescent="0.25">
      <c r="A181" s="16" t="s">
        <v>136</v>
      </c>
      <c r="B181" s="46"/>
      <c r="C181" s="41">
        <v>200</v>
      </c>
      <c r="D181" s="9">
        <v>0.66200000000000003</v>
      </c>
      <c r="E181" s="18">
        <v>0.09</v>
      </c>
      <c r="F181" s="9">
        <v>22.033999999999992</v>
      </c>
      <c r="G181" s="18">
        <v>92.799999999999983</v>
      </c>
      <c r="H181" s="9">
        <v>1.5999999999999997E-2</v>
      </c>
      <c r="I181" s="18">
        <v>0.72599999999999976</v>
      </c>
      <c r="J181" s="9">
        <v>0</v>
      </c>
      <c r="K181" s="18">
        <v>0.50800000000000001</v>
      </c>
      <c r="L181" s="9">
        <v>32.18</v>
      </c>
      <c r="M181" s="18">
        <v>23.439999999999998</v>
      </c>
      <c r="N181" s="31">
        <v>17.459999999999997</v>
      </c>
      <c r="O181" s="9">
        <v>0.66799999999999993</v>
      </c>
      <c r="P181" s="72" t="s">
        <v>142</v>
      </c>
    </row>
    <row r="182" spans="1:21" ht="16.5" customHeight="1" x14ac:dyDescent="0.25">
      <c r="A182" s="16" t="s">
        <v>9</v>
      </c>
      <c r="B182" s="71"/>
      <c r="C182" s="17">
        <v>60</v>
      </c>
      <c r="D182" s="9">
        <v>3.96</v>
      </c>
      <c r="E182" s="18">
        <v>0.72</v>
      </c>
      <c r="F182" s="9">
        <v>23.76</v>
      </c>
      <c r="G182" s="18">
        <v>118.80000000000001</v>
      </c>
      <c r="H182" s="9">
        <v>0.10200000000000002</v>
      </c>
      <c r="I182" s="18"/>
      <c r="J182" s="9"/>
      <c r="K182" s="18">
        <v>0.84</v>
      </c>
      <c r="L182" s="9">
        <v>17.400000000000002</v>
      </c>
      <c r="M182" s="18">
        <v>90.000000000000014</v>
      </c>
      <c r="N182" s="31">
        <v>28.200000000000006</v>
      </c>
      <c r="O182" s="9">
        <v>2.3400000000000003</v>
      </c>
      <c r="P182" s="40" t="s">
        <v>128</v>
      </c>
    </row>
    <row r="183" spans="1:21" ht="19.5" customHeight="1" thickBot="1" x14ac:dyDescent="0.3">
      <c r="A183" s="6" t="s">
        <v>25</v>
      </c>
      <c r="B183" s="7"/>
      <c r="C183" s="41">
        <v>60</v>
      </c>
      <c r="D183" s="57">
        <v>4.5599999999999996</v>
      </c>
      <c r="E183" s="30">
        <v>0.48</v>
      </c>
      <c r="F183" s="29">
        <v>29.52</v>
      </c>
      <c r="G183" s="30">
        <v>141</v>
      </c>
      <c r="H183" s="29">
        <v>6.6000000000000003E-2</v>
      </c>
      <c r="I183" s="30"/>
      <c r="J183" s="29"/>
      <c r="K183" s="30">
        <v>0.66</v>
      </c>
      <c r="L183" s="29">
        <v>12</v>
      </c>
      <c r="M183" s="30">
        <v>39</v>
      </c>
      <c r="N183" s="58">
        <v>8.4</v>
      </c>
      <c r="O183" s="58">
        <v>0.66000000000000014</v>
      </c>
      <c r="P183" s="40" t="s">
        <v>118</v>
      </c>
    </row>
    <row r="184" spans="1:21" ht="26.25" thickBot="1" x14ac:dyDescent="0.3">
      <c r="A184" s="158" t="s">
        <v>106</v>
      </c>
      <c r="B184" s="102"/>
      <c r="C184" s="19">
        <v>944</v>
      </c>
      <c r="D184" s="20">
        <f>SUM(D177:D183)</f>
        <v>35.873900585176528</v>
      </c>
      <c r="E184" s="20">
        <f>SUM(E177:E183)+E182</f>
        <v>35.4</v>
      </c>
      <c r="F184" s="20">
        <f>F183+F182+F181+F180+F179+F178</f>
        <v>154.1917761669919</v>
      </c>
      <c r="G184" s="20">
        <f t="shared" ref="G184:O184" si="28">SUM(G177:G183)</f>
        <v>1086.18</v>
      </c>
      <c r="H184" s="20">
        <f t="shared" si="28"/>
        <v>0.82427780011074936</v>
      </c>
      <c r="I184" s="20">
        <f t="shared" si="28"/>
        <v>33.587503922196319</v>
      </c>
      <c r="J184" s="20">
        <f t="shared" si="28"/>
        <v>23.375144210366518</v>
      </c>
      <c r="K184" s="20">
        <f t="shared" si="28"/>
        <v>31.98569579512473</v>
      </c>
      <c r="L184" s="20">
        <f t="shared" si="28"/>
        <v>168.45979304622875</v>
      </c>
      <c r="M184" s="20">
        <f t="shared" si="28"/>
        <v>575.15089484826979</v>
      </c>
      <c r="N184" s="20">
        <f t="shared" si="28"/>
        <v>179.11304232974078</v>
      </c>
      <c r="O184" s="20">
        <f t="shared" si="28"/>
        <v>11.123227783793062</v>
      </c>
      <c r="P184" s="67"/>
      <c r="Q184" s="129">
        <f>G184/2720</f>
        <v>0.39933088235294117</v>
      </c>
      <c r="R184" s="136" t="s">
        <v>199</v>
      </c>
    </row>
    <row r="185" spans="1:21" ht="24.75" thickBot="1" x14ac:dyDescent="0.3">
      <c r="A185" s="158" t="s">
        <v>108</v>
      </c>
      <c r="B185" s="104"/>
      <c r="C185" s="20">
        <f>C171+C174+C184</f>
        <v>1769</v>
      </c>
      <c r="D185" s="20">
        <f t="shared" ref="D185:O185" si="29">D171+D174+D184</f>
        <v>61.563900585176526</v>
      </c>
      <c r="E185" s="20">
        <f t="shared" si="29"/>
        <v>61.69</v>
      </c>
      <c r="F185" s="20">
        <f t="shared" si="29"/>
        <v>263.39177616699192</v>
      </c>
      <c r="G185" s="20">
        <f t="shared" si="29"/>
        <v>1862.38</v>
      </c>
      <c r="H185" s="20">
        <f t="shared" si="29"/>
        <v>1.2760778001107493</v>
      </c>
      <c r="I185" s="20">
        <f t="shared" si="29"/>
        <v>51.034503922196315</v>
      </c>
      <c r="J185" s="20">
        <f t="shared" si="29"/>
        <v>341.27514421036653</v>
      </c>
      <c r="K185" s="20">
        <f t="shared" si="29"/>
        <v>38.756695795124728</v>
      </c>
      <c r="L185" s="20">
        <f t="shared" si="29"/>
        <v>975.25879304622867</v>
      </c>
      <c r="M185" s="20">
        <f t="shared" si="29"/>
        <v>1639.8998948482699</v>
      </c>
      <c r="N185" s="20">
        <f t="shared" si="29"/>
        <v>339.55904232974075</v>
      </c>
      <c r="O185" s="20">
        <f t="shared" si="29"/>
        <v>20.057727783793062</v>
      </c>
      <c r="P185" s="67"/>
      <c r="Q185" s="129">
        <f>G185/2720</f>
        <v>0.68469852941176479</v>
      </c>
      <c r="R185" s="133" t="s">
        <v>200</v>
      </c>
    </row>
    <row r="186" spans="1:21" ht="19.5" customHeight="1" thickBot="1" x14ac:dyDescent="0.3">
      <c r="A186" s="192" t="s">
        <v>220</v>
      </c>
      <c r="B186" s="210"/>
      <c r="C186" s="127">
        <f t="shared" ref="C186:O186" si="30">C185+C159+C132+C105+C80+C52+C26</f>
        <v>12517</v>
      </c>
      <c r="D186" s="127">
        <f t="shared" si="30"/>
        <v>432.55120058517656</v>
      </c>
      <c r="E186" s="127">
        <f t="shared" si="30"/>
        <v>440.48519999999996</v>
      </c>
      <c r="F186" s="127">
        <f t="shared" si="30"/>
        <v>1859.7653761669917</v>
      </c>
      <c r="G186" s="127">
        <f t="shared" si="30"/>
        <v>13147.989999999998</v>
      </c>
      <c r="H186" s="127">
        <f t="shared" si="30"/>
        <v>6.2876444667774161</v>
      </c>
      <c r="I186" s="127">
        <f t="shared" si="30"/>
        <v>438.87737058886296</v>
      </c>
      <c r="J186" s="127">
        <f t="shared" si="30"/>
        <v>1755.868366432589</v>
      </c>
      <c r="K186" s="127">
        <f t="shared" si="30"/>
        <v>156.81631801734693</v>
      </c>
      <c r="L186" s="127">
        <f t="shared" si="30"/>
        <v>5381.5154930462277</v>
      </c>
      <c r="M186" s="127">
        <f t="shared" si="30"/>
        <v>8066.7345281816033</v>
      </c>
      <c r="N186" s="127">
        <f t="shared" si="30"/>
        <v>1984.2943089964074</v>
      </c>
      <c r="O186" s="127">
        <f t="shared" si="30"/>
        <v>118.02770556157084</v>
      </c>
      <c r="P186" s="88"/>
    </row>
    <row r="187" spans="1:21" ht="16.5" thickBot="1" x14ac:dyDescent="0.3">
      <c r="A187" s="192" t="s">
        <v>206</v>
      </c>
      <c r="B187" s="193"/>
      <c r="C187" s="151">
        <f>C186/7</f>
        <v>1788.1428571428571</v>
      </c>
      <c r="D187" s="127">
        <f t="shared" ref="D187:O187" si="31">D186/7</f>
        <v>61.793028655025225</v>
      </c>
      <c r="E187" s="127">
        <f t="shared" si="31"/>
        <v>62.926457142857139</v>
      </c>
      <c r="F187" s="127">
        <f t="shared" si="31"/>
        <v>265.68076802385593</v>
      </c>
      <c r="G187" s="127">
        <f t="shared" si="31"/>
        <v>1878.2842857142855</v>
      </c>
      <c r="H187" s="127">
        <f t="shared" si="31"/>
        <v>0.8982349238253452</v>
      </c>
      <c r="I187" s="127">
        <f t="shared" si="31"/>
        <v>62.69676722698042</v>
      </c>
      <c r="J187" s="127">
        <f t="shared" si="31"/>
        <v>250.83833806179842</v>
      </c>
      <c r="K187" s="127">
        <f t="shared" si="31"/>
        <v>22.402331145335275</v>
      </c>
      <c r="L187" s="127">
        <f t="shared" si="31"/>
        <v>768.78792757803251</v>
      </c>
      <c r="M187" s="127">
        <f t="shared" si="31"/>
        <v>1152.3906468830862</v>
      </c>
      <c r="N187" s="127">
        <f t="shared" si="31"/>
        <v>283.47061557091536</v>
      </c>
      <c r="O187" s="127">
        <f t="shared" si="31"/>
        <v>16.861100794510119</v>
      </c>
      <c r="P187" s="150"/>
    </row>
    <row r="188" spans="1:21" x14ac:dyDescent="0.25">
      <c r="A188" s="207"/>
      <c r="B188" s="207"/>
      <c r="C188" s="207"/>
      <c r="D188" s="207"/>
      <c r="E188" s="207"/>
      <c r="F188" s="207"/>
      <c r="G188" s="207"/>
      <c r="H188" s="207"/>
      <c r="I188" s="207"/>
      <c r="J188" s="207"/>
      <c r="K188" s="207"/>
      <c r="L188" s="207"/>
      <c r="M188" s="207"/>
      <c r="N188" s="207"/>
      <c r="O188" s="207"/>
      <c r="P188" s="207"/>
      <c r="U188" s="118"/>
    </row>
    <row r="189" spans="1:21" x14ac:dyDescent="0.25">
      <c r="A189" s="207"/>
      <c r="B189" s="207"/>
      <c r="C189" s="207"/>
      <c r="D189" s="207"/>
      <c r="E189" s="207"/>
      <c r="F189" s="207"/>
      <c r="G189" s="207"/>
      <c r="H189" s="207"/>
      <c r="I189" s="207"/>
      <c r="J189" s="207"/>
      <c r="K189" s="207"/>
      <c r="L189" s="207"/>
      <c r="M189" s="207"/>
      <c r="N189" s="207"/>
      <c r="O189" s="207"/>
      <c r="P189" s="207"/>
    </row>
    <row r="190" spans="1:21" x14ac:dyDescent="0.25">
      <c r="A190" s="207"/>
      <c r="B190" s="207"/>
      <c r="C190" s="207"/>
      <c r="D190" s="207"/>
      <c r="E190" s="207"/>
      <c r="F190" s="207"/>
      <c r="G190" s="207"/>
      <c r="H190" s="207"/>
      <c r="I190" s="207"/>
      <c r="J190" s="207"/>
      <c r="K190" s="207"/>
      <c r="L190" s="207"/>
      <c r="M190" s="207"/>
      <c r="N190" s="207"/>
      <c r="O190" s="207"/>
      <c r="P190" s="207"/>
    </row>
    <row r="191" spans="1:21" x14ac:dyDescent="0.25">
      <c r="A191" s="208"/>
      <c r="B191" s="208"/>
      <c r="C191" s="208"/>
      <c r="D191" s="208"/>
      <c r="E191" s="208"/>
      <c r="F191" s="208"/>
      <c r="G191" s="208"/>
      <c r="H191" s="208"/>
      <c r="I191" s="208"/>
      <c r="J191" s="208"/>
      <c r="K191" s="208"/>
      <c r="L191" s="208"/>
      <c r="M191" s="208"/>
      <c r="N191" s="208"/>
      <c r="O191" s="208"/>
      <c r="P191" s="208"/>
    </row>
    <row r="192" spans="1:21" x14ac:dyDescent="0.25">
      <c r="A192" s="207"/>
      <c r="B192" s="207"/>
      <c r="C192" s="207"/>
      <c r="D192" s="207"/>
      <c r="E192" s="207"/>
      <c r="F192" s="207"/>
      <c r="G192" s="207"/>
      <c r="H192" s="207"/>
      <c r="I192" s="207"/>
      <c r="J192" s="207"/>
      <c r="K192" s="207"/>
      <c r="L192" s="207"/>
      <c r="M192" s="207"/>
      <c r="N192" s="207"/>
      <c r="O192" s="207"/>
      <c r="P192" s="207"/>
    </row>
    <row r="193" spans="1:16" x14ac:dyDescent="0.25">
      <c r="A193" s="208"/>
      <c r="B193" s="208"/>
      <c r="C193" s="208"/>
      <c r="D193" s="208"/>
      <c r="E193" s="208"/>
      <c r="F193" s="208"/>
      <c r="G193" s="208"/>
      <c r="H193" s="208"/>
      <c r="I193" s="208"/>
      <c r="J193" s="208"/>
      <c r="K193" s="208"/>
      <c r="L193" s="208"/>
      <c r="M193" s="208"/>
      <c r="N193" s="208"/>
      <c r="O193" s="208"/>
      <c r="P193" s="208"/>
    </row>
    <row r="194" spans="1:16" x14ac:dyDescent="0.25">
      <c r="A194" s="207"/>
      <c r="B194" s="207"/>
      <c r="C194" s="207"/>
      <c r="D194" s="207"/>
      <c r="E194" s="207"/>
      <c r="F194" s="207"/>
      <c r="G194" s="207"/>
      <c r="H194" s="207"/>
      <c r="I194" s="207"/>
      <c r="J194" s="207"/>
      <c r="K194" s="207"/>
      <c r="L194" s="207"/>
      <c r="M194" s="207"/>
      <c r="N194" s="207"/>
      <c r="O194" s="207"/>
      <c r="P194" s="207"/>
    </row>
    <row r="195" spans="1:16" x14ac:dyDescent="0.25">
      <c r="A195" s="208"/>
      <c r="B195" s="208"/>
      <c r="C195" s="208"/>
      <c r="D195" s="208"/>
      <c r="E195" s="208"/>
      <c r="F195" s="208"/>
      <c r="G195" s="208"/>
      <c r="H195" s="208"/>
      <c r="I195" s="208"/>
      <c r="J195" s="208"/>
      <c r="K195" s="208"/>
      <c r="L195" s="208"/>
      <c r="M195" s="208"/>
      <c r="N195" s="208"/>
      <c r="O195" s="208"/>
      <c r="P195" s="208"/>
    </row>
    <row r="196" spans="1:16" x14ac:dyDescent="0.25">
      <c r="A196" s="207"/>
      <c r="B196" s="207"/>
      <c r="C196" s="207"/>
      <c r="D196" s="207"/>
      <c r="E196" s="207"/>
      <c r="F196" s="207"/>
      <c r="G196" s="207"/>
      <c r="H196" s="207"/>
      <c r="I196" s="207"/>
      <c r="J196" s="207"/>
      <c r="K196" s="207"/>
      <c r="L196" s="207"/>
      <c r="M196" s="207"/>
      <c r="N196" s="207"/>
      <c r="O196" s="207"/>
      <c r="P196" s="207"/>
    </row>
    <row r="197" spans="1:16" x14ac:dyDescent="0.25">
      <c r="A197" s="207"/>
      <c r="B197" s="207"/>
      <c r="C197" s="207"/>
      <c r="D197" s="207"/>
      <c r="E197" s="207"/>
      <c r="F197" s="207"/>
      <c r="G197" s="207"/>
      <c r="H197" s="207"/>
      <c r="I197" s="207"/>
      <c r="J197" s="207"/>
      <c r="K197" s="207"/>
      <c r="L197" s="207"/>
      <c r="M197" s="207"/>
      <c r="N197" s="207"/>
      <c r="O197" s="207"/>
      <c r="P197" s="207"/>
    </row>
    <row r="198" spans="1:16" x14ac:dyDescent="0.25">
      <c r="A198" s="207"/>
      <c r="B198" s="207"/>
      <c r="C198" s="207"/>
      <c r="D198" s="207"/>
      <c r="E198" s="207"/>
      <c r="F198" s="207"/>
      <c r="G198" s="207"/>
      <c r="H198" s="207"/>
      <c r="I198" s="207"/>
      <c r="J198" s="207"/>
      <c r="K198" s="207"/>
      <c r="L198" s="207"/>
      <c r="M198" s="207"/>
      <c r="N198" s="207"/>
      <c r="O198" s="207"/>
      <c r="P198" s="207"/>
    </row>
    <row r="199" spans="1:16" x14ac:dyDescent="0.25">
      <c r="A199" s="208"/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208"/>
      <c r="N199" s="208"/>
      <c r="O199" s="208"/>
      <c r="P199" s="208"/>
    </row>
    <row r="200" spans="1:16" x14ac:dyDescent="0.25">
      <c r="A200" s="207"/>
      <c r="B200" s="207"/>
      <c r="C200" s="207"/>
      <c r="D200" s="207"/>
      <c r="E200" s="207"/>
      <c r="F200" s="207"/>
      <c r="G200" s="207"/>
      <c r="H200" s="207"/>
      <c r="I200" s="207"/>
      <c r="J200" s="207"/>
      <c r="K200" s="207"/>
      <c r="L200" s="207"/>
      <c r="M200" s="207"/>
      <c r="N200" s="207"/>
      <c r="O200" s="207"/>
      <c r="P200" s="207"/>
    </row>
    <row r="201" spans="1:16" x14ac:dyDescent="0.25">
      <c r="A201" s="209"/>
      <c r="B201" s="209"/>
      <c r="C201" s="209"/>
      <c r="D201" s="209"/>
      <c r="E201" s="209"/>
      <c r="F201" s="209"/>
      <c r="G201" s="209"/>
      <c r="H201" s="209"/>
      <c r="I201" s="209"/>
      <c r="J201" s="209"/>
      <c r="K201" s="209"/>
      <c r="L201" s="209"/>
      <c r="M201" s="209"/>
      <c r="N201" s="209"/>
      <c r="O201" s="209"/>
      <c r="P201" s="209"/>
    </row>
    <row r="202" spans="1:16" x14ac:dyDescent="0.25">
      <c r="A202" s="207"/>
      <c r="B202" s="207"/>
      <c r="C202" s="207"/>
      <c r="D202" s="207"/>
      <c r="E202" s="207"/>
      <c r="F202" s="207"/>
      <c r="G202" s="207"/>
      <c r="H202" s="207"/>
      <c r="I202" s="207"/>
      <c r="J202" s="207"/>
      <c r="K202" s="207"/>
      <c r="L202" s="207"/>
      <c r="M202" s="207"/>
      <c r="N202" s="207"/>
      <c r="O202" s="207"/>
      <c r="P202" s="207"/>
    </row>
    <row r="203" spans="1:16" x14ac:dyDescent="0.25">
      <c r="A203" s="207"/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L203" s="207"/>
      <c r="M203" s="207"/>
      <c r="N203" s="207"/>
      <c r="O203" s="207"/>
      <c r="P203" s="207"/>
    </row>
    <row r="204" spans="1:16" x14ac:dyDescent="0.25">
      <c r="A204" s="207"/>
      <c r="B204" s="207"/>
      <c r="C204" s="207"/>
      <c r="D204" s="207"/>
      <c r="E204" s="207"/>
      <c r="F204" s="207"/>
      <c r="G204" s="207"/>
      <c r="H204" s="207"/>
      <c r="I204" s="207"/>
      <c r="J204" s="207"/>
      <c r="K204" s="207"/>
      <c r="L204" s="207"/>
      <c r="M204" s="207"/>
      <c r="N204" s="207"/>
      <c r="O204" s="207"/>
      <c r="P204" s="207"/>
    </row>
    <row r="205" spans="1:16" x14ac:dyDescent="0.25">
      <c r="A205" s="207"/>
      <c r="B205" s="207"/>
      <c r="C205" s="207"/>
      <c r="D205" s="207"/>
      <c r="E205" s="207"/>
      <c r="F205" s="207"/>
      <c r="G205" s="207"/>
      <c r="H205" s="207"/>
      <c r="I205" s="207"/>
      <c r="J205" s="207"/>
      <c r="K205" s="207"/>
      <c r="L205" s="207"/>
      <c r="M205" s="207"/>
      <c r="N205" s="207"/>
      <c r="O205" s="207"/>
      <c r="P205" s="207"/>
    </row>
    <row r="206" spans="1:16" x14ac:dyDescent="0.25">
      <c r="A206" s="207"/>
      <c r="B206" s="207"/>
      <c r="C206" s="207"/>
      <c r="D206" s="207"/>
      <c r="E206" s="207"/>
      <c r="F206" s="207"/>
      <c r="G206" s="207"/>
      <c r="H206" s="207"/>
      <c r="I206" s="207"/>
      <c r="J206" s="207"/>
      <c r="K206" s="207"/>
      <c r="L206" s="207"/>
      <c r="M206" s="207"/>
      <c r="N206" s="207"/>
      <c r="O206" s="207"/>
      <c r="P206" s="207"/>
    </row>
    <row r="207" spans="1:16" x14ac:dyDescent="0.25">
      <c r="A207" s="207"/>
      <c r="B207" s="207"/>
      <c r="C207" s="207"/>
      <c r="D207" s="207"/>
      <c r="E207" s="207"/>
      <c r="F207" s="207"/>
      <c r="G207" s="207"/>
      <c r="H207" s="207"/>
      <c r="I207" s="207"/>
      <c r="J207" s="207"/>
      <c r="K207" s="207"/>
      <c r="L207" s="207"/>
      <c r="M207" s="207"/>
      <c r="N207" s="207"/>
      <c r="O207" s="207"/>
      <c r="P207" s="207"/>
    </row>
    <row r="208" spans="1:16" x14ac:dyDescent="0.25">
      <c r="A208" s="207"/>
      <c r="B208" s="207"/>
      <c r="C208" s="207"/>
      <c r="D208" s="207"/>
      <c r="E208" s="207"/>
      <c r="F208" s="207"/>
      <c r="G208" s="207"/>
      <c r="H208" s="207"/>
      <c r="I208" s="207"/>
      <c r="J208" s="207"/>
      <c r="K208" s="207"/>
      <c r="L208" s="207"/>
      <c r="M208" s="207"/>
      <c r="N208" s="207"/>
      <c r="O208" s="207"/>
      <c r="P208" s="207"/>
    </row>
    <row r="209" spans="1:16" x14ac:dyDescent="0.25">
      <c r="A209" s="207"/>
      <c r="B209" s="207"/>
      <c r="C209" s="207"/>
      <c r="D209" s="207"/>
      <c r="E209" s="207"/>
      <c r="F209" s="207"/>
      <c r="G209" s="207"/>
      <c r="H209" s="207"/>
      <c r="I209" s="207"/>
      <c r="J209" s="207"/>
      <c r="K209" s="207"/>
      <c r="L209" s="207"/>
      <c r="M209" s="207"/>
      <c r="N209" s="207"/>
      <c r="O209" s="207"/>
      <c r="P209" s="207"/>
    </row>
    <row r="210" spans="1:16" x14ac:dyDescent="0.25">
      <c r="A210" s="207"/>
      <c r="B210" s="207"/>
      <c r="C210" s="207"/>
      <c r="D210" s="207"/>
      <c r="E210" s="207"/>
      <c r="F210" s="207"/>
      <c r="G210" s="207"/>
      <c r="H210" s="207"/>
      <c r="I210" s="207"/>
      <c r="J210" s="207"/>
      <c r="K210" s="207"/>
      <c r="L210" s="207"/>
      <c r="M210" s="207"/>
      <c r="N210" s="207"/>
      <c r="O210" s="207"/>
      <c r="P210" s="207"/>
    </row>
    <row r="211" spans="1:16" x14ac:dyDescent="0.25">
      <c r="P211" s="81"/>
    </row>
    <row r="212" spans="1:16" x14ac:dyDescent="0.25">
      <c r="P212" s="81"/>
    </row>
    <row r="213" spans="1:16" x14ac:dyDescent="0.25">
      <c r="A213" s="74"/>
      <c r="D213" s="96"/>
      <c r="E213" s="96"/>
      <c r="F213" s="96"/>
      <c r="G213" s="96"/>
      <c r="P213" s="81"/>
    </row>
    <row r="214" spans="1:16" x14ac:dyDescent="0.25">
      <c r="A214" s="74"/>
      <c r="D214" s="96"/>
      <c r="E214" s="96"/>
      <c r="F214" s="96"/>
      <c r="G214" s="96"/>
      <c r="P214" s="81"/>
    </row>
    <row r="215" spans="1:16" x14ac:dyDescent="0.25">
      <c r="A215" s="74"/>
      <c r="D215" s="96"/>
      <c r="E215" s="96"/>
      <c r="F215" s="96"/>
      <c r="G215" s="96"/>
      <c r="P215" s="81"/>
    </row>
    <row r="216" spans="1:16" x14ac:dyDescent="0.25">
      <c r="A216" s="74"/>
      <c r="D216" s="96"/>
      <c r="E216" s="96"/>
      <c r="F216" s="96"/>
      <c r="G216" s="96"/>
      <c r="P216" s="81"/>
    </row>
    <row r="217" spans="1:16" x14ac:dyDescent="0.25">
      <c r="P217" s="81"/>
    </row>
    <row r="218" spans="1:16" x14ac:dyDescent="0.25">
      <c r="A218" s="74"/>
      <c r="P218" s="81"/>
    </row>
    <row r="219" spans="1:16" x14ac:dyDescent="0.25">
      <c r="P219" s="81"/>
    </row>
    <row r="220" spans="1:16" x14ac:dyDescent="0.25">
      <c r="P220" s="81"/>
    </row>
    <row r="221" spans="1:16" x14ac:dyDescent="0.25">
      <c r="P221" s="81"/>
    </row>
    <row r="222" spans="1:16" x14ac:dyDescent="0.25">
      <c r="A222" s="74"/>
      <c r="D222" s="96"/>
      <c r="E222" s="96"/>
      <c r="F222" s="96"/>
      <c r="G222" s="96"/>
      <c r="P222" s="81"/>
    </row>
    <row r="223" spans="1:16" x14ac:dyDescent="0.25">
      <c r="P223" s="81"/>
    </row>
    <row r="224" spans="1:16" x14ac:dyDescent="0.25">
      <c r="A224" s="74"/>
      <c r="P224" s="81"/>
    </row>
    <row r="225" spans="1:16" x14ac:dyDescent="0.25">
      <c r="P225" s="81"/>
    </row>
    <row r="226" spans="1:16" x14ac:dyDescent="0.25">
      <c r="A226" s="74"/>
      <c r="B226" s="101"/>
      <c r="C226" s="99"/>
      <c r="D226" s="96"/>
      <c r="E226" s="96"/>
      <c r="F226" s="96"/>
      <c r="G226" s="96"/>
      <c r="P226" s="81"/>
    </row>
    <row r="227" spans="1:16" x14ac:dyDescent="0.25">
      <c r="P227" s="81"/>
    </row>
    <row r="228" spans="1:16" x14ac:dyDescent="0.25">
      <c r="P228" s="81"/>
    </row>
    <row r="229" spans="1:16" x14ac:dyDescent="0.25">
      <c r="A229" s="74"/>
      <c r="D229" s="96"/>
      <c r="E229" s="96"/>
      <c r="F229" s="96"/>
      <c r="G229" s="96"/>
      <c r="P229" s="81"/>
    </row>
    <row r="230" spans="1:16" x14ac:dyDescent="0.25">
      <c r="P230" s="81"/>
    </row>
    <row r="231" spans="1:16" x14ac:dyDescent="0.25">
      <c r="A231" s="74"/>
      <c r="B231" s="101"/>
      <c r="P231" s="81"/>
    </row>
    <row r="232" spans="1:16" x14ac:dyDescent="0.25">
      <c r="A232" s="74"/>
      <c r="B232" s="101"/>
      <c r="P232" s="81"/>
    </row>
    <row r="233" spans="1:16" x14ac:dyDescent="0.25">
      <c r="A233" s="74"/>
      <c r="B233" s="101"/>
      <c r="P233" s="81"/>
    </row>
    <row r="234" spans="1:16" x14ac:dyDescent="0.25">
      <c r="A234" s="74"/>
      <c r="B234" s="101"/>
      <c r="P234" s="81"/>
    </row>
    <row r="235" spans="1:16" x14ac:dyDescent="0.25">
      <c r="A235" s="74"/>
      <c r="B235" s="101"/>
      <c r="P235" s="81"/>
    </row>
    <row r="236" spans="1:16" x14ac:dyDescent="0.25">
      <c r="P236" s="81"/>
    </row>
    <row r="237" spans="1:16" x14ac:dyDescent="0.25">
      <c r="P237" s="81"/>
    </row>
    <row r="238" spans="1:16" x14ac:dyDescent="0.25">
      <c r="C238" s="99"/>
      <c r="P238" s="81"/>
    </row>
    <row r="239" spans="1:16" x14ac:dyDescent="0.25">
      <c r="A239" s="74"/>
      <c r="B239" s="101"/>
      <c r="P239" s="81"/>
    </row>
    <row r="240" spans="1:16" x14ac:dyDescent="0.25">
      <c r="P240" s="81"/>
    </row>
    <row r="241" spans="1:16" x14ac:dyDescent="0.25">
      <c r="P241" s="81"/>
    </row>
    <row r="242" spans="1:16" x14ac:dyDescent="0.25">
      <c r="P242" s="81"/>
    </row>
    <row r="243" spans="1:16" x14ac:dyDescent="0.25">
      <c r="P243" s="81"/>
    </row>
    <row r="244" spans="1:16" x14ac:dyDescent="0.25">
      <c r="P244" s="81"/>
    </row>
    <row r="245" spans="1:16" x14ac:dyDescent="0.25">
      <c r="P245" s="81"/>
    </row>
    <row r="246" spans="1:16" x14ac:dyDescent="0.25">
      <c r="P246" s="81"/>
    </row>
    <row r="247" spans="1:16" x14ac:dyDescent="0.25">
      <c r="A247" s="74"/>
      <c r="B247" s="101"/>
      <c r="C247" s="99"/>
      <c r="D247" s="96"/>
      <c r="E247" s="96"/>
      <c r="F247" s="96"/>
      <c r="G247" s="96"/>
      <c r="P247" s="81"/>
    </row>
    <row r="248" spans="1:16" x14ac:dyDescent="0.25">
      <c r="A248" s="74"/>
      <c r="B248" s="101"/>
      <c r="C248" s="99"/>
      <c r="D248" s="96"/>
      <c r="E248" s="96"/>
      <c r="F248" s="96"/>
      <c r="G248" s="96"/>
      <c r="P248" s="81"/>
    </row>
    <row r="249" spans="1:16" x14ac:dyDescent="0.25">
      <c r="A249" s="74"/>
      <c r="B249" s="101"/>
      <c r="C249" s="99"/>
      <c r="D249" s="96"/>
      <c r="E249" s="96"/>
      <c r="F249" s="96"/>
      <c r="G249" s="96"/>
      <c r="P249" s="81"/>
    </row>
    <row r="250" spans="1:16" x14ac:dyDescent="0.25">
      <c r="P250" s="81"/>
    </row>
    <row r="251" spans="1:16" x14ac:dyDescent="0.25">
      <c r="A251" s="74"/>
      <c r="P251" s="81"/>
    </row>
    <row r="252" spans="1:16" x14ac:dyDescent="0.25">
      <c r="G252" s="96"/>
      <c r="P252" s="81"/>
    </row>
    <row r="253" spans="1:16" x14ac:dyDescent="0.25">
      <c r="P253" s="81"/>
    </row>
    <row r="254" spans="1:16" x14ac:dyDescent="0.25">
      <c r="P254" s="81"/>
    </row>
    <row r="255" spans="1:16" x14ac:dyDescent="0.25">
      <c r="P255" s="81"/>
    </row>
    <row r="256" spans="1:16" x14ac:dyDescent="0.25">
      <c r="P256" s="81"/>
    </row>
    <row r="257" spans="1:16" x14ac:dyDescent="0.25">
      <c r="P257" s="81"/>
    </row>
    <row r="258" spans="1:16" x14ac:dyDescent="0.25">
      <c r="P258" s="81"/>
    </row>
    <row r="259" spans="1:16" x14ac:dyDescent="0.25">
      <c r="P259" s="81"/>
    </row>
    <row r="260" spans="1:16" x14ac:dyDescent="0.25">
      <c r="P260" s="81"/>
    </row>
    <row r="261" spans="1:16" x14ac:dyDescent="0.25">
      <c r="A261" s="74"/>
      <c r="D261" s="96"/>
      <c r="E261" s="96"/>
      <c r="F261" s="96"/>
      <c r="G261" s="96"/>
      <c r="P261" s="81"/>
    </row>
    <row r="262" spans="1:16" x14ac:dyDescent="0.25">
      <c r="A262" s="74"/>
      <c r="D262" s="96"/>
      <c r="E262" s="96"/>
      <c r="F262" s="96"/>
      <c r="G262" s="96"/>
      <c r="P262" s="81"/>
    </row>
    <row r="263" spans="1:16" x14ac:dyDescent="0.25">
      <c r="A263" s="74"/>
      <c r="D263" s="96"/>
      <c r="E263" s="96"/>
      <c r="F263" s="96"/>
      <c r="G263" s="96"/>
      <c r="P263" s="81"/>
    </row>
    <row r="264" spans="1:16" x14ac:dyDescent="0.25">
      <c r="A264" s="74"/>
      <c r="D264" s="96"/>
      <c r="E264" s="96"/>
      <c r="F264" s="96"/>
      <c r="G264" s="96"/>
      <c r="P264" s="81"/>
    </row>
    <row r="265" spans="1:16" x14ac:dyDescent="0.25">
      <c r="P265" s="81"/>
    </row>
    <row r="266" spans="1:16" x14ac:dyDescent="0.25">
      <c r="A266" s="74"/>
      <c r="P266" s="81"/>
    </row>
    <row r="267" spans="1:16" x14ac:dyDescent="0.25">
      <c r="P267" s="81"/>
    </row>
    <row r="268" spans="1:16" x14ac:dyDescent="0.25">
      <c r="P268" s="81"/>
    </row>
    <row r="269" spans="1:16" x14ac:dyDescent="0.25">
      <c r="P269" s="81"/>
    </row>
    <row r="270" spans="1:16" x14ac:dyDescent="0.25">
      <c r="A270" s="74"/>
      <c r="D270" s="96"/>
      <c r="E270" s="96"/>
      <c r="F270" s="96"/>
      <c r="G270" s="96"/>
      <c r="P270" s="81"/>
    </row>
    <row r="271" spans="1:16" x14ac:dyDescent="0.25">
      <c r="A271" s="74"/>
      <c r="D271" s="96"/>
      <c r="E271" s="96"/>
      <c r="F271" s="96"/>
      <c r="G271" s="96"/>
      <c r="P271" s="81"/>
    </row>
    <row r="272" spans="1:16" x14ac:dyDescent="0.25">
      <c r="A272" s="74"/>
      <c r="D272" s="96"/>
      <c r="E272" s="96"/>
      <c r="F272" s="96"/>
      <c r="G272" s="96"/>
      <c r="P272" s="81"/>
    </row>
    <row r="273" spans="1:16" x14ac:dyDescent="0.25">
      <c r="A273" s="74"/>
      <c r="P273" s="81"/>
    </row>
    <row r="274" spans="1:16" x14ac:dyDescent="0.25">
      <c r="A274" s="74"/>
      <c r="B274" s="101"/>
      <c r="C274" s="99"/>
      <c r="D274" s="96"/>
      <c r="E274" s="96"/>
      <c r="F274" s="96"/>
      <c r="G274" s="96"/>
      <c r="P274" s="81"/>
    </row>
    <row r="275" spans="1:16" x14ac:dyDescent="0.25">
      <c r="P275" s="81"/>
    </row>
    <row r="276" spans="1:16" x14ac:dyDescent="0.25">
      <c r="P276" s="81"/>
    </row>
    <row r="277" spans="1:16" x14ac:dyDescent="0.25">
      <c r="P277" s="81"/>
    </row>
    <row r="278" spans="1:16" x14ac:dyDescent="0.25">
      <c r="P278" s="81"/>
    </row>
    <row r="279" spans="1:16" x14ac:dyDescent="0.25">
      <c r="P279" s="81"/>
    </row>
    <row r="280" spans="1:16" x14ac:dyDescent="0.25">
      <c r="A280" s="74"/>
      <c r="D280" s="96"/>
      <c r="E280" s="96"/>
      <c r="F280" s="96"/>
      <c r="G280" s="96"/>
      <c r="P280" s="81"/>
    </row>
    <row r="281" spans="1:16" x14ac:dyDescent="0.25">
      <c r="P281" s="81"/>
    </row>
    <row r="282" spans="1:16" x14ac:dyDescent="0.25">
      <c r="P282" s="81"/>
    </row>
    <row r="283" spans="1:16" x14ac:dyDescent="0.25">
      <c r="P283" s="81"/>
    </row>
    <row r="284" spans="1:16" x14ac:dyDescent="0.25">
      <c r="P284" s="81"/>
    </row>
    <row r="285" spans="1:16" x14ac:dyDescent="0.25">
      <c r="P285" s="81"/>
    </row>
    <row r="286" spans="1:16" x14ac:dyDescent="0.25">
      <c r="P286" s="81"/>
    </row>
    <row r="287" spans="1:16" x14ac:dyDescent="0.25">
      <c r="C287" s="99"/>
      <c r="P287" s="81"/>
    </row>
    <row r="288" spans="1:16" x14ac:dyDescent="0.25">
      <c r="A288" s="74"/>
      <c r="B288" s="101"/>
      <c r="P288" s="81"/>
    </row>
    <row r="289" spans="1:16" x14ac:dyDescent="0.25">
      <c r="P289" s="81"/>
    </row>
    <row r="290" spans="1:16" x14ac:dyDescent="0.25">
      <c r="P290" s="81"/>
    </row>
    <row r="291" spans="1:16" x14ac:dyDescent="0.25">
      <c r="P291" s="81"/>
    </row>
    <row r="292" spans="1:16" x14ac:dyDescent="0.25">
      <c r="P292" s="81"/>
    </row>
    <row r="293" spans="1:16" x14ac:dyDescent="0.25">
      <c r="P293" s="81"/>
    </row>
    <row r="294" spans="1:16" x14ac:dyDescent="0.25">
      <c r="P294" s="81"/>
    </row>
    <row r="295" spans="1:16" x14ac:dyDescent="0.25">
      <c r="A295" s="74"/>
      <c r="B295" s="101"/>
      <c r="C295" s="99"/>
      <c r="D295" s="96"/>
      <c r="E295" s="96"/>
      <c r="F295" s="96"/>
      <c r="G295" s="96"/>
      <c r="P295" s="81"/>
    </row>
    <row r="296" spans="1:16" x14ac:dyDescent="0.25">
      <c r="A296" s="74"/>
      <c r="B296" s="101"/>
      <c r="C296" s="99"/>
      <c r="D296" s="96"/>
      <c r="E296" s="96"/>
      <c r="F296" s="96"/>
      <c r="G296" s="96"/>
      <c r="P296" s="81"/>
    </row>
    <row r="297" spans="1:16" x14ac:dyDescent="0.25">
      <c r="P297" s="81"/>
    </row>
    <row r="298" spans="1:16" x14ac:dyDescent="0.25">
      <c r="A298" s="74"/>
      <c r="P298" s="81"/>
    </row>
    <row r="299" spans="1:16" x14ac:dyDescent="0.25">
      <c r="P299" s="81"/>
    </row>
    <row r="300" spans="1:16" x14ac:dyDescent="0.25">
      <c r="P300" s="81"/>
    </row>
    <row r="301" spans="1:16" x14ac:dyDescent="0.25">
      <c r="P301" s="81"/>
    </row>
    <row r="302" spans="1:16" x14ac:dyDescent="0.25">
      <c r="P302" s="81"/>
    </row>
    <row r="303" spans="1:16" x14ac:dyDescent="0.25">
      <c r="P303" s="81"/>
    </row>
    <row r="304" spans="1:16" x14ac:dyDescent="0.25">
      <c r="P304" s="81"/>
    </row>
    <row r="305" spans="1:16" x14ac:dyDescent="0.25">
      <c r="P305" s="81"/>
    </row>
    <row r="306" spans="1:16" x14ac:dyDescent="0.25">
      <c r="P306" s="81"/>
    </row>
    <row r="307" spans="1:16" x14ac:dyDescent="0.25">
      <c r="A307" s="74"/>
      <c r="D307" s="96"/>
      <c r="E307" s="96"/>
      <c r="F307" s="96"/>
      <c r="G307" s="96"/>
      <c r="P307" s="81"/>
    </row>
    <row r="308" spans="1:16" x14ac:dyDescent="0.25">
      <c r="A308" s="74"/>
      <c r="D308" s="96"/>
      <c r="E308" s="96"/>
      <c r="F308" s="96"/>
      <c r="G308" s="96"/>
      <c r="P308" s="81"/>
    </row>
    <row r="309" spans="1:16" x14ac:dyDescent="0.25">
      <c r="P309" s="81"/>
    </row>
    <row r="310" spans="1:16" x14ac:dyDescent="0.25">
      <c r="A310" s="74"/>
      <c r="P310" s="81"/>
    </row>
    <row r="311" spans="1:16" x14ac:dyDescent="0.25">
      <c r="P311" s="81"/>
    </row>
    <row r="312" spans="1:16" x14ac:dyDescent="0.25">
      <c r="P312" s="81"/>
    </row>
    <row r="313" spans="1:16" x14ac:dyDescent="0.25">
      <c r="P313" s="81"/>
    </row>
    <row r="314" spans="1:16" x14ac:dyDescent="0.25">
      <c r="A314" s="74"/>
      <c r="D314" s="96"/>
      <c r="E314" s="96"/>
      <c r="F314" s="96"/>
      <c r="G314" s="96"/>
      <c r="P314" s="81"/>
    </row>
    <row r="315" spans="1:16" x14ac:dyDescent="0.25">
      <c r="P315" s="81"/>
    </row>
    <row r="316" spans="1:16" x14ac:dyDescent="0.25">
      <c r="A316" s="74"/>
      <c r="P316" s="81"/>
    </row>
    <row r="317" spans="1:16" x14ac:dyDescent="0.25">
      <c r="P317" s="81"/>
    </row>
    <row r="318" spans="1:16" x14ac:dyDescent="0.25">
      <c r="A318" s="74"/>
      <c r="B318" s="101"/>
      <c r="C318" s="99"/>
      <c r="D318" s="96"/>
      <c r="E318" s="96"/>
      <c r="F318" s="96"/>
      <c r="G318" s="96"/>
      <c r="P318" s="81"/>
    </row>
    <row r="319" spans="1:16" x14ac:dyDescent="0.25">
      <c r="P319" s="81"/>
    </row>
    <row r="320" spans="1:16" x14ac:dyDescent="0.25">
      <c r="P320" s="81"/>
    </row>
    <row r="321" spans="1:16" x14ac:dyDescent="0.25">
      <c r="P321" s="81"/>
    </row>
    <row r="322" spans="1:16" x14ac:dyDescent="0.25">
      <c r="P322" s="81"/>
    </row>
    <row r="323" spans="1:16" x14ac:dyDescent="0.25">
      <c r="P323" s="81"/>
    </row>
    <row r="324" spans="1:16" x14ac:dyDescent="0.25">
      <c r="A324" s="74"/>
      <c r="D324" s="96"/>
      <c r="E324" s="96"/>
      <c r="F324" s="96"/>
      <c r="G324" s="96"/>
      <c r="P324" s="81"/>
    </row>
    <row r="325" spans="1:16" x14ac:dyDescent="0.25">
      <c r="P325" s="81"/>
    </row>
    <row r="326" spans="1:16" x14ac:dyDescent="0.25">
      <c r="P326" s="81"/>
    </row>
    <row r="327" spans="1:16" x14ac:dyDescent="0.25">
      <c r="P327" s="81"/>
    </row>
    <row r="328" spans="1:16" x14ac:dyDescent="0.25">
      <c r="P328" s="81"/>
    </row>
    <row r="329" spans="1:16" x14ac:dyDescent="0.25">
      <c r="P329" s="81"/>
    </row>
    <row r="330" spans="1:16" x14ac:dyDescent="0.25">
      <c r="P330" s="81"/>
    </row>
    <row r="331" spans="1:16" x14ac:dyDescent="0.25">
      <c r="P331" s="81"/>
    </row>
    <row r="332" spans="1:16" x14ac:dyDescent="0.25">
      <c r="P332" s="81"/>
    </row>
    <row r="333" spans="1:16" x14ac:dyDescent="0.25">
      <c r="P333" s="81"/>
    </row>
    <row r="334" spans="1:16" x14ac:dyDescent="0.25">
      <c r="A334" s="74"/>
      <c r="B334" s="101"/>
      <c r="P334" s="81"/>
    </row>
    <row r="335" spans="1:16" x14ac:dyDescent="0.25">
      <c r="P335" s="81"/>
    </row>
    <row r="336" spans="1:16" x14ac:dyDescent="0.25">
      <c r="P336" s="81"/>
    </row>
    <row r="337" spans="1:16" x14ac:dyDescent="0.25">
      <c r="A337" s="74"/>
      <c r="B337" s="101"/>
      <c r="C337" s="99"/>
      <c r="D337" s="96"/>
      <c r="E337" s="96"/>
      <c r="F337" s="96"/>
      <c r="G337" s="96"/>
      <c r="P337" s="81"/>
    </row>
    <row r="338" spans="1:16" x14ac:dyDescent="0.25">
      <c r="P338" s="81"/>
    </row>
    <row r="339" spans="1:16" x14ac:dyDescent="0.25">
      <c r="A339" s="74"/>
      <c r="B339" s="101"/>
      <c r="C339" s="99"/>
      <c r="D339" s="96"/>
      <c r="E339" s="96"/>
      <c r="F339" s="96"/>
      <c r="P339" s="81"/>
    </row>
    <row r="340" spans="1:16" x14ac:dyDescent="0.25">
      <c r="A340" s="74"/>
      <c r="B340" s="101"/>
      <c r="C340" s="99"/>
      <c r="D340" s="96"/>
      <c r="E340" s="96"/>
      <c r="F340" s="96"/>
      <c r="P340" s="81"/>
    </row>
    <row r="341" spans="1:16" x14ac:dyDescent="0.25">
      <c r="A341" s="74"/>
      <c r="B341" s="101"/>
      <c r="C341" s="99"/>
      <c r="D341" s="96"/>
      <c r="E341" s="96"/>
      <c r="F341" s="96"/>
      <c r="P341" s="81"/>
    </row>
    <row r="342" spans="1:16" x14ac:dyDescent="0.25">
      <c r="A342" s="74"/>
      <c r="B342" s="101"/>
      <c r="C342" s="99"/>
      <c r="D342" s="96"/>
      <c r="E342" s="96"/>
      <c r="F342" s="96"/>
      <c r="P342" s="81"/>
    </row>
    <row r="343" spans="1:16" x14ac:dyDescent="0.25">
      <c r="A343" s="74"/>
      <c r="B343" s="101"/>
      <c r="C343" s="99"/>
      <c r="D343" s="96"/>
      <c r="E343" s="96"/>
      <c r="F343" s="96"/>
      <c r="P343" s="81"/>
    </row>
    <row r="344" spans="1:16" x14ac:dyDescent="0.25">
      <c r="A344" s="74"/>
      <c r="B344" s="101"/>
      <c r="C344" s="99"/>
      <c r="D344" s="96"/>
      <c r="E344" s="96"/>
      <c r="F344" s="96"/>
      <c r="P344" s="81"/>
    </row>
    <row r="345" spans="1:16" x14ac:dyDescent="0.25">
      <c r="A345" s="164"/>
      <c r="B345" s="101"/>
      <c r="C345" s="99"/>
      <c r="D345" s="96"/>
      <c r="E345" s="96"/>
      <c r="F345" s="96"/>
      <c r="P345" s="81"/>
    </row>
    <row r="346" spans="1:16" x14ac:dyDescent="0.25">
      <c r="A346" s="164"/>
      <c r="B346" s="101"/>
      <c r="C346" s="99"/>
      <c r="D346" s="96"/>
      <c r="E346" s="96"/>
      <c r="P346" s="81"/>
    </row>
    <row r="347" spans="1:16" x14ac:dyDescent="0.25">
      <c r="A347" s="36"/>
      <c r="B347" s="46"/>
      <c r="C347" s="100"/>
      <c r="D347" s="53"/>
      <c r="E347" s="53"/>
      <c r="F347" s="53"/>
      <c r="G347" s="53"/>
      <c r="P347" s="81"/>
    </row>
    <row r="348" spans="1:16" x14ac:dyDescent="0.25">
      <c r="A348" s="74"/>
      <c r="B348" s="101"/>
      <c r="C348" s="99"/>
      <c r="D348" s="96"/>
      <c r="E348" s="96"/>
      <c r="F348" s="96"/>
      <c r="G348" s="96"/>
      <c r="P348" s="81"/>
    </row>
    <row r="349" spans="1:16" x14ac:dyDescent="0.25">
      <c r="A349" s="74"/>
      <c r="B349" s="101"/>
      <c r="C349" s="99"/>
      <c r="D349" s="96"/>
      <c r="E349" s="96"/>
      <c r="F349" s="96"/>
      <c r="G349" s="96"/>
      <c r="P349" s="81"/>
    </row>
    <row r="350" spans="1:16" x14ac:dyDescent="0.25">
      <c r="A350" s="74"/>
      <c r="B350" s="101"/>
      <c r="C350" s="99"/>
      <c r="D350" s="96"/>
      <c r="E350" s="96"/>
      <c r="F350" s="96"/>
      <c r="G350" s="96"/>
      <c r="P350" s="81"/>
    </row>
    <row r="351" spans="1:16" x14ac:dyDescent="0.25">
      <c r="A351" s="74"/>
      <c r="B351" s="101"/>
      <c r="C351" s="99"/>
      <c r="D351" s="96"/>
      <c r="E351" s="96"/>
      <c r="F351" s="96"/>
      <c r="P351" s="81"/>
    </row>
    <row r="352" spans="1:16" x14ac:dyDescent="0.25">
      <c r="A352" s="74"/>
      <c r="B352" s="101"/>
      <c r="C352" s="99"/>
      <c r="D352" s="96"/>
      <c r="E352" s="96"/>
      <c r="F352" s="96"/>
      <c r="P352" s="81"/>
    </row>
    <row r="353" spans="1:16" x14ac:dyDescent="0.25">
      <c r="P353" s="81"/>
    </row>
    <row r="354" spans="1:16" x14ac:dyDescent="0.25">
      <c r="P354" s="81"/>
    </row>
    <row r="355" spans="1:16" x14ac:dyDescent="0.25">
      <c r="P355" s="81"/>
    </row>
    <row r="356" spans="1:16" x14ac:dyDescent="0.25">
      <c r="P356" s="81"/>
    </row>
    <row r="357" spans="1:16" x14ac:dyDescent="0.25">
      <c r="P357" s="81"/>
    </row>
    <row r="358" spans="1:16" x14ac:dyDescent="0.25">
      <c r="P358" s="81"/>
    </row>
    <row r="359" spans="1:16" x14ac:dyDescent="0.25">
      <c r="A359" s="74"/>
      <c r="B359" s="101"/>
      <c r="C359" s="99"/>
      <c r="D359" s="96"/>
      <c r="E359" s="96"/>
      <c r="F359" s="96"/>
      <c r="G359" s="96"/>
      <c r="P359" s="81"/>
    </row>
    <row r="360" spans="1:16" x14ac:dyDescent="0.25">
      <c r="A360" s="74"/>
      <c r="B360" s="101"/>
      <c r="C360" s="99"/>
      <c r="D360" s="96"/>
      <c r="E360" s="96"/>
      <c r="F360" s="96"/>
      <c r="G360" s="96"/>
      <c r="P360" s="81"/>
    </row>
    <row r="361" spans="1:16" x14ac:dyDescent="0.25">
      <c r="A361" s="74"/>
      <c r="B361" s="101"/>
      <c r="C361" s="99"/>
      <c r="D361" s="96"/>
      <c r="E361" s="96"/>
      <c r="F361" s="96"/>
      <c r="G361" s="96"/>
      <c r="P361" s="81"/>
    </row>
    <row r="362" spans="1:16" x14ac:dyDescent="0.25">
      <c r="A362" s="74"/>
      <c r="B362" s="101"/>
      <c r="C362" s="99"/>
      <c r="D362" s="96"/>
      <c r="E362" s="96"/>
      <c r="F362" s="96"/>
      <c r="G362" s="96"/>
      <c r="P362" s="81"/>
    </row>
    <row r="363" spans="1:16" x14ac:dyDescent="0.25">
      <c r="A363" s="74"/>
      <c r="B363" s="101"/>
      <c r="C363" s="99"/>
      <c r="D363" s="96"/>
      <c r="E363" s="96"/>
      <c r="F363" s="96"/>
      <c r="G363" s="96"/>
      <c r="P363" s="81"/>
    </row>
    <row r="364" spans="1:16" x14ac:dyDescent="0.25">
      <c r="C364" s="99"/>
      <c r="P364" s="81"/>
    </row>
    <row r="365" spans="1:16" x14ac:dyDescent="0.25">
      <c r="C365" s="99"/>
      <c r="P365" s="81"/>
    </row>
    <row r="366" spans="1:16" x14ac:dyDescent="0.25">
      <c r="C366" s="99"/>
      <c r="P366" s="81"/>
    </row>
    <row r="367" spans="1:16" x14ac:dyDescent="0.25">
      <c r="P367" s="81"/>
    </row>
    <row r="368" spans="1:16" x14ac:dyDescent="0.25">
      <c r="P368" s="81"/>
    </row>
    <row r="369" spans="1:16" x14ac:dyDescent="0.25">
      <c r="P369" s="81"/>
    </row>
    <row r="370" spans="1:16" x14ac:dyDescent="0.25">
      <c r="P370" s="81"/>
    </row>
    <row r="371" spans="1:16" x14ac:dyDescent="0.25">
      <c r="P371" s="81"/>
    </row>
    <row r="372" spans="1:16" x14ac:dyDescent="0.25">
      <c r="P372" s="81"/>
    </row>
    <row r="373" spans="1:16" x14ac:dyDescent="0.25">
      <c r="A373" s="74"/>
      <c r="B373" s="101"/>
      <c r="C373" s="99"/>
      <c r="D373" s="96"/>
      <c r="E373" s="96"/>
      <c r="F373" s="96"/>
      <c r="G373" s="96"/>
      <c r="P373" s="81"/>
    </row>
    <row r="374" spans="1:16" x14ac:dyDescent="0.25">
      <c r="A374" s="74"/>
      <c r="B374" s="101"/>
      <c r="C374" s="99"/>
      <c r="D374" s="96"/>
      <c r="E374" s="96"/>
      <c r="F374" s="96"/>
      <c r="G374" s="96"/>
      <c r="P374" s="81"/>
    </row>
    <row r="375" spans="1:16" x14ac:dyDescent="0.25">
      <c r="A375" s="74"/>
      <c r="B375" s="101"/>
      <c r="C375" s="99"/>
      <c r="D375" s="96"/>
      <c r="E375" s="96"/>
      <c r="F375" s="96"/>
      <c r="G375" s="96"/>
      <c r="P375" s="81"/>
    </row>
    <row r="376" spans="1:16" x14ac:dyDescent="0.25">
      <c r="A376" s="74"/>
      <c r="B376" s="101"/>
      <c r="C376" s="99"/>
      <c r="D376" s="96"/>
      <c r="E376" s="96"/>
      <c r="F376" s="96"/>
      <c r="G376" s="96"/>
      <c r="P376" s="81"/>
    </row>
    <row r="377" spans="1:16" x14ac:dyDescent="0.25">
      <c r="A377" s="74"/>
      <c r="B377" s="101"/>
      <c r="C377" s="99"/>
      <c r="D377" s="96"/>
      <c r="E377" s="96"/>
      <c r="F377" s="96"/>
      <c r="G377" s="96"/>
      <c r="P377" s="81"/>
    </row>
    <row r="378" spans="1:16" x14ac:dyDescent="0.25">
      <c r="P378" s="81"/>
    </row>
    <row r="379" spans="1:16" x14ac:dyDescent="0.25">
      <c r="P379" s="81"/>
    </row>
    <row r="380" spans="1:16" x14ac:dyDescent="0.25">
      <c r="P380" s="81"/>
    </row>
    <row r="381" spans="1:16" x14ac:dyDescent="0.25">
      <c r="A381" s="74"/>
      <c r="B381" s="101"/>
      <c r="C381" s="99"/>
      <c r="D381" s="96"/>
      <c r="E381" s="96"/>
      <c r="F381" s="96"/>
      <c r="G381" s="96"/>
      <c r="P381" s="81"/>
    </row>
    <row r="382" spans="1:16" x14ac:dyDescent="0.25">
      <c r="A382" s="74"/>
      <c r="B382" s="101"/>
      <c r="C382" s="99"/>
      <c r="D382" s="96"/>
      <c r="E382" s="96"/>
      <c r="F382" s="96"/>
      <c r="G382" s="96"/>
      <c r="P382" s="81"/>
    </row>
    <row r="383" spans="1:16" x14ac:dyDescent="0.25">
      <c r="A383" s="74"/>
      <c r="D383" s="96"/>
      <c r="E383" s="96"/>
      <c r="F383" s="96"/>
      <c r="G383" s="96"/>
      <c r="P383" s="81"/>
    </row>
    <row r="384" spans="1:16" x14ac:dyDescent="0.25">
      <c r="A384" s="74"/>
      <c r="D384" s="96"/>
      <c r="E384" s="96"/>
      <c r="F384" s="96"/>
      <c r="G384" s="96"/>
      <c r="P384" s="81"/>
    </row>
    <row r="385" spans="1:16" x14ac:dyDescent="0.25">
      <c r="A385" s="74"/>
      <c r="D385" s="96"/>
      <c r="E385" s="96"/>
      <c r="F385" s="96"/>
      <c r="G385" s="96"/>
      <c r="P385" s="81"/>
    </row>
    <row r="386" spans="1:16" x14ac:dyDescent="0.25">
      <c r="A386" s="74"/>
      <c r="B386" s="101"/>
      <c r="C386" s="99"/>
      <c r="D386" s="96"/>
      <c r="E386" s="96"/>
      <c r="F386" s="96"/>
      <c r="P386" s="81"/>
    </row>
    <row r="387" spans="1:16" x14ac:dyDescent="0.25">
      <c r="A387" s="74"/>
      <c r="B387" s="101"/>
      <c r="C387" s="99"/>
      <c r="D387" s="96"/>
      <c r="E387" s="96"/>
      <c r="F387" s="96"/>
      <c r="P387" s="81"/>
    </row>
    <row r="388" spans="1:16" x14ac:dyDescent="0.25">
      <c r="A388" s="74"/>
      <c r="B388" s="101"/>
      <c r="C388" s="99"/>
      <c r="D388" s="96"/>
      <c r="E388" s="96"/>
      <c r="F388" s="96"/>
      <c r="P388" s="81"/>
    </row>
    <row r="389" spans="1:16" x14ac:dyDescent="0.25">
      <c r="A389" s="74"/>
      <c r="B389" s="101"/>
      <c r="C389" s="99"/>
      <c r="D389" s="96"/>
      <c r="E389" s="96"/>
      <c r="F389" s="96"/>
      <c r="P389" s="81"/>
    </row>
    <row r="390" spans="1:16" x14ac:dyDescent="0.25">
      <c r="A390" s="74"/>
      <c r="B390" s="101"/>
      <c r="C390" s="99"/>
      <c r="D390" s="96"/>
      <c r="E390" s="96"/>
      <c r="F390" s="96"/>
      <c r="P390" s="81"/>
    </row>
    <row r="391" spans="1:16" x14ac:dyDescent="0.25">
      <c r="A391" s="74"/>
      <c r="B391" s="101"/>
      <c r="C391" s="99"/>
      <c r="D391" s="96"/>
      <c r="E391" s="96"/>
      <c r="F391" s="96"/>
      <c r="P391" s="81"/>
    </row>
    <row r="392" spans="1:16" x14ac:dyDescent="0.25">
      <c r="P392" s="81"/>
    </row>
    <row r="393" spans="1:16" x14ac:dyDescent="0.25">
      <c r="P393" s="81"/>
    </row>
    <row r="394" spans="1:16" x14ac:dyDescent="0.25">
      <c r="P394" s="81"/>
    </row>
    <row r="395" spans="1:16" x14ac:dyDescent="0.25">
      <c r="P395" s="81"/>
    </row>
    <row r="396" spans="1:16" x14ac:dyDescent="0.25">
      <c r="P396" s="81"/>
    </row>
    <row r="397" spans="1:16" x14ac:dyDescent="0.25">
      <c r="P397" s="81"/>
    </row>
    <row r="398" spans="1:16" x14ac:dyDescent="0.25">
      <c r="A398" s="74"/>
      <c r="B398" s="101"/>
      <c r="C398" s="99"/>
      <c r="D398" s="96"/>
      <c r="E398" s="96"/>
      <c r="F398" s="96"/>
      <c r="G398" s="96"/>
      <c r="P398" s="81"/>
    </row>
    <row r="399" spans="1:16" x14ac:dyDescent="0.25">
      <c r="A399" s="74"/>
      <c r="B399" s="101"/>
      <c r="C399" s="99"/>
      <c r="D399" s="96"/>
      <c r="E399" s="96"/>
      <c r="F399" s="96"/>
      <c r="G399" s="96"/>
      <c r="P399" s="81"/>
    </row>
    <row r="400" spans="1:16" x14ac:dyDescent="0.25">
      <c r="A400" s="74"/>
      <c r="B400" s="101"/>
      <c r="C400" s="99"/>
      <c r="D400" s="96"/>
      <c r="E400" s="96"/>
      <c r="F400" s="96"/>
      <c r="G400" s="96"/>
      <c r="P400" s="81"/>
    </row>
    <row r="401" spans="1:16" x14ac:dyDescent="0.25">
      <c r="A401" s="74"/>
      <c r="B401" s="101"/>
      <c r="C401" s="99"/>
      <c r="D401" s="96"/>
      <c r="E401" s="96"/>
      <c r="F401" s="96"/>
      <c r="G401" s="96"/>
      <c r="P401" s="81"/>
    </row>
    <row r="402" spans="1:16" x14ac:dyDescent="0.25">
      <c r="A402" s="74"/>
      <c r="B402" s="101"/>
      <c r="C402" s="99"/>
      <c r="D402" s="96"/>
      <c r="E402" s="96"/>
      <c r="F402" s="96"/>
      <c r="P402" s="81"/>
    </row>
    <row r="403" spans="1:16" x14ac:dyDescent="0.25">
      <c r="P403" s="81"/>
    </row>
    <row r="404" spans="1:16" x14ac:dyDescent="0.25">
      <c r="P404" s="81"/>
    </row>
    <row r="405" spans="1:16" x14ac:dyDescent="0.25">
      <c r="P405" s="81"/>
    </row>
    <row r="406" spans="1:16" x14ac:dyDescent="0.25">
      <c r="P406" s="81"/>
    </row>
    <row r="407" spans="1:16" x14ac:dyDescent="0.25">
      <c r="P407" s="81"/>
    </row>
    <row r="408" spans="1:16" x14ac:dyDescent="0.25">
      <c r="P408" s="81"/>
    </row>
    <row r="409" spans="1:16" x14ac:dyDescent="0.25">
      <c r="P409" s="81"/>
    </row>
    <row r="410" spans="1:16" x14ac:dyDescent="0.25">
      <c r="P410" s="81"/>
    </row>
    <row r="411" spans="1:16" x14ac:dyDescent="0.25">
      <c r="P411" s="81"/>
    </row>
    <row r="412" spans="1:16" x14ac:dyDescent="0.25">
      <c r="A412" s="74"/>
      <c r="D412" s="96"/>
      <c r="E412" s="96"/>
      <c r="F412" s="96"/>
      <c r="G412" s="96"/>
      <c r="P412" s="81"/>
    </row>
    <row r="413" spans="1:16" x14ac:dyDescent="0.25">
      <c r="A413" s="74"/>
      <c r="D413" s="96"/>
      <c r="E413" s="96"/>
      <c r="F413" s="96"/>
      <c r="G413" s="96"/>
      <c r="P413" s="81"/>
    </row>
    <row r="414" spans="1:16" x14ac:dyDescent="0.25">
      <c r="A414" s="74"/>
      <c r="D414" s="96"/>
      <c r="E414" s="96"/>
      <c r="F414" s="96"/>
      <c r="G414" s="96"/>
      <c r="P414" s="81"/>
    </row>
    <row r="415" spans="1:16" x14ac:dyDescent="0.25">
      <c r="A415" s="74"/>
      <c r="D415" s="96"/>
      <c r="E415" s="96"/>
      <c r="F415" s="96"/>
      <c r="G415" s="96"/>
      <c r="P415" s="81"/>
    </row>
    <row r="416" spans="1:16" x14ac:dyDescent="0.25">
      <c r="A416" s="74"/>
      <c r="B416" s="101"/>
      <c r="C416" s="99"/>
      <c r="D416" s="96"/>
      <c r="E416" s="96"/>
      <c r="F416" s="96"/>
      <c r="P416" s="81"/>
    </row>
    <row r="417" spans="1:16" x14ac:dyDescent="0.25">
      <c r="P417" s="81"/>
    </row>
    <row r="418" spans="1:16" x14ac:dyDescent="0.25">
      <c r="P418" s="81"/>
    </row>
    <row r="419" spans="1:16" x14ac:dyDescent="0.25">
      <c r="P419" s="81"/>
    </row>
    <row r="420" spans="1:16" x14ac:dyDescent="0.25">
      <c r="A420" s="74"/>
      <c r="D420" s="96"/>
      <c r="E420" s="96"/>
      <c r="F420" s="96"/>
      <c r="G420" s="96"/>
      <c r="P420" s="81"/>
    </row>
    <row r="421" spans="1:16" x14ac:dyDescent="0.25">
      <c r="A421" s="74"/>
      <c r="D421" s="96"/>
      <c r="E421" s="96"/>
      <c r="F421" s="96"/>
      <c r="G421" s="96"/>
      <c r="P421" s="81"/>
    </row>
    <row r="422" spans="1:16" x14ac:dyDescent="0.25">
      <c r="A422" s="74"/>
      <c r="B422" s="101"/>
      <c r="C422" s="99"/>
      <c r="D422" s="96"/>
      <c r="E422" s="96"/>
      <c r="F422" s="96"/>
      <c r="P422" s="81"/>
    </row>
    <row r="423" spans="1:16" x14ac:dyDescent="0.25">
      <c r="A423" s="74"/>
      <c r="D423" s="96"/>
      <c r="E423" s="96"/>
      <c r="F423" s="96"/>
      <c r="G423" s="96"/>
      <c r="P423" s="81"/>
    </row>
    <row r="424" spans="1:16" x14ac:dyDescent="0.25">
      <c r="A424" s="74"/>
      <c r="D424" s="96"/>
      <c r="E424" s="96"/>
      <c r="F424" s="96"/>
      <c r="G424" s="96"/>
      <c r="P424" s="81"/>
    </row>
    <row r="425" spans="1:16" x14ac:dyDescent="0.25">
      <c r="A425" s="74"/>
      <c r="E425" s="96"/>
      <c r="F425" s="96"/>
      <c r="P425" s="81"/>
    </row>
    <row r="426" spans="1:16" x14ac:dyDescent="0.25">
      <c r="A426" s="74"/>
      <c r="B426" s="101"/>
      <c r="C426" s="99"/>
      <c r="D426" s="96"/>
      <c r="E426" s="96"/>
      <c r="F426" s="96"/>
      <c r="P426" s="81"/>
    </row>
    <row r="427" spans="1:16" x14ac:dyDescent="0.25">
      <c r="A427" s="74"/>
      <c r="B427" s="101"/>
      <c r="C427" s="99"/>
      <c r="D427" s="96"/>
      <c r="E427" s="96"/>
      <c r="F427" s="96"/>
      <c r="P427" s="81"/>
    </row>
    <row r="428" spans="1:16" x14ac:dyDescent="0.25">
      <c r="A428" s="74"/>
      <c r="B428" s="101"/>
      <c r="C428" s="99"/>
      <c r="D428" s="96"/>
      <c r="E428" s="96"/>
      <c r="F428" s="96"/>
      <c r="P428" s="81"/>
    </row>
    <row r="429" spans="1:16" x14ac:dyDescent="0.25">
      <c r="A429" s="74"/>
      <c r="B429" s="101"/>
      <c r="C429" s="99"/>
      <c r="D429" s="96"/>
      <c r="E429" s="96"/>
      <c r="F429" s="96"/>
      <c r="P429" s="81"/>
    </row>
    <row r="430" spans="1:16" x14ac:dyDescent="0.25">
      <c r="A430" s="74"/>
      <c r="B430" s="101"/>
      <c r="C430" s="99"/>
      <c r="D430" s="96"/>
      <c r="E430" s="96"/>
      <c r="F430" s="96"/>
      <c r="P430" s="81"/>
    </row>
    <row r="431" spans="1:16" x14ac:dyDescent="0.25">
      <c r="A431" s="74"/>
      <c r="B431" s="101"/>
      <c r="C431" s="99"/>
      <c r="D431" s="96"/>
      <c r="E431" s="96"/>
      <c r="F431" s="96"/>
      <c r="P431" s="81"/>
    </row>
    <row r="432" spans="1:16" x14ac:dyDescent="0.25">
      <c r="A432" s="74"/>
      <c r="E432" s="96"/>
      <c r="F432" s="96"/>
      <c r="P432" s="81"/>
    </row>
    <row r="433" spans="1:16" x14ac:dyDescent="0.25">
      <c r="A433" s="74"/>
      <c r="E433" s="96"/>
      <c r="F433" s="96"/>
      <c r="P433" s="81"/>
    </row>
    <row r="434" spans="1:16" x14ac:dyDescent="0.25">
      <c r="A434" s="74"/>
      <c r="E434" s="96"/>
      <c r="F434" s="96"/>
      <c r="P434" s="81"/>
    </row>
    <row r="435" spans="1:16" x14ac:dyDescent="0.25">
      <c r="A435" s="74"/>
      <c r="E435" s="96"/>
      <c r="F435" s="96"/>
      <c r="P435" s="81"/>
    </row>
    <row r="436" spans="1:16" x14ac:dyDescent="0.25">
      <c r="A436" s="74"/>
      <c r="E436" s="96"/>
      <c r="F436" s="96"/>
      <c r="P436" s="81"/>
    </row>
    <row r="437" spans="1:16" x14ac:dyDescent="0.25">
      <c r="A437" s="74"/>
      <c r="E437" s="96"/>
      <c r="F437" s="96"/>
      <c r="P437" s="81"/>
    </row>
    <row r="438" spans="1:16" x14ac:dyDescent="0.25">
      <c r="A438" s="74"/>
      <c r="B438" s="101"/>
      <c r="C438" s="99"/>
      <c r="D438" s="96"/>
      <c r="E438" s="96"/>
      <c r="F438" s="96"/>
      <c r="P438" s="81"/>
    </row>
    <row r="439" spans="1:16" x14ac:dyDescent="0.25">
      <c r="A439" s="74"/>
      <c r="B439" s="101"/>
      <c r="C439" s="99"/>
      <c r="D439" s="96"/>
      <c r="E439" s="96"/>
      <c r="F439" s="96"/>
      <c r="P439" s="81"/>
    </row>
    <row r="440" spans="1:16" x14ac:dyDescent="0.25">
      <c r="P440" s="81"/>
    </row>
    <row r="441" spans="1:16" x14ac:dyDescent="0.25">
      <c r="P441" s="81"/>
    </row>
    <row r="442" spans="1:16" x14ac:dyDescent="0.25">
      <c r="P442" s="81"/>
    </row>
    <row r="443" spans="1:16" x14ac:dyDescent="0.25">
      <c r="P443" s="81"/>
    </row>
    <row r="444" spans="1:16" x14ac:dyDescent="0.25">
      <c r="P444" s="81"/>
    </row>
    <row r="445" spans="1:16" x14ac:dyDescent="0.25">
      <c r="P445" s="81"/>
    </row>
    <row r="446" spans="1:16" x14ac:dyDescent="0.25">
      <c r="A446" s="74"/>
      <c r="B446" s="101"/>
      <c r="C446" s="99"/>
      <c r="D446" s="96"/>
      <c r="E446" s="96"/>
      <c r="F446" s="96"/>
      <c r="G446" s="96"/>
      <c r="P446" s="81"/>
    </row>
    <row r="447" spans="1:16" x14ac:dyDescent="0.25">
      <c r="A447" s="74"/>
      <c r="B447" s="101"/>
      <c r="C447" s="99"/>
      <c r="D447" s="96"/>
      <c r="E447" s="96"/>
      <c r="F447" s="96"/>
      <c r="G447" s="96"/>
      <c r="P447" s="81"/>
    </row>
    <row r="448" spans="1:16" x14ac:dyDescent="0.25">
      <c r="A448" s="74"/>
      <c r="B448" s="101"/>
      <c r="C448" s="99"/>
      <c r="D448" s="96"/>
      <c r="E448" s="96"/>
      <c r="F448" s="96"/>
      <c r="G448" s="96"/>
      <c r="P448" s="81"/>
    </row>
    <row r="449" spans="1:16" x14ac:dyDescent="0.25">
      <c r="A449" s="74"/>
      <c r="B449" s="101"/>
      <c r="C449" s="99"/>
      <c r="D449" s="96"/>
      <c r="E449" s="96"/>
      <c r="F449" s="96"/>
      <c r="G449" s="96"/>
      <c r="P449" s="81"/>
    </row>
    <row r="450" spans="1:16" x14ac:dyDescent="0.25">
      <c r="A450" s="74"/>
      <c r="B450" s="101"/>
      <c r="C450" s="99"/>
      <c r="D450" s="96"/>
      <c r="E450" s="96"/>
      <c r="F450" s="96"/>
      <c r="G450" s="96"/>
      <c r="P450" s="81"/>
    </row>
    <row r="451" spans="1:16" x14ac:dyDescent="0.25">
      <c r="P451" s="81"/>
    </row>
    <row r="452" spans="1:16" x14ac:dyDescent="0.25">
      <c r="C452" s="99"/>
      <c r="P452" s="81"/>
    </row>
    <row r="453" spans="1:16" x14ac:dyDescent="0.25">
      <c r="P453" s="81"/>
    </row>
    <row r="454" spans="1:16" x14ac:dyDescent="0.25">
      <c r="P454" s="81"/>
    </row>
    <row r="455" spans="1:16" x14ac:dyDescent="0.25">
      <c r="P455" s="81"/>
    </row>
    <row r="456" spans="1:16" x14ac:dyDescent="0.25">
      <c r="P456" s="81"/>
    </row>
    <row r="457" spans="1:16" x14ac:dyDescent="0.25">
      <c r="P457" s="81"/>
    </row>
    <row r="458" spans="1:16" x14ac:dyDescent="0.25">
      <c r="P458" s="81"/>
    </row>
    <row r="459" spans="1:16" x14ac:dyDescent="0.25">
      <c r="A459" s="74"/>
      <c r="D459" s="96"/>
      <c r="E459" s="96"/>
      <c r="F459" s="96"/>
      <c r="G459" s="96"/>
      <c r="P459" s="81"/>
    </row>
    <row r="460" spans="1:16" x14ac:dyDescent="0.25">
      <c r="A460" s="74"/>
      <c r="D460" s="96"/>
      <c r="E460" s="96"/>
      <c r="F460" s="96"/>
      <c r="G460" s="96"/>
      <c r="P460" s="81"/>
    </row>
    <row r="461" spans="1:16" x14ac:dyDescent="0.25">
      <c r="A461" s="74"/>
      <c r="D461" s="96"/>
      <c r="E461" s="96"/>
      <c r="F461" s="96"/>
      <c r="G461" s="96"/>
      <c r="P461" s="81"/>
    </row>
    <row r="462" spans="1:16" x14ac:dyDescent="0.25">
      <c r="A462" s="74"/>
      <c r="D462" s="96"/>
      <c r="E462" s="96"/>
      <c r="F462" s="96"/>
      <c r="G462" s="96"/>
      <c r="P462" s="81"/>
    </row>
    <row r="463" spans="1:16" x14ac:dyDescent="0.25">
      <c r="A463" s="74"/>
      <c r="D463" s="96"/>
      <c r="E463" s="96"/>
      <c r="F463" s="96"/>
      <c r="G463" s="96"/>
      <c r="P463" s="81"/>
    </row>
    <row r="464" spans="1:16" x14ac:dyDescent="0.25">
      <c r="P464" s="81"/>
    </row>
    <row r="465" spans="1:16" x14ac:dyDescent="0.25">
      <c r="P465" s="81"/>
    </row>
    <row r="466" spans="1:16" x14ac:dyDescent="0.25">
      <c r="P466" s="81"/>
    </row>
    <row r="467" spans="1:16" x14ac:dyDescent="0.25">
      <c r="A467" s="74"/>
      <c r="B467" s="101"/>
      <c r="C467" s="99"/>
      <c r="D467" s="96"/>
      <c r="E467" s="96"/>
      <c r="F467" s="96"/>
      <c r="G467" s="96"/>
      <c r="P467" s="81"/>
    </row>
    <row r="468" spans="1:16" x14ac:dyDescent="0.25">
      <c r="A468" s="74"/>
      <c r="B468" s="101"/>
      <c r="C468" s="99"/>
      <c r="D468" s="96"/>
      <c r="E468" s="96"/>
      <c r="F468" s="96"/>
      <c r="G468" s="96"/>
      <c r="P468" s="81"/>
    </row>
    <row r="469" spans="1:16" x14ac:dyDescent="0.25">
      <c r="A469" s="74"/>
      <c r="D469" s="96"/>
      <c r="E469" s="96"/>
      <c r="F469" s="96"/>
      <c r="G469" s="96"/>
      <c r="P469" s="81"/>
    </row>
    <row r="470" spans="1:16" x14ac:dyDescent="0.25">
      <c r="A470" s="74"/>
      <c r="D470" s="96"/>
      <c r="E470" s="96"/>
      <c r="F470" s="96"/>
      <c r="G470" s="96"/>
      <c r="P470" s="81"/>
    </row>
    <row r="471" spans="1:16" x14ac:dyDescent="0.25">
      <c r="A471" s="74"/>
      <c r="D471" s="96"/>
      <c r="E471" s="96"/>
      <c r="F471" s="96"/>
      <c r="G471" s="96"/>
      <c r="P471" s="81"/>
    </row>
    <row r="472" spans="1:16" x14ac:dyDescent="0.25">
      <c r="A472" s="74"/>
      <c r="D472" s="96"/>
      <c r="E472" s="96"/>
      <c r="F472" s="96"/>
      <c r="G472" s="96"/>
      <c r="P472" s="81"/>
    </row>
    <row r="473" spans="1:16" x14ac:dyDescent="0.25">
      <c r="A473" s="74"/>
      <c r="D473" s="96"/>
      <c r="E473" s="96"/>
      <c r="F473" s="96"/>
      <c r="G473" s="96"/>
      <c r="P473" s="81"/>
    </row>
    <row r="474" spans="1:16" x14ac:dyDescent="0.25">
      <c r="A474" s="74"/>
      <c r="E474" s="96"/>
      <c r="F474" s="96"/>
      <c r="P474" s="81"/>
    </row>
    <row r="475" spans="1:16" x14ac:dyDescent="0.25">
      <c r="A475" s="74"/>
      <c r="E475" s="96"/>
      <c r="F475" s="96"/>
      <c r="P475" s="81"/>
    </row>
    <row r="476" spans="1:16" x14ac:dyDescent="0.25">
      <c r="A476" s="74"/>
      <c r="E476" s="96"/>
      <c r="F476" s="96"/>
      <c r="P476" s="81"/>
    </row>
    <row r="477" spans="1:16" x14ac:dyDescent="0.25">
      <c r="A477" s="74"/>
      <c r="E477" s="96"/>
      <c r="F477" s="96"/>
      <c r="P477" s="81"/>
    </row>
    <row r="478" spans="1:16" x14ac:dyDescent="0.25">
      <c r="A478" s="74"/>
      <c r="E478" s="96"/>
      <c r="F478" s="96"/>
      <c r="P478" s="81"/>
    </row>
    <row r="479" spans="1:16" x14ac:dyDescent="0.25">
      <c r="A479" s="74"/>
      <c r="E479" s="96"/>
      <c r="F479" s="96"/>
      <c r="P479" s="81"/>
    </row>
    <row r="480" spans="1:16" x14ac:dyDescent="0.25">
      <c r="A480" s="74"/>
      <c r="E480" s="96"/>
      <c r="F480" s="96"/>
      <c r="P480" s="81"/>
    </row>
    <row r="481" spans="1:16" x14ac:dyDescent="0.25">
      <c r="A481" s="74"/>
      <c r="E481" s="96"/>
      <c r="F481" s="96"/>
      <c r="P481" s="81"/>
    </row>
    <row r="482" spans="1:16" x14ac:dyDescent="0.25">
      <c r="A482" s="74"/>
      <c r="E482" s="96"/>
      <c r="F482" s="96"/>
      <c r="P482" s="81"/>
    </row>
    <row r="483" spans="1:16" x14ac:dyDescent="0.25">
      <c r="A483" s="74"/>
      <c r="E483" s="96"/>
      <c r="F483" s="96"/>
      <c r="P483" s="81"/>
    </row>
    <row r="484" spans="1:16" x14ac:dyDescent="0.25">
      <c r="A484" s="74"/>
      <c r="E484" s="96"/>
      <c r="F484" s="96"/>
      <c r="P484" s="81"/>
    </row>
    <row r="485" spans="1:16" x14ac:dyDescent="0.25">
      <c r="A485" s="74"/>
      <c r="E485" s="96"/>
      <c r="F485" s="96"/>
      <c r="P485" s="81"/>
    </row>
    <row r="486" spans="1:16" x14ac:dyDescent="0.25">
      <c r="A486" s="74"/>
      <c r="B486" s="101"/>
      <c r="C486" s="99"/>
      <c r="D486" s="96"/>
      <c r="E486" s="96"/>
      <c r="F486" s="96"/>
      <c r="P486" s="81"/>
    </row>
    <row r="487" spans="1:16" x14ac:dyDescent="0.25">
      <c r="A487" s="74"/>
      <c r="B487" s="101"/>
      <c r="C487" s="99"/>
      <c r="D487" s="96"/>
      <c r="E487" s="96"/>
      <c r="F487" s="96"/>
      <c r="P487" s="81"/>
    </row>
    <row r="488" spans="1:16" x14ac:dyDescent="0.25">
      <c r="P488" s="81"/>
    </row>
    <row r="489" spans="1:16" x14ac:dyDescent="0.25">
      <c r="P489" s="81"/>
    </row>
    <row r="490" spans="1:16" x14ac:dyDescent="0.25">
      <c r="P490" s="81"/>
    </row>
    <row r="491" spans="1:16" x14ac:dyDescent="0.25">
      <c r="P491" s="81"/>
    </row>
    <row r="492" spans="1:16" x14ac:dyDescent="0.25">
      <c r="P492" s="81"/>
    </row>
    <row r="493" spans="1:16" x14ac:dyDescent="0.25">
      <c r="P493" s="81"/>
    </row>
    <row r="494" spans="1:16" x14ac:dyDescent="0.25">
      <c r="A494" s="74"/>
      <c r="B494" s="101"/>
      <c r="C494" s="99"/>
      <c r="D494" s="96"/>
      <c r="E494" s="96"/>
      <c r="F494" s="96"/>
      <c r="G494" s="96"/>
      <c r="P494" s="81"/>
    </row>
    <row r="495" spans="1:16" x14ac:dyDescent="0.25">
      <c r="A495" s="74"/>
      <c r="B495" s="101"/>
      <c r="C495" s="99"/>
      <c r="D495" s="96"/>
      <c r="E495" s="96"/>
      <c r="F495" s="96"/>
      <c r="G495" s="96"/>
      <c r="P495" s="81"/>
    </row>
    <row r="496" spans="1:16" x14ac:dyDescent="0.25">
      <c r="A496" s="74"/>
      <c r="B496" s="101"/>
      <c r="C496" s="99"/>
      <c r="D496" s="96"/>
      <c r="E496" s="96"/>
      <c r="F496" s="96"/>
      <c r="G496" s="96"/>
      <c r="P496" s="81"/>
    </row>
    <row r="497" spans="1:16" x14ac:dyDescent="0.25">
      <c r="A497" s="74"/>
      <c r="B497" s="101"/>
      <c r="C497" s="99"/>
      <c r="D497" s="96"/>
      <c r="E497" s="96"/>
      <c r="F497" s="96"/>
      <c r="G497" s="96"/>
      <c r="P497" s="81"/>
    </row>
    <row r="498" spans="1:16" x14ac:dyDescent="0.25">
      <c r="P498" s="81"/>
    </row>
    <row r="499" spans="1:16" x14ac:dyDescent="0.25">
      <c r="A499" s="74"/>
      <c r="P499" s="81"/>
    </row>
    <row r="500" spans="1:16" x14ac:dyDescent="0.25">
      <c r="C500" s="99"/>
      <c r="P500" s="81"/>
    </row>
    <row r="501" spans="1:16" x14ac:dyDescent="0.25">
      <c r="C501" s="99"/>
      <c r="P501" s="81"/>
    </row>
    <row r="502" spans="1:16" x14ac:dyDescent="0.25">
      <c r="C502" s="99"/>
      <c r="P502" s="81"/>
    </row>
    <row r="509" spans="1:16" x14ac:dyDescent="0.25">
      <c r="A509" s="74"/>
      <c r="D509" s="96"/>
      <c r="E509" s="96"/>
      <c r="F509" s="96"/>
      <c r="G509" s="96"/>
    </row>
    <row r="510" spans="1:16" x14ac:dyDescent="0.25">
      <c r="A510" s="74"/>
      <c r="D510" s="96"/>
      <c r="E510" s="96"/>
      <c r="F510" s="96"/>
      <c r="G510" s="96"/>
    </row>
    <row r="511" spans="1:16" x14ac:dyDescent="0.25">
      <c r="A511" s="74"/>
      <c r="D511" s="96"/>
      <c r="E511" s="96"/>
      <c r="F511" s="96"/>
      <c r="G511" s="96"/>
    </row>
    <row r="512" spans="1:16" x14ac:dyDescent="0.25">
      <c r="A512" s="74"/>
      <c r="D512" s="96"/>
      <c r="E512" s="96"/>
      <c r="F512" s="96"/>
      <c r="G512" s="96"/>
    </row>
    <row r="513" spans="1:16" x14ac:dyDescent="0.25">
      <c r="H513" s="52"/>
      <c r="I513" s="52"/>
      <c r="J513" s="52"/>
      <c r="K513" s="52"/>
      <c r="L513" s="52"/>
      <c r="M513" s="52"/>
      <c r="N513" s="52"/>
      <c r="O513" s="52"/>
      <c r="P513" s="52"/>
    </row>
    <row r="514" spans="1:16" x14ac:dyDescent="0.25">
      <c r="A514" s="74"/>
      <c r="H514" s="52"/>
      <c r="I514" s="52"/>
      <c r="J514" s="52"/>
      <c r="K514" s="52"/>
      <c r="L514" s="52"/>
      <c r="M514" s="52"/>
      <c r="N514" s="52"/>
      <c r="O514" s="52"/>
      <c r="P514" s="52"/>
    </row>
    <row r="515" spans="1:16" x14ac:dyDescent="0.25">
      <c r="H515" s="52"/>
      <c r="I515" s="52"/>
      <c r="J515" s="52"/>
      <c r="K515" s="52"/>
      <c r="L515" s="52"/>
      <c r="M515" s="52"/>
      <c r="N515" s="52"/>
      <c r="O515" s="52"/>
      <c r="P515" s="52"/>
    </row>
    <row r="516" spans="1:16" x14ac:dyDescent="0.25">
      <c r="H516" s="52"/>
      <c r="I516" s="52"/>
      <c r="J516" s="52"/>
      <c r="K516" s="52"/>
      <c r="L516" s="52"/>
      <c r="M516" s="52"/>
      <c r="N516" s="52"/>
      <c r="O516" s="52"/>
      <c r="P516" s="52"/>
    </row>
    <row r="517" spans="1:16" x14ac:dyDescent="0.25">
      <c r="H517" s="52"/>
      <c r="I517" s="52"/>
      <c r="J517" s="52"/>
      <c r="K517" s="52"/>
      <c r="L517" s="52"/>
      <c r="M517" s="52"/>
      <c r="N517" s="52"/>
      <c r="O517" s="52"/>
      <c r="P517" s="52"/>
    </row>
    <row r="518" spans="1:16" x14ac:dyDescent="0.25">
      <c r="H518" s="52"/>
      <c r="I518" s="52"/>
      <c r="J518" s="52"/>
      <c r="K518" s="52"/>
      <c r="L518" s="52"/>
      <c r="M518" s="52"/>
      <c r="N518" s="52"/>
      <c r="O518" s="52"/>
      <c r="P518" s="52"/>
    </row>
    <row r="519" spans="1:16" x14ac:dyDescent="0.25">
      <c r="A519" s="74"/>
      <c r="D519" s="96"/>
      <c r="E519" s="96"/>
      <c r="F519" s="96"/>
      <c r="G519" s="96"/>
      <c r="H519" s="52"/>
      <c r="I519" s="52"/>
      <c r="J519" s="52"/>
      <c r="K519" s="52"/>
      <c r="L519" s="52"/>
      <c r="M519" s="52"/>
      <c r="N519" s="52"/>
      <c r="O519" s="52"/>
      <c r="P519" s="52"/>
    </row>
    <row r="520" spans="1:16" x14ac:dyDescent="0.25">
      <c r="H520" s="52"/>
      <c r="I520" s="52"/>
      <c r="J520" s="52"/>
      <c r="K520" s="52"/>
      <c r="L520" s="52"/>
      <c r="M520" s="52"/>
      <c r="N520" s="52"/>
      <c r="O520" s="52"/>
      <c r="P520" s="52"/>
    </row>
    <row r="521" spans="1:16" x14ac:dyDescent="0.25">
      <c r="A521" s="74"/>
      <c r="H521" s="52"/>
      <c r="I521" s="52"/>
      <c r="J521" s="52"/>
      <c r="K521" s="52"/>
      <c r="L521" s="52"/>
      <c r="M521" s="52"/>
      <c r="N521" s="52"/>
      <c r="O521" s="52"/>
      <c r="P521" s="52"/>
    </row>
    <row r="522" spans="1:16" x14ac:dyDescent="0.25">
      <c r="H522" s="52"/>
      <c r="I522" s="52"/>
      <c r="J522" s="52"/>
      <c r="K522" s="52"/>
      <c r="L522" s="52"/>
      <c r="M522" s="52"/>
      <c r="N522" s="52"/>
      <c r="O522" s="52"/>
      <c r="P522" s="52"/>
    </row>
    <row r="523" spans="1:16" x14ac:dyDescent="0.25">
      <c r="A523" s="74"/>
      <c r="B523" s="101"/>
      <c r="C523" s="99"/>
      <c r="D523" s="96"/>
      <c r="E523" s="96"/>
      <c r="F523" s="96"/>
      <c r="G523" s="96"/>
      <c r="H523" s="52"/>
      <c r="I523" s="52"/>
      <c r="J523" s="52"/>
      <c r="K523" s="52"/>
      <c r="L523" s="52"/>
      <c r="M523" s="52"/>
      <c r="N523" s="52"/>
      <c r="O523" s="52"/>
      <c r="P523" s="52"/>
    </row>
    <row r="524" spans="1:16" x14ac:dyDescent="0.25">
      <c r="H524" s="52"/>
      <c r="I524" s="52"/>
      <c r="J524" s="52"/>
      <c r="K524" s="52"/>
      <c r="L524" s="52"/>
      <c r="M524" s="52"/>
      <c r="N524" s="52"/>
      <c r="O524" s="52"/>
      <c r="P524" s="52"/>
    </row>
    <row r="525" spans="1:16" x14ac:dyDescent="0.25">
      <c r="A525" s="74"/>
      <c r="D525" s="96"/>
      <c r="E525" s="96"/>
      <c r="F525" s="96"/>
      <c r="G525" s="96"/>
      <c r="H525" s="52"/>
      <c r="I525" s="52"/>
      <c r="J525" s="52"/>
      <c r="K525" s="52"/>
      <c r="L525" s="52"/>
      <c r="M525" s="52"/>
      <c r="N525" s="52"/>
      <c r="O525" s="52"/>
      <c r="P525" s="52"/>
    </row>
    <row r="526" spans="1:16" x14ac:dyDescent="0.25">
      <c r="A526" s="74"/>
      <c r="D526" s="96"/>
      <c r="E526" s="96"/>
      <c r="F526" s="96"/>
      <c r="G526" s="96"/>
      <c r="H526" s="52"/>
      <c r="I526" s="52"/>
      <c r="J526" s="52"/>
      <c r="K526" s="52"/>
      <c r="L526" s="52"/>
      <c r="M526" s="52"/>
      <c r="N526" s="52"/>
      <c r="O526" s="52"/>
      <c r="P526" s="52"/>
    </row>
    <row r="527" spans="1:16" x14ac:dyDescent="0.25">
      <c r="A527" s="74"/>
      <c r="D527" s="96"/>
      <c r="E527" s="96"/>
      <c r="F527" s="96"/>
      <c r="G527" s="96"/>
      <c r="H527" s="52"/>
      <c r="I527" s="52"/>
      <c r="J527" s="52"/>
      <c r="K527" s="52"/>
      <c r="L527" s="52"/>
      <c r="M527" s="52"/>
      <c r="N527" s="52"/>
      <c r="O527" s="52"/>
      <c r="P527" s="52"/>
    </row>
    <row r="528" spans="1:16" x14ac:dyDescent="0.25">
      <c r="A528" s="74"/>
      <c r="D528" s="96"/>
      <c r="E528" s="96"/>
      <c r="F528" s="96"/>
      <c r="G528" s="96"/>
      <c r="H528" s="52"/>
      <c r="I528" s="52"/>
      <c r="J528" s="52"/>
      <c r="K528" s="52"/>
      <c r="L528" s="52"/>
      <c r="M528" s="52"/>
      <c r="N528" s="52"/>
      <c r="O528" s="52"/>
      <c r="P528" s="52"/>
    </row>
    <row r="529" spans="1:16" x14ac:dyDescent="0.25">
      <c r="A529" s="74"/>
      <c r="D529" s="96"/>
      <c r="E529" s="96"/>
      <c r="F529" s="96"/>
      <c r="G529" s="96"/>
      <c r="H529" s="52"/>
      <c r="I529" s="52"/>
      <c r="J529" s="52"/>
      <c r="K529" s="52"/>
      <c r="L529" s="52"/>
      <c r="M529" s="52"/>
      <c r="N529" s="52"/>
      <c r="O529" s="52"/>
      <c r="P529" s="52"/>
    </row>
    <row r="530" spans="1:16" x14ac:dyDescent="0.25">
      <c r="A530" s="74"/>
      <c r="D530" s="96"/>
      <c r="E530" s="96"/>
      <c r="F530" s="96"/>
      <c r="G530" s="96"/>
      <c r="H530" s="52"/>
      <c r="I530" s="52"/>
      <c r="J530" s="52"/>
      <c r="K530" s="52"/>
      <c r="L530" s="52"/>
      <c r="M530" s="52"/>
      <c r="N530" s="52"/>
      <c r="O530" s="52"/>
      <c r="P530" s="52"/>
    </row>
    <row r="531" spans="1:16" x14ac:dyDescent="0.25">
      <c r="A531" s="74"/>
      <c r="D531" s="96"/>
      <c r="E531" s="96"/>
      <c r="F531" s="96"/>
      <c r="G531" s="96"/>
      <c r="H531" s="52"/>
      <c r="I531" s="52"/>
      <c r="J531" s="52"/>
      <c r="K531" s="52"/>
      <c r="L531" s="52"/>
      <c r="M531" s="52"/>
      <c r="N531" s="52"/>
      <c r="O531" s="52"/>
      <c r="P531" s="52"/>
    </row>
    <row r="532" spans="1:16" x14ac:dyDescent="0.25">
      <c r="A532" s="74"/>
      <c r="D532" s="96"/>
      <c r="E532" s="96"/>
      <c r="F532" s="96"/>
      <c r="G532" s="96"/>
      <c r="H532" s="52"/>
      <c r="I532" s="52"/>
      <c r="J532" s="52"/>
      <c r="K532" s="52"/>
      <c r="L532" s="52"/>
      <c r="M532" s="52"/>
      <c r="N532" s="52"/>
      <c r="O532" s="52"/>
      <c r="P532" s="52"/>
    </row>
    <row r="533" spans="1:16" x14ac:dyDescent="0.25">
      <c r="A533" s="74"/>
      <c r="D533" s="96"/>
      <c r="E533" s="96"/>
      <c r="F533" s="96"/>
      <c r="G533" s="96"/>
      <c r="H533" s="52"/>
      <c r="I533" s="52"/>
      <c r="J533" s="52"/>
      <c r="K533" s="52"/>
      <c r="L533" s="52"/>
      <c r="M533" s="52"/>
      <c r="N533" s="52"/>
      <c r="O533" s="52"/>
      <c r="P533" s="52"/>
    </row>
    <row r="534" spans="1:16" x14ac:dyDescent="0.25">
      <c r="A534" s="74"/>
      <c r="B534" s="101"/>
      <c r="C534" s="99"/>
      <c r="D534" s="96"/>
      <c r="E534" s="96"/>
      <c r="F534" s="96"/>
      <c r="H534" s="52"/>
      <c r="I534" s="52"/>
      <c r="J534" s="52"/>
      <c r="K534" s="52"/>
      <c r="L534" s="52"/>
      <c r="M534" s="52"/>
      <c r="N534" s="52"/>
      <c r="O534" s="52"/>
      <c r="P534" s="52"/>
    </row>
    <row r="535" spans="1:16" x14ac:dyDescent="0.25">
      <c r="A535" s="74"/>
      <c r="B535" s="101"/>
      <c r="C535" s="99"/>
      <c r="D535" s="96"/>
      <c r="E535" s="96"/>
      <c r="F535" s="96"/>
      <c r="H535" s="52"/>
      <c r="I535" s="52"/>
      <c r="J535" s="52"/>
      <c r="K535" s="52"/>
      <c r="L535" s="52"/>
      <c r="M535" s="52"/>
      <c r="N535" s="52"/>
      <c r="O535" s="52"/>
      <c r="P535" s="52"/>
    </row>
    <row r="536" spans="1:16" x14ac:dyDescent="0.25">
      <c r="H536" s="52"/>
      <c r="I536" s="52"/>
      <c r="J536" s="52"/>
      <c r="K536" s="52"/>
      <c r="L536" s="52"/>
      <c r="M536" s="52"/>
      <c r="N536" s="52"/>
      <c r="O536" s="52"/>
      <c r="P536" s="52"/>
    </row>
    <row r="537" spans="1:16" x14ac:dyDescent="0.25">
      <c r="H537" s="52"/>
      <c r="I537" s="52"/>
      <c r="J537" s="52"/>
      <c r="K537" s="52"/>
      <c r="L537" s="52"/>
      <c r="M537" s="52"/>
      <c r="N537" s="52"/>
      <c r="O537" s="52"/>
      <c r="P537" s="52"/>
    </row>
    <row r="538" spans="1:16" x14ac:dyDescent="0.25">
      <c r="H538" s="52"/>
      <c r="I538" s="52"/>
      <c r="J538" s="52"/>
      <c r="K538" s="52"/>
      <c r="L538" s="52"/>
      <c r="M538" s="52"/>
      <c r="N538" s="52"/>
      <c r="O538" s="52"/>
      <c r="P538" s="52"/>
    </row>
    <row r="539" spans="1:16" x14ac:dyDescent="0.25">
      <c r="H539" s="52"/>
      <c r="I539" s="52"/>
      <c r="J539" s="52"/>
      <c r="K539" s="52"/>
      <c r="L539" s="52"/>
      <c r="M539" s="52"/>
      <c r="N539" s="52"/>
      <c r="O539" s="52"/>
      <c r="P539" s="52"/>
    </row>
    <row r="540" spans="1:16" x14ac:dyDescent="0.25">
      <c r="H540" s="52"/>
      <c r="I540" s="52"/>
      <c r="J540" s="52"/>
      <c r="K540" s="52"/>
      <c r="L540" s="52"/>
      <c r="M540" s="52"/>
      <c r="N540" s="52"/>
      <c r="O540" s="52"/>
      <c r="P540" s="52"/>
    </row>
    <row r="541" spans="1:16" x14ac:dyDescent="0.25">
      <c r="H541" s="52"/>
      <c r="I541" s="52"/>
      <c r="J541" s="52"/>
      <c r="K541" s="52"/>
      <c r="L541" s="52"/>
      <c r="M541" s="52"/>
      <c r="N541" s="52"/>
      <c r="O541" s="52"/>
      <c r="P541" s="52"/>
    </row>
    <row r="542" spans="1:16" x14ac:dyDescent="0.25">
      <c r="A542" s="74"/>
      <c r="B542" s="101"/>
      <c r="C542" s="99"/>
      <c r="D542" s="96"/>
      <c r="E542" s="96"/>
      <c r="F542" s="96"/>
      <c r="G542" s="96"/>
      <c r="H542" s="52"/>
      <c r="I542" s="52"/>
      <c r="J542" s="52"/>
      <c r="K542" s="52"/>
      <c r="L542" s="52"/>
      <c r="M542" s="52"/>
      <c r="N542" s="52"/>
      <c r="O542" s="52"/>
      <c r="P542" s="52"/>
    </row>
    <row r="543" spans="1:16" x14ac:dyDescent="0.25">
      <c r="A543" s="74"/>
      <c r="B543" s="101"/>
      <c r="C543" s="99"/>
      <c r="D543" s="96"/>
      <c r="E543" s="96"/>
      <c r="F543" s="96"/>
      <c r="G543" s="96"/>
      <c r="H543" s="52"/>
      <c r="I543" s="52"/>
      <c r="J543" s="52"/>
      <c r="K543" s="52"/>
      <c r="L543" s="52"/>
      <c r="M543" s="52"/>
      <c r="N543" s="52"/>
      <c r="O543" s="52"/>
      <c r="P543" s="52"/>
    </row>
    <row r="544" spans="1:16" x14ac:dyDescent="0.25">
      <c r="A544" s="74"/>
      <c r="B544" s="101"/>
      <c r="C544" s="99"/>
      <c r="D544" s="96"/>
      <c r="E544" s="96"/>
      <c r="F544" s="96"/>
      <c r="G544" s="96"/>
      <c r="H544" s="52"/>
      <c r="I544" s="52"/>
      <c r="J544" s="52"/>
      <c r="K544" s="52"/>
      <c r="L544" s="52"/>
      <c r="M544" s="52"/>
      <c r="N544" s="52"/>
      <c r="O544" s="52"/>
      <c r="P544" s="52"/>
    </row>
    <row r="545" spans="1:16" x14ac:dyDescent="0.25">
      <c r="H545" s="52"/>
      <c r="I545" s="52"/>
      <c r="J545" s="52"/>
      <c r="K545" s="52"/>
      <c r="L545" s="52"/>
      <c r="M545" s="52"/>
      <c r="N545" s="52"/>
      <c r="O545" s="52"/>
      <c r="P545" s="52"/>
    </row>
    <row r="546" spans="1:16" x14ac:dyDescent="0.25">
      <c r="A546" s="74"/>
      <c r="H546" s="52"/>
      <c r="I546" s="52"/>
      <c r="J546" s="52"/>
      <c r="K546" s="52"/>
      <c r="L546" s="52"/>
      <c r="M546" s="52"/>
      <c r="N546" s="52"/>
      <c r="O546" s="52"/>
      <c r="P546" s="52"/>
    </row>
    <row r="547" spans="1:16" x14ac:dyDescent="0.25">
      <c r="H547" s="52"/>
      <c r="I547" s="52"/>
      <c r="J547" s="52"/>
      <c r="K547" s="52"/>
      <c r="L547" s="52"/>
      <c r="M547" s="52"/>
      <c r="N547" s="52"/>
      <c r="O547" s="52"/>
      <c r="P547" s="52"/>
    </row>
    <row r="548" spans="1:16" x14ac:dyDescent="0.25">
      <c r="H548" s="52"/>
      <c r="I548" s="52"/>
      <c r="J548" s="52"/>
      <c r="K548" s="52"/>
      <c r="L548" s="52"/>
      <c r="M548" s="52"/>
      <c r="N548" s="52"/>
      <c r="O548" s="52"/>
      <c r="P548" s="52"/>
    </row>
    <row r="549" spans="1:16" x14ac:dyDescent="0.25">
      <c r="H549" s="52"/>
      <c r="I549" s="52"/>
      <c r="J549" s="52"/>
      <c r="K549" s="52"/>
      <c r="L549" s="52"/>
      <c r="M549" s="52"/>
      <c r="N549" s="52"/>
      <c r="O549" s="52"/>
      <c r="P549" s="52"/>
    </row>
    <row r="550" spans="1:16" x14ac:dyDescent="0.25">
      <c r="H550" s="52"/>
      <c r="I550" s="52"/>
      <c r="J550" s="52"/>
      <c r="K550" s="52"/>
      <c r="L550" s="52"/>
      <c r="M550" s="52"/>
      <c r="N550" s="52"/>
      <c r="O550" s="52"/>
      <c r="P550" s="52"/>
    </row>
    <row r="551" spans="1:16" x14ac:dyDescent="0.25">
      <c r="H551" s="52"/>
      <c r="I551" s="52"/>
      <c r="J551" s="52"/>
      <c r="K551" s="52"/>
      <c r="L551" s="52"/>
      <c r="M551" s="52"/>
      <c r="N551" s="52"/>
      <c r="O551" s="52"/>
      <c r="P551" s="52"/>
    </row>
    <row r="552" spans="1:16" x14ac:dyDescent="0.25">
      <c r="H552" s="52"/>
      <c r="I552" s="52"/>
      <c r="J552" s="52"/>
      <c r="K552" s="52"/>
      <c r="L552" s="52"/>
      <c r="M552" s="52"/>
      <c r="N552" s="52"/>
      <c r="O552" s="52"/>
      <c r="P552" s="52"/>
    </row>
    <row r="553" spans="1:16" x14ac:dyDescent="0.25">
      <c r="H553" s="52"/>
      <c r="I553" s="52"/>
      <c r="J553" s="52"/>
      <c r="K553" s="52"/>
      <c r="L553" s="52"/>
      <c r="M553" s="52"/>
      <c r="N553" s="52"/>
      <c r="O553" s="52"/>
      <c r="P553" s="52"/>
    </row>
    <row r="554" spans="1:16" x14ac:dyDescent="0.25">
      <c r="H554" s="52"/>
      <c r="I554" s="52"/>
      <c r="J554" s="52"/>
      <c r="K554" s="52"/>
      <c r="L554" s="52"/>
      <c r="M554" s="52"/>
      <c r="N554" s="52"/>
      <c r="O554" s="52"/>
      <c r="P554" s="52"/>
    </row>
    <row r="555" spans="1:16" x14ac:dyDescent="0.25">
      <c r="H555" s="52"/>
      <c r="I555" s="52"/>
      <c r="J555" s="52"/>
      <c r="K555" s="52"/>
      <c r="L555" s="52"/>
      <c r="M555" s="52"/>
      <c r="N555" s="52"/>
      <c r="O555" s="52"/>
      <c r="P555" s="52"/>
    </row>
    <row r="556" spans="1:16" x14ac:dyDescent="0.25">
      <c r="H556" s="52"/>
      <c r="I556" s="52"/>
      <c r="J556" s="52"/>
      <c r="K556" s="52"/>
      <c r="L556" s="52"/>
      <c r="M556" s="52"/>
      <c r="N556" s="52"/>
      <c r="O556" s="52"/>
      <c r="P556" s="52"/>
    </row>
    <row r="557" spans="1:16" x14ac:dyDescent="0.25">
      <c r="A557" s="74"/>
      <c r="D557" s="96"/>
      <c r="E557" s="96"/>
      <c r="F557" s="96"/>
      <c r="G557" s="96"/>
      <c r="H557" s="52"/>
      <c r="I557" s="52"/>
      <c r="J557" s="52"/>
      <c r="K557" s="52"/>
      <c r="L557" s="52"/>
      <c r="M557" s="52"/>
      <c r="N557" s="52"/>
      <c r="O557" s="52"/>
      <c r="P557" s="52"/>
    </row>
    <row r="558" spans="1:16" x14ac:dyDescent="0.25">
      <c r="A558" s="74"/>
      <c r="D558" s="96"/>
      <c r="E558" s="96"/>
      <c r="F558" s="96"/>
      <c r="G558" s="96"/>
      <c r="H558" s="52"/>
      <c r="I558" s="52"/>
      <c r="J558" s="52"/>
      <c r="K558" s="52"/>
      <c r="L558" s="52"/>
      <c r="M558" s="52"/>
      <c r="N558" s="52"/>
      <c r="O558" s="52"/>
      <c r="P558" s="52"/>
    </row>
    <row r="559" spans="1:16" x14ac:dyDescent="0.25">
      <c r="A559" s="74"/>
      <c r="D559" s="96"/>
      <c r="E559" s="96"/>
      <c r="F559" s="96"/>
      <c r="G559" s="96"/>
      <c r="H559" s="52"/>
      <c r="I559" s="52"/>
      <c r="J559" s="52"/>
      <c r="K559" s="52"/>
      <c r="L559" s="52"/>
      <c r="M559" s="52"/>
      <c r="N559" s="52"/>
      <c r="O559" s="52"/>
      <c r="P559" s="52"/>
    </row>
    <row r="560" spans="1:16" x14ac:dyDescent="0.25">
      <c r="A560" s="74"/>
      <c r="D560" s="96"/>
      <c r="E560" s="96"/>
      <c r="F560" s="96"/>
      <c r="G560" s="96"/>
      <c r="H560" s="52"/>
      <c r="I560" s="52"/>
      <c r="J560" s="52"/>
      <c r="K560" s="52"/>
      <c r="L560" s="52"/>
      <c r="M560" s="52"/>
      <c r="N560" s="52"/>
      <c r="O560" s="52"/>
      <c r="P560" s="52"/>
    </row>
    <row r="561" spans="1:16" x14ac:dyDescent="0.25">
      <c r="H561" s="52"/>
      <c r="I561" s="52"/>
      <c r="J561" s="52"/>
      <c r="K561" s="52"/>
      <c r="L561" s="52"/>
      <c r="M561" s="52"/>
      <c r="N561" s="52"/>
      <c r="O561" s="52"/>
      <c r="P561" s="52"/>
    </row>
    <row r="562" spans="1:16" x14ac:dyDescent="0.25">
      <c r="A562" s="74"/>
      <c r="H562" s="52"/>
      <c r="I562" s="52"/>
      <c r="J562" s="52"/>
      <c r="K562" s="52"/>
      <c r="L562" s="52"/>
      <c r="M562" s="52"/>
      <c r="N562" s="52"/>
      <c r="O562" s="52"/>
      <c r="P562" s="52"/>
    </row>
    <row r="563" spans="1:16" x14ac:dyDescent="0.25">
      <c r="H563" s="52"/>
      <c r="I563" s="52"/>
      <c r="J563" s="52"/>
      <c r="K563" s="52"/>
      <c r="L563" s="52"/>
      <c r="M563" s="52"/>
      <c r="N563" s="52"/>
      <c r="O563" s="52"/>
      <c r="P563" s="52"/>
    </row>
    <row r="564" spans="1:16" x14ac:dyDescent="0.25">
      <c r="H564" s="52"/>
      <c r="I564" s="52"/>
      <c r="J564" s="52"/>
      <c r="K564" s="52"/>
      <c r="L564" s="52"/>
      <c r="M564" s="52"/>
      <c r="N564" s="52"/>
      <c r="O564" s="52"/>
      <c r="P564" s="52"/>
    </row>
    <row r="565" spans="1:16" x14ac:dyDescent="0.25">
      <c r="H565" s="52"/>
      <c r="I565" s="52"/>
      <c r="J565" s="52"/>
      <c r="K565" s="52"/>
      <c r="L565" s="52"/>
      <c r="M565" s="52"/>
      <c r="N565" s="52"/>
      <c r="O565" s="52"/>
      <c r="P565" s="52"/>
    </row>
    <row r="566" spans="1:16" x14ac:dyDescent="0.25">
      <c r="A566" s="74"/>
      <c r="D566" s="96"/>
      <c r="E566" s="96"/>
      <c r="F566" s="96"/>
      <c r="G566" s="96"/>
      <c r="H566" s="52"/>
      <c r="I566" s="52"/>
      <c r="J566" s="52"/>
      <c r="K566" s="52"/>
      <c r="L566" s="52"/>
      <c r="M566" s="52"/>
      <c r="N566" s="52"/>
      <c r="O566" s="52"/>
      <c r="P566" s="52"/>
    </row>
    <row r="567" spans="1:16" x14ac:dyDescent="0.25">
      <c r="H567" s="52"/>
      <c r="I567" s="52"/>
      <c r="J567" s="52"/>
      <c r="K567" s="52"/>
      <c r="L567" s="52"/>
      <c r="M567" s="52"/>
      <c r="N567" s="52"/>
      <c r="O567" s="52"/>
      <c r="P567" s="52"/>
    </row>
    <row r="568" spans="1:16" x14ac:dyDescent="0.25">
      <c r="A568" s="74"/>
      <c r="H568" s="52"/>
      <c r="I568" s="52"/>
      <c r="J568" s="52"/>
      <c r="K568" s="52"/>
      <c r="L568" s="52"/>
      <c r="M568" s="52"/>
      <c r="N568" s="52"/>
      <c r="O568" s="52"/>
      <c r="P568" s="52"/>
    </row>
    <row r="569" spans="1:16" x14ac:dyDescent="0.25">
      <c r="H569" s="52"/>
      <c r="I569" s="52"/>
      <c r="J569" s="52"/>
      <c r="K569" s="52"/>
      <c r="L569" s="52"/>
      <c r="M569" s="52"/>
      <c r="N569" s="52"/>
      <c r="O569" s="52"/>
      <c r="P569" s="52"/>
    </row>
    <row r="570" spans="1:16" x14ac:dyDescent="0.25">
      <c r="A570" s="74"/>
      <c r="B570" s="101"/>
      <c r="C570" s="99"/>
      <c r="D570" s="96"/>
      <c r="E570" s="96"/>
      <c r="F570" s="96"/>
      <c r="G570" s="96"/>
      <c r="H570" s="52"/>
      <c r="I570" s="52"/>
      <c r="J570" s="52"/>
      <c r="K570" s="52"/>
      <c r="L570" s="52"/>
      <c r="M570" s="52"/>
      <c r="N570" s="52"/>
      <c r="O570" s="52"/>
      <c r="P570" s="52"/>
    </row>
    <row r="571" spans="1:16" x14ac:dyDescent="0.25">
      <c r="H571" s="52"/>
      <c r="I571" s="52"/>
      <c r="J571" s="52"/>
      <c r="K571" s="52"/>
      <c r="L571" s="52"/>
      <c r="M571" s="52"/>
      <c r="N571" s="52"/>
      <c r="O571" s="52"/>
      <c r="P571" s="52"/>
    </row>
    <row r="572" spans="1:16" x14ac:dyDescent="0.25">
      <c r="A572" s="74"/>
      <c r="B572" s="101"/>
      <c r="C572" s="99"/>
      <c r="D572" s="96"/>
      <c r="E572" s="96"/>
      <c r="F572" s="96"/>
      <c r="G572" s="96"/>
      <c r="H572" s="52"/>
      <c r="I572" s="52"/>
      <c r="J572" s="52"/>
      <c r="K572" s="52"/>
      <c r="L572" s="52"/>
      <c r="M572" s="52"/>
      <c r="N572" s="52"/>
      <c r="O572" s="52"/>
      <c r="P572" s="52"/>
    </row>
    <row r="573" spans="1:16" x14ac:dyDescent="0.25">
      <c r="A573" s="74"/>
      <c r="B573" s="101"/>
      <c r="C573" s="99"/>
      <c r="D573" s="96"/>
      <c r="E573" s="96"/>
      <c r="F573" s="96"/>
      <c r="G573" s="96"/>
      <c r="H573" s="52"/>
      <c r="I573" s="52"/>
      <c r="J573" s="52"/>
      <c r="K573" s="52"/>
      <c r="L573" s="52"/>
      <c r="M573" s="52"/>
      <c r="N573" s="52"/>
      <c r="O573" s="52"/>
      <c r="P573" s="52"/>
    </row>
    <row r="574" spans="1:16" x14ac:dyDescent="0.25">
      <c r="A574" s="74"/>
      <c r="B574" s="101"/>
      <c r="C574" s="99"/>
      <c r="D574" s="96"/>
      <c r="E574" s="96"/>
      <c r="F574" s="96"/>
      <c r="G574" s="96"/>
      <c r="H574" s="52"/>
      <c r="I574" s="52"/>
      <c r="J574" s="52"/>
      <c r="K574" s="52"/>
      <c r="L574" s="52"/>
      <c r="M574" s="52"/>
      <c r="N574" s="52"/>
      <c r="O574" s="52"/>
      <c r="P574" s="52"/>
    </row>
    <row r="575" spans="1:16" x14ac:dyDescent="0.25">
      <c r="A575" s="74"/>
      <c r="B575" s="101"/>
      <c r="C575" s="99"/>
      <c r="D575" s="96"/>
      <c r="E575" s="96"/>
      <c r="F575" s="96"/>
      <c r="G575" s="96"/>
      <c r="H575" s="52"/>
      <c r="I575" s="52"/>
      <c r="J575" s="52"/>
      <c r="K575" s="52"/>
      <c r="L575" s="52"/>
      <c r="M575" s="52"/>
      <c r="N575" s="52"/>
      <c r="O575" s="52"/>
      <c r="P575" s="52"/>
    </row>
    <row r="576" spans="1:16" x14ac:dyDescent="0.25">
      <c r="A576" s="74"/>
      <c r="B576" s="101"/>
      <c r="C576" s="99"/>
      <c r="D576" s="96"/>
      <c r="E576" s="96"/>
      <c r="F576" s="96"/>
      <c r="G576" s="96"/>
      <c r="H576" s="52"/>
      <c r="I576" s="52"/>
      <c r="J576" s="52"/>
      <c r="K576" s="52"/>
      <c r="L576" s="52"/>
      <c r="M576" s="52"/>
      <c r="N576" s="52"/>
      <c r="O576" s="52"/>
      <c r="P576" s="52"/>
    </row>
    <row r="577" spans="1:16" x14ac:dyDescent="0.25">
      <c r="A577" s="74"/>
      <c r="B577" s="101"/>
      <c r="C577" s="99"/>
      <c r="D577" s="96"/>
      <c r="E577" s="96"/>
      <c r="F577" s="96"/>
      <c r="G577" s="96"/>
      <c r="H577" s="52"/>
      <c r="I577" s="52"/>
      <c r="J577" s="52"/>
      <c r="K577" s="52"/>
      <c r="L577" s="52"/>
      <c r="M577" s="52"/>
      <c r="N577" s="52"/>
      <c r="O577" s="52"/>
      <c r="P577" s="52"/>
    </row>
    <row r="578" spans="1:16" x14ac:dyDescent="0.25">
      <c r="A578" s="74"/>
      <c r="B578" s="101"/>
      <c r="C578" s="99"/>
      <c r="D578" s="96"/>
      <c r="E578" s="96"/>
      <c r="F578" s="96"/>
      <c r="G578" s="96"/>
      <c r="H578" s="52"/>
      <c r="I578" s="52"/>
      <c r="J578" s="52"/>
      <c r="K578" s="52"/>
      <c r="L578" s="52"/>
      <c r="M578" s="52"/>
      <c r="N578" s="52"/>
      <c r="O578" s="52"/>
      <c r="P578" s="52"/>
    </row>
    <row r="579" spans="1:16" x14ac:dyDescent="0.25">
      <c r="A579" s="74"/>
      <c r="B579" s="101"/>
      <c r="C579" s="99"/>
      <c r="D579" s="96"/>
      <c r="E579" s="96"/>
      <c r="F579" s="96"/>
      <c r="G579" s="96"/>
      <c r="H579" s="52"/>
      <c r="I579" s="52"/>
      <c r="J579" s="52"/>
      <c r="K579" s="52"/>
      <c r="L579" s="52"/>
      <c r="M579" s="52"/>
      <c r="N579" s="52"/>
      <c r="O579" s="52"/>
      <c r="P579" s="52"/>
    </row>
    <row r="580" spans="1:16" x14ac:dyDescent="0.25">
      <c r="A580" s="74"/>
      <c r="B580" s="101"/>
      <c r="C580" s="99"/>
      <c r="D580" s="96"/>
      <c r="E580" s="96"/>
      <c r="F580" s="96"/>
      <c r="G580" s="96"/>
      <c r="H580" s="52"/>
      <c r="I580" s="52"/>
      <c r="J580" s="52"/>
      <c r="K580" s="52"/>
      <c r="L580" s="52"/>
      <c r="M580" s="52"/>
      <c r="N580" s="52"/>
      <c r="O580" s="52"/>
      <c r="P580" s="52"/>
    </row>
    <row r="581" spans="1:16" x14ac:dyDescent="0.25">
      <c r="A581" s="74"/>
      <c r="B581" s="101"/>
      <c r="C581" s="99"/>
      <c r="D581" s="96"/>
      <c r="E581" s="96"/>
      <c r="F581" s="96"/>
      <c r="G581" s="96"/>
      <c r="H581" s="52"/>
      <c r="I581" s="52"/>
      <c r="J581" s="52"/>
      <c r="K581" s="52"/>
      <c r="L581" s="52"/>
      <c r="M581" s="52"/>
      <c r="N581" s="52"/>
      <c r="O581" s="52"/>
      <c r="P581" s="52"/>
    </row>
    <row r="582" spans="1:16" x14ac:dyDescent="0.25">
      <c r="A582" s="74"/>
      <c r="B582" s="101"/>
      <c r="C582" s="99"/>
      <c r="D582" s="96"/>
      <c r="E582" s="96"/>
      <c r="F582" s="96"/>
      <c r="G582" s="96"/>
      <c r="H582" s="52"/>
      <c r="I582" s="52"/>
      <c r="J582" s="52"/>
      <c r="K582" s="52"/>
      <c r="L582" s="52"/>
      <c r="M582" s="52"/>
      <c r="N582" s="52"/>
      <c r="O582" s="52"/>
      <c r="P582" s="52"/>
    </row>
    <row r="583" spans="1:16" x14ac:dyDescent="0.25">
      <c r="A583" s="74"/>
      <c r="B583" s="101"/>
      <c r="C583" s="99"/>
      <c r="D583" s="96"/>
      <c r="E583" s="96"/>
      <c r="F583" s="96"/>
      <c r="G583" s="96"/>
      <c r="H583" s="52"/>
      <c r="I583" s="52"/>
      <c r="J583" s="52"/>
      <c r="K583" s="52"/>
      <c r="L583" s="52"/>
      <c r="M583" s="52"/>
      <c r="N583" s="52"/>
      <c r="O583" s="52"/>
      <c r="P583" s="52"/>
    </row>
    <row r="584" spans="1:16" x14ac:dyDescent="0.25">
      <c r="A584" s="74"/>
      <c r="B584" s="101"/>
      <c r="C584" s="99"/>
      <c r="D584" s="96"/>
      <c r="E584" s="96"/>
      <c r="F584" s="96"/>
      <c r="H584" s="52"/>
      <c r="I584" s="52"/>
      <c r="J584" s="52"/>
      <c r="K584" s="52"/>
      <c r="L584" s="52"/>
      <c r="M584" s="52"/>
      <c r="N584" s="52"/>
      <c r="O584" s="52"/>
      <c r="P584" s="52"/>
    </row>
    <row r="585" spans="1:16" x14ac:dyDescent="0.25">
      <c r="A585" s="74"/>
      <c r="B585" s="101"/>
      <c r="C585" s="99"/>
      <c r="D585" s="96"/>
      <c r="E585" s="96"/>
      <c r="F585" s="96"/>
      <c r="H585" s="52"/>
      <c r="I585" s="52"/>
      <c r="J585" s="52"/>
      <c r="K585" s="52"/>
      <c r="L585" s="52"/>
      <c r="M585" s="52"/>
      <c r="N585" s="52"/>
      <c r="O585" s="52"/>
      <c r="P585" s="52"/>
    </row>
    <row r="586" spans="1:16" x14ac:dyDescent="0.25">
      <c r="H586" s="52"/>
      <c r="I586" s="52"/>
      <c r="J586" s="52"/>
      <c r="K586" s="52"/>
      <c r="L586" s="52"/>
      <c r="M586" s="52"/>
      <c r="N586" s="52"/>
      <c r="O586" s="52"/>
      <c r="P586" s="52"/>
    </row>
    <row r="587" spans="1:16" x14ac:dyDescent="0.25">
      <c r="H587" s="52"/>
      <c r="I587" s="52"/>
      <c r="J587" s="52"/>
      <c r="K587" s="52"/>
      <c r="L587" s="52"/>
      <c r="M587" s="52"/>
      <c r="N587" s="52"/>
      <c r="O587" s="52"/>
      <c r="P587" s="52"/>
    </row>
    <row r="588" spans="1:16" x14ac:dyDescent="0.25">
      <c r="H588" s="52"/>
      <c r="I588" s="52"/>
      <c r="J588" s="52"/>
      <c r="K588" s="52"/>
      <c r="L588" s="52"/>
      <c r="M588" s="52"/>
      <c r="N588" s="52"/>
      <c r="O588" s="52"/>
      <c r="P588" s="52"/>
    </row>
    <row r="589" spans="1:16" x14ac:dyDescent="0.25">
      <c r="H589" s="52"/>
      <c r="I589" s="52"/>
      <c r="J589" s="52"/>
      <c r="K589" s="52"/>
      <c r="L589" s="52"/>
      <c r="M589" s="52"/>
      <c r="N589" s="52"/>
      <c r="O589" s="52"/>
      <c r="P589" s="52"/>
    </row>
    <row r="590" spans="1:16" x14ac:dyDescent="0.25">
      <c r="H590" s="52"/>
      <c r="I590" s="52"/>
      <c r="J590" s="52"/>
      <c r="K590" s="52"/>
      <c r="L590" s="52"/>
      <c r="M590" s="52"/>
      <c r="N590" s="52"/>
      <c r="O590" s="52"/>
      <c r="P590" s="52"/>
    </row>
    <row r="591" spans="1:16" x14ac:dyDescent="0.25">
      <c r="H591" s="52"/>
      <c r="I591" s="52"/>
      <c r="J591" s="52"/>
      <c r="K591" s="52"/>
      <c r="L591" s="52"/>
      <c r="M591" s="52"/>
      <c r="N591" s="52"/>
      <c r="O591" s="52"/>
      <c r="P591" s="52"/>
    </row>
    <row r="592" spans="1:16" x14ac:dyDescent="0.25">
      <c r="H592" s="52"/>
      <c r="I592" s="52"/>
      <c r="J592" s="52"/>
      <c r="K592" s="52"/>
      <c r="L592" s="52"/>
      <c r="M592" s="52"/>
      <c r="N592" s="52"/>
      <c r="O592" s="52"/>
      <c r="P592" s="52"/>
    </row>
    <row r="593" spans="1:16" x14ac:dyDescent="0.25">
      <c r="A593" s="74"/>
      <c r="B593" s="101"/>
      <c r="C593" s="99"/>
      <c r="D593" s="96"/>
      <c r="E593" s="96"/>
      <c r="F593" s="96"/>
      <c r="G593" s="96"/>
      <c r="H593" s="52"/>
      <c r="I593" s="52"/>
      <c r="J593" s="52"/>
      <c r="K593" s="52"/>
      <c r="L593" s="52"/>
      <c r="M593" s="52"/>
      <c r="N593" s="52"/>
      <c r="O593" s="52"/>
      <c r="P593" s="52"/>
    </row>
    <row r="594" spans="1:16" x14ac:dyDescent="0.25">
      <c r="A594" s="74"/>
      <c r="B594" s="101"/>
      <c r="C594" s="99"/>
      <c r="D594" s="96"/>
      <c r="E594" s="96"/>
      <c r="F594" s="96"/>
      <c r="G594" s="96"/>
      <c r="H594" s="52"/>
      <c r="I594" s="52"/>
      <c r="J594" s="52"/>
      <c r="K594" s="52"/>
      <c r="L594" s="52"/>
      <c r="M594" s="52"/>
      <c r="N594" s="52"/>
      <c r="O594" s="52"/>
      <c r="P594" s="52"/>
    </row>
    <row r="595" spans="1:16" x14ac:dyDescent="0.25">
      <c r="A595" s="74"/>
      <c r="B595" s="101"/>
      <c r="C595" s="99"/>
      <c r="D595" s="96"/>
      <c r="E595" s="96"/>
      <c r="F595" s="96"/>
      <c r="G595" s="96"/>
      <c r="H595" s="52"/>
      <c r="I595" s="52"/>
      <c r="J595" s="52"/>
      <c r="K595" s="52"/>
      <c r="L595" s="52"/>
      <c r="M595" s="52"/>
      <c r="N595" s="52"/>
      <c r="O595" s="52"/>
      <c r="P595" s="52"/>
    </row>
    <row r="596" spans="1:16" x14ac:dyDescent="0.25">
      <c r="H596" s="52"/>
      <c r="I596" s="52"/>
      <c r="J596" s="52"/>
      <c r="K596" s="52"/>
      <c r="L596" s="52"/>
      <c r="M596" s="52"/>
      <c r="N596" s="52"/>
      <c r="O596" s="52"/>
      <c r="P596" s="52"/>
    </row>
    <row r="597" spans="1:16" x14ac:dyDescent="0.25">
      <c r="A597" s="74"/>
      <c r="H597" s="52"/>
      <c r="I597" s="52"/>
      <c r="J597" s="52"/>
      <c r="K597" s="52"/>
      <c r="L597" s="52"/>
      <c r="M597" s="52"/>
      <c r="N597" s="52"/>
      <c r="O597" s="52"/>
      <c r="P597" s="52"/>
    </row>
    <row r="598" spans="1:16" x14ac:dyDescent="0.25">
      <c r="G598" s="96"/>
      <c r="H598" s="52"/>
      <c r="I598" s="52"/>
      <c r="J598" s="52"/>
      <c r="K598" s="52"/>
      <c r="L598" s="52"/>
      <c r="M598" s="52"/>
      <c r="N598" s="52"/>
      <c r="O598" s="52"/>
      <c r="P598" s="52"/>
    </row>
    <row r="599" spans="1:16" x14ac:dyDescent="0.25">
      <c r="G599" s="96"/>
      <c r="H599" s="52"/>
      <c r="I599" s="52"/>
      <c r="J599" s="52"/>
      <c r="K599" s="52"/>
      <c r="L599" s="52"/>
      <c r="M599" s="52"/>
      <c r="N599" s="52"/>
      <c r="O599" s="52"/>
      <c r="P599" s="52"/>
    </row>
    <row r="600" spans="1:16" x14ac:dyDescent="0.25">
      <c r="H600" s="52"/>
      <c r="I600" s="52"/>
      <c r="J600" s="52"/>
      <c r="K600" s="52"/>
      <c r="L600" s="52"/>
      <c r="M600" s="52"/>
      <c r="N600" s="52"/>
      <c r="O600" s="52"/>
      <c r="P600" s="52"/>
    </row>
    <row r="601" spans="1:16" x14ac:dyDescent="0.25">
      <c r="H601" s="52"/>
      <c r="I601" s="52"/>
      <c r="J601" s="52"/>
      <c r="K601" s="52"/>
      <c r="L601" s="52"/>
      <c r="M601" s="52"/>
      <c r="N601" s="52"/>
      <c r="O601" s="52"/>
      <c r="P601" s="52"/>
    </row>
    <row r="602" spans="1:16" x14ac:dyDescent="0.25">
      <c r="H602" s="52"/>
      <c r="I602" s="52"/>
      <c r="J602" s="52"/>
      <c r="K602" s="52"/>
      <c r="L602" s="52"/>
      <c r="M602" s="52"/>
      <c r="N602" s="52"/>
      <c r="O602" s="52"/>
      <c r="P602" s="52"/>
    </row>
    <row r="603" spans="1:16" x14ac:dyDescent="0.25">
      <c r="H603" s="52"/>
      <c r="I603" s="52"/>
      <c r="J603" s="52"/>
      <c r="K603" s="52"/>
      <c r="L603" s="52"/>
      <c r="M603" s="52"/>
      <c r="N603" s="52"/>
      <c r="O603" s="52"/>
      <c r="P603" s="52"/>
    </row>
    <row r="604" spans="1:16" x14ac:dyDescent="0.25">
      <c r="H604" s="52"/>
      <c r="I604" s="52"/>
      <c r="J604" s="52"/>
      <c r="K604" s="52"/>
      <c r="L604" s="52"/>
      <c r="M604" s="52"/>
      <c r="N604" s="52"/>
      <c r="O604" s="52"/>
      <c r="P604" s="52"/>
    </row>
    <row r="605" spans="1:16" x14ac:dyDescent="0.25">
      <c r="H605" s="52"/>
      <c r="I605" s="52"/>
      <c r="J605" s="52"/>
      <c r="K605" s="52"/>
      <c r="L605" s="52"/>
      <c r="M605" s="52"/>
      <c r="N605" s="52"/>
      <c r="O605" s="52"/>
      <c r="P605" s="52"/>
    </row>
    <row r="606" spans="1:16" x14ac:dyDescent="0.25">
      <c r="A606" s="74"/>
      <c r="D606" s="96"/>
      <c r="E606" s="96"/>
      <c r="F606" s="96"/>
      <c r="G606" s="96"/>
      <c r="H606" s="52"/>
      <c r="I606" s="52"/>
      <c r="J606" s="52"/>
      <c r="K606" s="52"/>
      <c r="L606" s="52"/>
      <c r="M606" s="52"/>
      <c r="N606" s="52"/>
      <c r="O606" s="52"/>
      <c r="P606" s="52"/>
    </row>
    <row r="607" spans="1:16" x14ac:dyDescent="0.25">
      <c r="A607" s="74"/>
      <c r="D607" s="96"/>
      <c r="E607" s="96"/>
      <c r="F607" s="96"/>
      <c r="G607" s="96"/>
      <c r="H607" s="52"/>
      <c r="I607" s="52"/>
      <c r="J607" s="52"/>
      <c r="K607" s="52"/>
      <c r="L607" s="52"/>
      <c r="M607" s="52"/>
      <c r="N607" s="52"/>
      <c r="O607" s="52"/>
      <c r="P607" s="52"/>
    </row>
    <row r="608" spans="1:16" x14ac:dyDescent="0.25">
      <c r="A608" s="74"/>
      <c r="D608" s="96"/>
      <c r="E608" s="96"/>
      <c r="F608" s="96"/>
      <c r="G608" s="96"/>
      <c r="H608" s="52"/>
      <c r="I608" s="52"/>
      <c r="J608" s="52"/>
      <c r="K608" s="52"/>
      <c r="L608" s="52"/>
      <c r="M608" s="52"/>
      <c r="N608" s="52"/>
      <c r="O608" s="52"/>
      <c r="P608" s="52"/>
    </row>
    <row r="609" spans="1:16" x14ac:dyDescent="0.25">
      <c r="A609" s="74"/>
      <c r="D609" s="96"/>
      <c r="E609" s="96"/>
      <c r="F609" s="96"/>
      <c r="G609" s="96"/>
      <c r="H609" s="52"/>
      <c r="I609" s="52"/>
      <c r="J609" s="52"/>
      <c r="K609" s="52"/>
      <c r="L609" s="52"/>
      <c r="M609" s="52"/>
      <c r="N609" s="52"/>
      <c r="O609" s="52"/>
      <c r="P609" s="52"/>
    </row>
    <row r="610" spans="1:16" x14ac:dyDescent="0.25">
      <c r="H610" s="52"/>
      <c r="I610" s="52"/>
      <c r="J610" s="52"/>
      <c r="K610" s="52"/>
      <c r="L610" s="52"/>
      <c r="M610" s="52"/>
      <c r="N610" s="52"/>
      <c r="O610" s="52"/>
      <c r="P610" s="52"/>
    </row>
    <row r="611" spans="1:16" x14ac:dyDescent="0.25">
      <c r="A611" s="74"/>
      <c r="H611" s="52"/>
      <c r="I611" s="52"/>
      <c r="J611" s="52"/>
      <c r="K611" s="52"/>
      <c r="L611" s="52"/>
      <c r="M611" s="52"/>
      <c r="N611" s="52"/>
      <c r="O611" s="52"/>
      <c r="P611" s="52"/>
    </row>
    <row r="612" spans="1:16" x14ac:dyDescent="0.25">
      <c r="H612" s="52"/>
      <c r="I612" s="52"/>
      <c r="J612" s="52"/>
      <c r="K612" s="52"/>
      <c r="L612" s="52"/>
      <c r="M612" s="52"/>
      <c r="N612" s="52"/>
      <c r="O612" s="52"/>
      <c r="P612" s="52"/>
    </row>
    <row r="613" spans="1:16" x14ac:dyDescent="0.25">
      <c r="H613" s="52"/>
      <c r="I613" s="52"/>
      <c r="J613" s="52"/>
      <c r="K613" s="52"/>
      <c r="L613" s="52"/>
      <c r="M613" s="52"/>
      <c r="N613" s="52"/>
      <c r="O613" s="52"/>
      <c r="P613" s="52"/>
    </row>
    <row r="614" spans="1:16" x14ac:dyDescent="0.25">
      <c r="H614" s="52"/>
      <c r="I614" s="52"/>
      <c r="J614" s="52"/>
      <c r="K614" s="52"/>
      <c r="L614" s="52"/>
      <c r="M614" s="52"/>
      <c r="N614" s="52"/>
      <c r="O614" s="52"/>
      <c r="P614" s="52"/>
    </row>
    <row r="615" spans="1:16" x14ac:dyDescent="0.25">
      <c r="A615" s="74"/>
      <c r="D615" s="96"/>
      <c r="E615" s="96"/>
      <c r="F615" s="96"/>
      <c r="G615" s="96"/>
      <c r="H615" s="52"/>
      <c r="I615" s="52"/>
      <c r="J615" s="52"/>
      <c r="K615" s="52"/>
      <c r="L615" s="52"/>
      <c r="M615" s="52"/>
      <c r="N615" s="52"/>
      <c r="O615" s="52"/>
      <c r="P615" s="52"/>
    </row>
    <row r="616" spans="1:16" x14ac:dyDescent="0.25">
      <c r="A616" s="74"/>
      <c r="D616" s="96"/>
      <c r="E616" s="96"/>
      <c r="F616" s="96"/>
      <c r="G616" s="96"/>
      <c r="H616" s="52"/>
      <c r="I616" s="52"/>
      <c r="J616" s="52"/>
      <c r="K616" s="52"/>
      <c r="L616" s="52"/>
      <c r="M616" s="52"/>
      <c r="N616" s="52"/>
      <c r="O616" s="52"/>
      <c r="P616" s="52"/>
    </row>
    <row r="617" spans="1:16" x14ac:dyDescent="0.25">
      <c r="A617" s="74"/>
      <c r="D617" s="96"/>
      <c r="E617" s="96"/>
      <c r="F617" s="96"/>
      <c r="G617" s="96"/>
      <c r="H617" s="52"/>
      <c r="I617" s="52"/>
      <c r="J617" s="52"/>
      <c r="K617" s="52"/>
      <c r="L617" s="52"/>
      <c r="M617" s="52"/>
      <c r="N617" s="52"/>
      <c r="O617" s="52"/>
      <c r="P617" s="52"/>
    </row>
    <row r="618" spans="1:16" x14ac:dyDescent="0.25">
      <c r="A618" s="74"/>
      <c r="H618" s="52"/>
      <c r="I618" s="52"/>
      <c r="J618" s="52"/>
      <c r="K618" s="52"/>
      <c r="L618" s="52"/>
      <c r="M618" s="52"/>
      <c r="N618" s="52"/>
      <c r="O618" s="52"/>
      <c r="P618" s="52"/>
    </row>
    <row r="619" spans="1:16" x14ac:dyDescent="0.25">
      <c r="A619" s="74"/>
      <c r="B619" s="101"/>
      <c r="C619" s="99"/>
      <c r="D619" s="96"/>
      <c r="E619" s="96"/>
      <c r="F619" s="96"/>
      <c r="G619" s="96"/>
      <c r="H619" s="52"/>
      <c r="I619" s="52"/>
      <c r="J619" s="52"/>
      <c r="K619" s="52"/>
      <c r="L619" s="52"/>
      <c r="M619" s="52"/>
      <c r="N619" s="52"/>
      <c r="O619" s="52"/>
      <c r="P619" s="52"/>
    </row>
    <row r="620" spans="1:16" x14ac:dyDescent="0.25">
      <c r="H620" s="52"/>
      <c r="I620" s="52"/>
      <c r="J620" s="52"/>
      <c r="K620" s="52"/>
      <c r="L620" s="52"/>
      <c r="M620" s="52"/>
      <c r="N620" s="52"/>
      <c r="O620" s="52"/>
      <c r="P620" s="52"/>
    </row>
    <row r="621" spans="1:16" x14ac:dyDescent="0.25">
      <c r="A621" s="74"/>
      <c r="D621" s="96"/>
      <c r="E621" s="96"/>
      <c r="F621" s="96"/>
      <c r="G621" s="96"/>
      <c r="H621" s="52"/>
      <c r="I621" s="52"/>
      <c r="J621" s="52"/>
      <c r="K621" s="52"/>
      <c r="L621" s="52"/>
      <c r="M621" s="52"/>
      <c r="N621" s="52"/>
      <c r="O621" s="52"/>
      <c r="P621" s="52"/>
    </row>
    <row r="622" spans="1:16" x14ac:dyDescent="0.25">
      <c r="A622" s="74"/>
      <c r="D622" s="96"/>
      <c r="E622" s="96"/>
      <c r="F622" s="96"/>
      <c r="G622" s="96"/>
      <c r="H622" s="52"/>
      <c r="I622" s="52"/>
      <c r="J622" s="52"/>
      <c r="K622" s="52"/>
      <c r="L622" s="52"/>
      <c r="M622" s="52"/>
      <c r="N622" s="52"/>
      <c r="O622" s="52"/>
      <c r="P622" s="52"/>
    </row>
    <row r="623" spans="1:16" x14ac:dyDescent="0.25">
      <c r="A623" s="74"/>
      <c r="D623" s="96"/>
      <c r="E623" s="96"/>
      <c r="F623" s="96"/>
      <c r="G623" s="96"/>
      <c r="H623" s="52"/>
      <c r="I623" s="52"/>
      <c r="J623" s="52"/>
      <c r="K623" s="52"/>
      <c r="L623" s="52"/>
      <c r="M623" s="52"/>
      <c r="N623" s="52"/>
      <c r="O623" s="52"/>
      <c r="P623" s="52"/>
    </row>
    <row r="624" spans="1:16" x14ac:dyDescent="0.25">
      <c r="A624" s="74"/>
      <c r="D624" s="96"/>
      <c r="E624" s="96"/>
      <c r="F624" s="96"/>
      <c r="G624" s="96"/>
      <c r="H624" s="52"/>
      <c r="I624" s="52"/>
      <c r="J624" s="52"/>
      <c r="K624" s="52"/>
      <c r="L624" s="52"/>
      <c r="M624" s="52"/>
      <c r="N624" s="52"/>
      <c r="O624" s="52"/>
      <c r="P624" s="52"/>
    </row>
    <row r="625" spans="1:16" x14ac:dyDescent="0.25">
      <c r="A625" s="74"/>
      <c r="D625" s="96"/>
      <c r="E625" s="96"/>
      <c r="F625" s="96"/>
      <c r="G625" s="96"/>
      <c r="H625" s="52"/>
      <c r="I625" s="52"/>
      <c r="J625" s="52"/>
      <c r="K625" s="52"/>
      <c r="L625" s="52"/>
      <c r="M625" s="52"/>
      <c r="N625" s="52"/>
      <c r="O625" s="52"/>
      <c r="P625" s="52"/>
    </row>
    <row r="626" spans="1:16" x14ac:dyDescent="0.25">
      <c r="A626" s="74"/>
      <c r="D626" s="96"/>
      <c r="E626" s="96"/>
      <c r="F626" s="96"/>
      <c r="G626" s="96"/>
      <c r="H626" s="52"/>
      <c r="I626" s="52"/>
      <c r="J626" s="52"/>
      <c r="K626" s="52"/>
      <c r="L626" s="52"/>
      <c r="M626" s="52"/>
      <c r="N626" s="52"/>
      <c r="O626" s="52"/>
      <c r="P626" s="52"/>
    </row>
    <row r="627" spans="1:16" x14ac:dyDescent="0.25">
      <c r="A627" s="74"/>
      <c r="D627" s="96"/>
      <c r="E627" s="96"/>
      <c r="F627" s="96"/>
      <c r="G627" s="96"/>
      <c r="H627" s="52"/>
      <c r="I627" s="52"/>
      <c r="J627" s="52"/>
      <c r="K627" s="52"/>
      <c r="L627" s="52"/>
      <c r="M627" s="52"/>
      <c r="N627" s="52"/>
      <c r="O627" s="52"/>
      <c r="P627" s="52"/>
    </row>
    <row r="628" spans="1:16" x14ac:dyDescent="0.25">
      <c r="A628" s="74"/>
      <c r="D628" s="96"/>
      <c r="E628" s="96"/>
      <c r="F628" s="96"/>
      <c r="G628" s="96"/>
      <c r="H628" s="52"/>
      <c r="I628" s="52"/>
      <c r="J628" s="52"/>
      <c r="K628" s="52"/>
      <c r="L628" s="52"/>
      <c r="M628" s="52"/>
      <c r="N628" s="52"/>
      <c r="O628" s="52"/>
      <c r="P628" s="52"/>
    </row>
    <row r="629" spans="1:16" x14ac:dyDescent="0.25">
      <c r="A629" s="74"/>
      <c r="D629" s="96"/>
      <c r="E629" s="96"/>
      <c r="F629" s="96"/>
      <c r="G629" s="96"/>
      <c r="H629" s="52"/>
      <c r="I629" s="52"/>
      <c r="J629" s="52"/>
      <c r="K629" s="52"/>
      <c r="L629" s="52"/>
      <c r="M629" s="52"/>
      <c r="N629" s="52"/>
      <c r="O629" s="52"/>
      <c r="P629" s="52"/>
    </row>
    <row r="630" spans="1:16" x14ac:dyDescent="0.25">
      <c r="A630" s="74"/>
      <c r="D630" s="96"/>
      <c r="E630" s="96"/>
      <c r="F630" s="96"/>
      <c r="G630" s="96"/>
      <c r="H630" s="52"/>
      <c r="I630" s="52"/>
      <c r="J630" s="52"/>
      <c r="K630" s="52"/>
      <c r="L630" s="52"/>
      <c r="M630" s="52"/>
      <c r="N630" s="52"/>
      <c r="O630" s="52"/>
      <c r="P630" s="52"/>
    </row>
    <row r="631" spans="1:16" x14ac:dyDescent="0.25">
      <c r="A631" s="74"/>
      <c r="D631" s="96"/>
      <c r="E631" s="96"/>
      <c r="F631" s="96"/>
      <c r="G631" s="96"/>
      <c r="H631" s="52"/>
      <c r="I631" s="52"/>
      <c r="J631" s="52"/>
      <c r="K631" s="52"/>
      <c r="L631" s="52"/>
      <c r="M631" s="52"/>
      <c r="N631" s="52"/>
      <c r="O631" s="52"/>
      <c r="P631" s="52"/>
    </row>
    <row r="632" spans="1:16" x14ac:dyDescent="0.25">
      <c r="A632" s="74"/>
      <c r="D632" s="96"/>
      <c r="E632" s="96"/>
      <c r="F632" s="96"/>
      <c r="G632" s="96"/>
      <c r="H632" s="52"/>
      <c r="I632" s="52"/>
      <c r="J632" s="52"/>
      <c r="K632" s="52"/>
      <c r="L632" s="52"/>
      <c r="M632" s="52"/>
      <c r="N632" s="52"/>
      <c r="O632" s="52"/>
      <c r="P632" s="52"/>
    </row>
    <row r="633" spans="1:16" x14ac:dyDescent="0.25">
      <c r="A633" s="74"/>
      <c r="B633" s="101"/>
      <c r="C633" s="99"/>
      <c r="D633" s="96"/>
      <c r="E633" s="96"/>
      <c r="F633" s="96"/>
      <c r="H633" s="52"/>
      <c r="I633" s="52"/>
      <c r="J633" s="52"/>
      <c r="K633" s="52"/>
      <c r="L633" s="52"/>
      <c r="M633" s="52"/>
      <c r="N633" s="52"/>
      <c r="O633" s="52"/>
      <c r="P633" s="52"/>
    </row>
    <row r="634" spans="1:16" x14ac:dyDescent="0.25">
      <c r="A634" s="74"/>
      <c r="B634" s="101"/>
      <c r="C634" s="99"/>
      <c r="D634" s="96"/>
      <c r="E634" s="96"/>
      <c r="F634" s="96"/>
      <c r="H634" s="52"/>
      <c r="I634" s="52"/>
      <c r="J634" s="52"/>
      <c r="K634" s="52"/>
      <c r="L634" s="52"/>
      <c r="M634" s="52"/>
      <c r="N634" s="52"/>
      <c r="O634" s="52"/>
      <c r="P634" s="52"/>
    </row>
    <row r="635" spans="1:16" x14ac:dyDescent="0.25">
      <c r="H635" s="52"/>
      <c r="I635" s="52"/>
      <c r="J635" s="52"/>
      <c r="K635" s="52"/>
      <c r="L635" s="52"/>
      <c r="M635" s="52"/>
      <c r="N635" s="52"/>
      <c r="O635" s="52"/>
      <c r="P635" s="52"/>
    </row>
    <row r="636" spans="1:16" x14ac:dyDescent="0.25">
      <c r="H636" s="52"/>
      <c r="I636" s="52"/>
      <c r="J636" s="52"/>
      <c r="K636" s="52"/>
      <c r="L636" s="52"/>
      <c r="M636" s="52"/>
      <c r="N636" s="52"/>
      <c r="O636" s="52"/>
      <c r="P636" s="52"/>
    </row>
    <row r="637" spans="1:16" x14ac:dyDescent="0.25">
      <c r="H637" s="52"/>
      <c r="I637" s="52"/>
      <c r="J637" s="52"/>
      <c r="K637" s="52"/>
      <c r="L637" s="52"/>
      <c r="M637" s="52"/>
      <c r="N637" s="52"/>
      <c r="O637" s="52"/>
      <c r="P637" s="52"/>
    </row>
    <row r="638" spans="1:16" x14ac:dyDescent="0.25">
      <c r="H638" s="52"/>
      <c r="I638" s="52"/>
      <c r="J638" s="52"/>
      <c r="K638" s="52"/>
      <c r="L638" s="52"/>
      <c r="M638" s="52"/>
      <c r="N638" s="52"/>
      <c r="O638" s="52"/>
      <c r="P638" s="52"/>
    </row>
    <row r="639" spans="1:16" x14ac:dyDescent="0.25">
      <c r="H639" s="52"/>
      <c r="I639" s="52"/>
      <c r="J639" s="52"/>
      <c r="K639" s="52"/>
      <c r="L639" s="52"/>
      <c r="M639" s="52"/>
      <c r="N639" s="52"/>
      <c r="O639" s="52"/>
      <c r="P639" s="52"/>
    </row>
    <row r="640" spans="1:16" x14ac:dyDescent="0.25">
      <c r="H640" s="52"/>
      <c r="I640" s="52"/>
      <c r="J640" s="52"/>
      <c r="K640" s="52"/>
      <c r="L640" s="52"/>
      <c r="M640" s="52"/>
      <c r="N640" s="52"/>
      <c r="O640" s="52"/>
      <c r="P640" s="52"/>
    </row>
    <row r="641" spans="1:16" x14ac:dyDescent="0.25">
      <c r="H641" s="52"/>
      <c r="I641" s="52"/>
      <c r="J641" s="52"/>
      <c r="K641" s="52"/>
      <c r="L641" s="52"/>
      <c r="M641" s="52"/>
      <c r="N641" s="52"/>
      <c r="O641" s="52"/>
      <c r="P641" s="52"/>
    </row>
    <row r="642" spans="1:16" x14ac:dyDescent="0.25">
      <c r="A642" s="74"/>
      <c r="C642" s="99"/>
      <c r="D642" s="96"/>
      <c r="E642" s="96"/>
      <c r="F642" s="96"/>
      <c r="G642" s="96"/>
      <c r="H642" s="52"/>
      <c r="I642" s="52"/>
      <c r="J642" s="52"/>
      <c r="K642" s="52"/>
      <c r="L642" s="52"/>
      <c r="M642" s="52"/>
      <c r="N642" s="52"/>
      <c r="O642" s="52"/>
      <c r="P642" s="52"/>
    </row>
    <row r="643" spans="1:16" x14ac:dyDescent="0.25">
      <c r="A643" s="74"/>
      <c r="C643" s="99"/>
      <c r="D643" s="96"/>
      <c r="E643" s="96"/>
      <c r="F643" s="96"/>
      <c r="G643" s="96"/>
      <c r="H643" s="52"/>
      <c r="I643" s="52"/>
      <c r="J643" s="52"/>
      <c r="K643" s="52"/>
      <c r="L643" s="52"/>
      <c r="M643" s="52"/>
      <c r="N643" s="52"/>
      <c r="O643" s="52"/>
      <c r="P643" s="52"/>
    </row>
    <row r="644" spans="1:16" x14ac:dyDescent="0.25">
      <c r="A644" s="74"/>
      <c r="C644" s="99"/>
      <c r="D644" s="96"/>
      <c r="E644" s="96"/>
      <c r="F644" s="96"/>
      <c r="G644" s="96"/>
      <c r="H644" s="52"/>
      <c r="I644" s="52"/>
      <c r="J644" s="52"/>
      <c r="K644" s="52"/>
      <c r="L644" s="52"/>
      <c r="M644" s="52"/>
      <c r="N644" s="52"/>
      <c r="O644" s="52"/>
      <c r="P644" s="52"/>
    </row>
    <row r="645" spans="1:16" x14ac:dyDescent="0.25">
      <c r="A645" s="74"/>
      <c r="B645" s="101"/>
      <c r="C645" s="99"/>
      <c r="D645" s="96"/>
      <c r="E645" s="96"/>
      <c r="F645" s="96"/>
      <c r="G645" s="96"/>
      <c r="H645" s="52"/>
      <c r="I645" s="52"/>
      <c r="J645" s="52"/>
      <c r="K645" s="52"/>
      <c r="L645" s="52"/>
      <c r="M645" s="52"/>
      <c r="N645" s="52"/>
      <c r="O645" s="52"/>
      <c r="P645" s="52"/>
    </row>
    <row r="646" spans="1:16" x14ac:dyDescent="0.25">
      <c r="A646" s="74"/>
      <c r="B646" s="101"/>
      <c r="C646" s="99"/>
      <c r="D646" s="96"/>
      <c r="E646" s="96"/>
      <c r="F646" s="96"/>
      <c r="G646" s="96"/>
      <c r="H646" s="52"/>
      <c r="I646" s="52"/>
      <c r="J646" s="52"/>
      <c r="K646" s="52"/>
      <c r="L646" s="52"/>
      <c r="M646" s="52"/>
      <c r="N646" s="52"/>
      <c r="O646" s="52"/>
      <c r="P646" s="52"/>
    </row>
    <row r="647" spans="1:16" x14ac:dyDescent="0.25">
      <c r="H647" s="52"/>
      <c r="I647" s="52"/>
      <c r="J647" s="52"/>
      <c r="K647" s="52"/>
      <c r="L647" s="52"/>
      <c r="M647" s="52"/>
      <c r="N647" s="52"/>
      <c r="O647" s="52"/>
      <c r="P647" s="52"/>
    </row>
    <row r="648" spans="1:16" x14ac:dyDescent="0.25">
      <c r="H648" s="52"/>
      <c r="I648" s="52"/>
      <c r="J648" s="52"/>
      <c r="K648" s="52"/>
      <c r="L648" s="52"/>
      <c r="M648" s="52"/>
      <c r="N648" s="52"/>
      <c r="O648" s="52"/>
      <c r="P648" s="52"/>
    </row>
    <row r="649" spans="1:16" x14ac:dyDescent="0.25">
      <c r="C649" s="99"/>
      <c r="H649" s="52"/>
      <c r="I649" s="52"/>
      <c r="J649" s="52"/>
      <c r="K649" s="52"/>
      <c r="L649" s="52"/>
      <c r="M649" s="52"/>
      <c r="N649" s="52"/>
      <c r="O649" s="52"/>
      <c r="P649" s="52"/>
    </row>
    <row r="650" spans="1:16" x14ac:dyDescent="0.25">
      <c r="C650" s="99"/>
      <c r="H650" s="52"/>
      <c r="I650" s="52"/>
      <c r="J650" s="52"/>
      <c r="K650" s="52"/>
      <c r="L650" s="52"/>
      <c r="M650" s="52"/>
      <c r="N650" s="52"/>
      <c r="O650" s="52"/>
      <c r="P650" s="52"/>
    </row>
    <row r="651" spans="1:16" x14ac:dyDescent="0.25">
      <c r="H651" s="52"/>
      <c r="I651" s="52"/>
      <c r="J651" s="52"/>
      <c r="K651" s="52"/>
      <c r="L651" s="52"/>
      <c r="M651" s="52"/>
      <c r="N651" s="52"/>
      <c r="O651" s="52"/>
      <c r="P651" s="52"/>
    </row>
    <row r="652" spans="1:16" x14ac:dyDescent="0.25">
      <c r="H652" s="52"/>
      <c r="I652" s="52"/>
      <c r="J652" s="52"/>
      <c r="K652" s="52"/>
      <c r="L652" s="52"/>
      <c r="M652" s="52"/>
      <c r="N652" s="52"/>
      <c r="O652" s="52"/>
      <c r="P652" s="52"/>
    </row>
    <row r="653" spans="1:16" x14ac:dyDescent="0.25">
      <c r="H653" s="52"/>
      <c r="I653" s="52"/>
      <c r="J653" s="52"/>
      <c r="K653" s="52"/>
      <c r="L653" s="52"/>
      <c r="M653" s="52"/>
      <c r="N653" s="52"/>
      <c r="O653" s="52"/>
      <c r="P653" s="52"/>
    </row>
    <row r="654" spans="1:16" x14ac:dyDescent="0.25">
      <c r="H654" s="52"/>
      <c r="I654" s="52"/>
      <c r="J654" s="52"/>
      <c r="K654" s="52"/>
      <c r="L654" s="52"/>
      <c r="M654" s="52"/>
      <c r="N654" s="52"/>
      <c r="O654" s="52"/>
      <c r="P654" s="52"/>
    </row>
    <row r="655" spans="1:16" x14ac:dyDescent="0.25">
      <c r="H655" s="52"/>
      <c r="I655" s="52"/>
      <c r="J655" s="52"/>
      <c r="K655" s="52"/>
      <c r="L655" s="52"/>
      <c r="M655" s="52"/>
      <c r="N655" s="52"/>
      <c r="O655" s="52"/>
      <c r="P655" s="52"/>
    </row>
    <row r="656" spans="1:16" x14ac:dyDescent="0.25">
      <c r="A656" s="74"/>
      <c r="D656" s="96"/>
      <c r="E656" s="96"/>
      <c r="F656" s="96"/>
      <c r="G656" s="96"/>
      <c r="H656" s="52"/>
      <c r="I656" s="52"/>
      <c r="J656" s="52"/>
      <c r="K656" s="52"/>
      <c r="L656" s="52"/>
      <c r="M656" s="52"/>
      <c r="N656" s="52"/>
      <c r="O656" s="52"/>
      <c r="P656" s="52"/>
    </row>
    <row r="657" spans="1:16" x14ac:dyDescent="0.25">
      <c r="A657" s="74"/>
      <c r="D657" s="96"/>
      <c r="E657" s="96"/>
      <c r="F657" s="96"/>
      <c r="G657" s="96"/>
      <c r="H657" s="52"/>
      <c r="I657" s="52"/>
      <c r="J657" s="52"/>
      <c r="K657" s="52"/>
      <c r="L657" s="52"/>
      <c r="M657" s="52"/>
      <c r="N657" s="52"/>
      <c r="O657" s="52"/>
      <c r="P657" s="52"/>
    </row>
    <row r="658" spans="1:16" x14ac:dyDescent="0.25">
      <c r="A658" s="74"/>
      <c r="D658" s="96"/>
      <c r="E658" s="96"/>
      <c r="F658" s="96"/>
      <c r="G658" s="96"/>
      <c r="H658" s="52"/>
      <c r="I658" s="52"/>
      <c r="J658" s="52"/>
      <c r="K658" s="52"/>
      <c r="L658" s="52"/>
      <c r="M658" s="52"/>
      <c r="N658" s="52"/>
      <c r="O658" s="52"/>
      <c r="P658" s="52"/>
    </row>
    <row r="659" spans="1:16" x14ac:dyDescent="0.25">
      <c r="A659" s="74"/>
      <c r="D659" s="96"/>
      <c r="E659" s="96"/>
      <c r="F659" s="96"/>
      <c r="G659" s="96"/>
      <c r="H659" s="52"/>
      <c r="I659" s="52"/>
      <c r="J659" s="52"/>
      <c r="K659" s="52"/>
      <c r="L659" s="52"/>
      <c r="M659" s="52"/>
      <c r="N659" s="52"/>
      <c r="O659" s="52"/>
      <c r="P659" s="52"/>
    </row>
    <row r="660" spans="1:16" x14ac:dyDescent="0.25">
      <c r="A660" s="74"/>
      <c r="D660" s="96"/>
      <c r="E660" s="96"/>
      <c r="F660" s="96"/>
      <c r="G660" s="96"/>
      <c r="H660" s="52"/>
      <c r="I660" s="52"/>
      <c r="J660" s="52"/>
      <c r="K660" s="52"/>
      <c r="L660" s="52"/>
      <c r="M660" s="52"/>
      <c r="N660" s="52"/>
      <c r="O660" s="52"/>
      <c r="P660" s="52"/>
    </row>
    <row r="661" spans="1:16" x14ac:dyDescent="0.25">
      <c r="H661" s="52"/>
      <c r="I661" s="52"/>
      <c r="J661" s="52"/>
      <c r="K661" s="52"/>
      <c r="L661" s="52"/>
      <c r="M661" s="52"/>
      <c r="N661" s="52"/>
      <c r="O661" s="52"/>
      <c r="P661" s="52"/>
    </row>
    <row r="662" spans="1:16" x14ac:dyDescent="0.25">
      <c r="H662" s="52"/>
      <c r="I662" s="52"/>
      <c r="J662" s="52"/>
      <c r="K662" s="52"/>
      <c r="L662" s="52"/>
      <c r="M662" s="52"/>
      <c r="N662" s="52"/>
      <c r="O662" s="52"/>
      <c r="P662" s="52"/>
    </row>
    <row r="663" spans="1:16" x14ac:dyDescent="0.25">
      <c r="H663" s="52"/>
      <c r="I663" s="52"/>
      <c r="J663" s="52"/>
      <c r="K663" s="52"/>
      <c r="L663" s="52"/>
      <c r="M663" s="52"/>
      <c r="N663" s="52"/>
      <c r="O663" s="52"/>
      <c r="P663" s="52"/>
    </row>
    <row r="664" spans="1:16" x14ac:dyDescent="0.25">
      <c r="H664" s="52"/>
      <c r="I664" s="52"/>
      <c r="J664" s="52"/>
      <c r="K664" s="52"/>
      <c r="L664" s="52"/>
      <c r="M664" s="52"/>
      <c r="N664" s="52"/>
      <c r="O664" s="52"/>
      <c r="P664" s="52"/>
    </row>
    <row r="665" spans="1:16" x14ac:dyDescent="0.25">
      <c r="A665" s="74"/>
      <c r="B665" s="101"/>
      <c r="C665" s="99"/>
      <c r="D665" s="96"/>
      <c r="E665" s="96"/>
      <c r="F665" s="96"/>
      <c r="G665" s="96"/>
      <c r="H665" s="52"/>
      <c r="I665" s="52"/>
      <c r="J665" s="52"/>
      <c r="K665" s="52"/>
      <c r="L665" s="52"/>
      <c r="M665" s="52"/>
      <c r="N665" s="52"/>
      <c r="O665" s="52"/>
      <c r="P665" s="52"/>
    </row>
    <row r="666" spans="1:16" x14ac:dyDescent="0.25">
      <c r="A666" s="74"/>
      <c r="B666" s="101"/>
      <c r="C666" s="99"/>
      <c r="D666" s="96"/>
      <c r="E666" s="96"/>
      <c r="F666" s="96"/>
      <c r="G666" s="96"/>
      <c r="H666" s="52"/>
      <c r="I666" s="52"/>
      <c r="J666" s="52"/>
      <c r="K666" s="52"/>
      <c r="L666" s="52"/>
      <c r="M666" s="52"/>
      <c r="N666" s="52"/>
      <c r="O666" s="52"/>
      <c r="P666" s="52"/>
    </row>
    <row r="667" spans="1:16" x14ac:dyDescent="0.25">
      <c r="A667" s="74"/>
      <c r="D667" s="96"/>
      <c r="E667" s="96"/>
      <c r="F667" s="96"/>
      <c r="G667" s="96"/>
      <c r="H667" s="52"/>
      <c r="I667" s="52"/>
      <c r="J667" s="52"/>
      <c r="K667" s="52"/>
      <c r="L667" s="52"/>
      <c r="M667" s="52"/>
      <c r="N667" s="52"/>
      <c r="O667" s="52"/>
      <c r="P667" s="52"/>
    </row>
    <row r="668" spans="1:16" x14ac:dyDescent="0.25">
      <c r="A668" s="74"/>
      <c r="D668" s="96"/>
      <c r="E668" s="96"/>
      <c r="F668" s="96"/>
      <c r="G668" s="96"/>
      <c r="H668" s="52"/>
      <c r="I668" s="52"/>
      <c r="J668" s="52"/>
      <c r="K668" s="52"/>
      <c r="L668" s="52"/>
      <c r="M668" s="52"/>
      <c r="N668" s="52"/>
      <c r="O668" s="52"/>
      <c r="P668" s="52"/>
    </row>
    <row r="669" spans="1:16" x14ac:dyDescent="0.25">
      <c r="A669" s="74"/>
      <c r="D669" s="96"/>
      <c r="E669" s="96"/>
      <c r="F669" s="96"/>
      <c r="G669" s="96"/>
      <c r="H669" s="52"/>
      <c r="I669" s="52"/>
      <c r="J669" s="52"/>
      <c r="K669" s="52"/>
      <c r="L669" s="52"/>
      <c r="M669" s="52"/>
      <c r="N669" s="52"/>
      <c r="O669" s="52"/>
      <c r="P669" s="52"/>
    </row>
    <row r="670" spans="1:16" x14ac:dyDescent="0.25">
      <c r="A670" s="164"/>
      <c r="B670" s="101"/>
      <c r="C670" s="99"/>
      <c r="D670" s="96"/>
      <c r="E670" s="96"/>
      <c r="F670" s="96"/>
      <c r="H670" s="52"/>
      <c r="I670" s="52"/>
      <c r="J670" s="52"/>
      <c r="K670" s="52"/>
      <c r="L670" s="52"/>
      <c r="M670" s="52"/>
      <c r="N670" s="52"/>
      <c r="O670" s="52"/>
      <c r="P670" s="52"/>
    </row>
    <row r="671" spans="1:16" x14ac:dyDescent="0.25">
      <c r="A671" s="164"/>
      <c r="B671" s="101"/>
      <c r="C671" s="99"/>
      <c r="D671" s="96"/>
      <c r="E671" s="96"/>
      <c r="F671" s="96"/>
      <c r="H671" s="52"/>
      <c r="I671" s="52"/>
      <c r="J671" s="52"/>
      <c r="K671" s="52"/>
      <c r="L671" s="52"/>
      <c r="M671" s="52"/>
      <c r="N671" s="52"/>
      <c r="O671" s="52"/>
      <c r="P671" s="52"/>
    </row>
    <row r="672" spans="1:16" x14ac:dyDescent="0.25">
      <c r="A672" s="164"/>
      <c r="B672" s="101"/>
      <c r="C672" s="99"/>
      <c r="D672" s="96"/>
      <c r="E672" s="96"/>
      <c r="F672" s="96"/>
      <c r="H672" s="52"/>
      <c r="I672" s="52"/>
      <c r="J672" s="52"/>
      <c r="K672" s="52"/>
      <c r="L672" s="52"/>
      <c r="M672" s="52"/>
      <c r="N672" s="52"/>
      <c r="O672" s="52"/>
      <c r="P672" s="52"/>
    </row>
    <row r="673" spans="1:16" x14ac:dyDescent="0.25">
      <c r="A673" s="164"/>
      <c r="B673" s="101"/>
      <c r="C673" s="99"/>
      <c r="D673" s="96"/>
      <c r="E673" s="96"/>
      <c r="F673" s="96"/>
      <c r="H673" s="52"/>
      <c r="I673" s="52"/>
      <c r="J673" s="52"/>
      <c r="K673" s="52"/>
      <c r="L673" s="52"/>
      <c r="M673" s="52"/>
      <c r="N673" s="52"/>
      <c r="O673" s="52"/>
      <c r="P673" s="52"/>
    </row>
    <row r="674" spans="1:16" x14ac:dyDescent="0.25">
      <c r="H674" s="52"/>
      <c r="I674" s="52"/>
      <c r="J674" s="52"/>
      <c r="K674" s="52"/>
      <c r="L674" s="52"/>
      <c r="M674" s="52"/>
      <c r="N674" s="52"/>
      <c r="O674" s="52"/>
      <c r="P674" s="52"/>
    </row>
    <row r="675" spans="1:16" x14ac:dyDescent="0.25">
      <c r="C675" s="99"/>
      <c r="H675" s="52"/>
      <c r="I675" s="52"/>
      <c r="J675" s="52"/>
      <c r="K675" s="52"/>
      <c r="L675" s="52"/>
      <c r="M675" s="52"/>
      <c r="N675" s="52"/>
      <c r="O675" s="52"/>
      <c r="P675" s="52"/>
    </row>
    <row r="676" spans="1:16" x14ac:dyDescent="0.25">
      <c r="A676" s="74"/>
      <c r="B676" s="101"/>
      <c r="C676" s="99"/>
      <c r="D676" s="96"/>
      <c r="E676" s="96"/>
      <c r="F676" s="96"/>
      <c r="H676" s="52"/>
      <c r="I676" s="52"/>
      <c r="J676" s="52"/>
      <c r="K676" s="52"/>
      <c r="L676" s="52"/>
      <c r="M676" s="52"/>
      <c r="N676" s="52"/>
      <c r="O676" s="52"/>
      <c r="P676" s="52"/>
    </row>
    <row r="677" spans="1:16" x14ac:dyDescent="0.25">
      <c r="H677" s="52"/>
      <c r="I677" s="52"/>
      <c r="J677" s="52"/>
      <c r="K677" s="52"/>
      <c r="L677" s="52"/>
      <c r="M677" s="52"/>
      <c r="N677" s="52"/>
      <c r="O677" s="52"/>
      <c r="P677" s="52"/>
    </row>
    <row r="678" spans="1:16" x14ac:dyDescent="0.25">
      <c r="H678" s="52"/>
      <c r="I678" s="52"/>
      <c r="J678" s="52"/>
      <c r="K678" s="52"/>
      <c r="L678" s="52"/>
      <c r="M678" s="52"/>
      <c r="N678" s="52"/>
      <c r="O678" s="52"/>
      <c r="P678" s="52"/>
    </row>
    <row r="679" spans="1:16" x14ac:dyDescent="0.25">
      <c r="H679" s="52"/>
      <c r="I679" s="52"/>
      <c r="J679" s="52"/>
      <c r="K679" s="52"/>
      <c r="L679" s="52"/>
      <c r="M679" s="52"/>
      <c r="N679" s="52"/>
      <c r="O679" s="52"/>
      <c r="P679" s="52"/>
    </row>
    <row r="680" spans="1:16" x14ac:dyDescent="0.25">
      <c r="H680" s="52"/>
      <c r="I680" s="52"/>
      <c r="J680" s="52"/>
      <c r="K680" s="52"/>
      <c r="L680" s="52"/>
      <c r="M680" s="52"/>
      <c r="N680" s="52"/>
      <c r="O680" s="52"/>
      <c r="P680" s="52"/>
    </row>
    <row r="681" spans="1:16" x14ac:dyDescent="0.25">
      <c r="H681" s="52"/>
      <c r="I681" s="52"/>
      <c r="J681" s="52"/>
      <c r="K681" s="52"/>
      <c r="L681" s="52"/>
      <c r="M681" s="52"/>
      <c r="N681" s="52"/>
      <c r="O681" s="52"/>
      <c r="P681" s="52"/>
    </row>
    <row r="682" spans="1:16" x14ac:dyDescent="0.25">
      <c r="H682" s="52"/>
      <c r="I682" s="52"/>
      <c r="J682" s="52"/>
      <c r="K682" s="52"/>
      <c r="L682" s="52"/>
      <c r="M682" s="52"/>
      <c r="N682" s="52"/>
      <c r="O682" s="52"/>
      <c r="P682" s="52"/>
    </row>
    <row r="683" spans="1:16" x14ac:dyDescent="0.25">
      <c r="A683" s="74"/>
      <c r="B683" s="101"/>
      <c r="C683" s="99"/>
      <c r="D683" s="96"/>
      <c r="E683" s="96"/>
      <c r="F683" s="96"/>
      <c r="G683" s="96"/>
      <c r="H683" s="52"/>
      <c r="I683" s="52"/>
      <c r="J683" s="52"/>
      <c r="K683" s="52"/>
      <c r="L683" s="52"/>
      <c r="M683" s="52"/>
      <c r="N683" s="52"/>
      <c r="O683" s="52"/>
      <c r="P683" s="52"/>
    </row>
    <row r="684" spans="1:16" x14ac:dyDescent="0.25">
      <c r="A684" s="74"/>
      <c r="B684" s="101"/>
      <c r="C684" s="99"/>
      <c r="D684" s="96"/>
      <c r="E684" s="96"/>
      <c r="F684" s="96"/>
      <c r="G684" s="96"/>
      <c r="H684" s="52"/>
      <c r="I684" s="52"/>
      <c r="J684" s="52"/>
      <c r="K684" s="52"/>
      <c r="L684" s="52"/>
      <c r="M684" s="52"/>
      <c r="N684" s="52"/>
      <c r="O684" s="52"/>
      <c r="P684" s="52"/>
    </row>
    <row r="685" spans="1:16" x14ac:dyDescent="0.25">
      <c r="A685" s="74"/>
      <c r="B685" s="101"/>
      <c r="C685" s="99"/>
      <c r="D685" s="96"/>
      <c r="E685" s="96"/>
      <c r="F685" s="96"/>
      <c r="G685" s="96"/>
      <c r="H685" s="52"/>
      <c r="I685" s="52"/>
      <c r="J685" s="52"/>
      <c r="K685" s="52"/>
      <c r="L685" s="52"/>
      <c r="M685" s="52"/>
      <c r="N685" s="52"/>
      <c r="O685" s="52"/>
      <c r="P685" s="52"/>
    </row>
    <row r="686" spans="1:16" x14ac:dyDescent="0.25">
      <c r="A686" s="74"/>
      <c r="B686" s="101"/>
      <c r="C686" s="99"/>
      <c r="D686" s="96"/>
      <c r="E686" s="96"/>
      <c r="F686" s="96"/>
      <c r="G686" s="96"/>
      <c r="H686" s="52"/>
      <c r="I686" s="52"/>
      <c r="J686" s="52"/>
      <c r="K686" s="52"/>
      <c r="L686" s="52"/>
      <c r="M686" s="52"/>
      <c r="N686" s="52"/>
      <c r="O686" s="52"/>
      <c r="P686" s="52"/>
    </row>
    <row r="687" spans="1:16" x14ac:dyDescent="0.25">
      <c r="H687" s="52"/>
      <c r="I687" s="52"/>
      <c r="J687" s="52"/>
      <c r="K687" s="52"/>
      <c r="L687" s="52"/>
      <c r="M687" s="52"/>
      <c r="N687" s="52"/>
      <c r="O687" s="52"/>
      <c r="P687" s="52"/>
    </row>
    <row r="688" spans="1:16" x14ac:dyDescent="0.25">
      <c r="A688" s="74"/>
      <c r="H688" s="52"/>
      <c r="I688" s="52"/>
      <c r="J688" s="52"/>
      <c r="K688" s="52"/>
      <c r="L688" s="52"/>
      <c r="M688" s="52"/>
      <c r="N688" s="52"/>
      <c r="O688" s="52"/>
      <c r="P688" s="52"/>
    </row>
    <row r="689" spans="1:16" x14ac:dyDescent="0.25">
      <c r="H689" s="52"/>
      <c r="I689" s="52"/>
      <c r="J689" s="52"/>
      <c r="K689" s="52"/>
      <c r="L689" s="52"/>
      <c r="M689" s="52"/>
      <c r="N689" s="52"/>
      <c r="O689" s="52"/>
      <c r="P689" s="52"/>
    </row>
    <row r="690" spans="1:16" x14ac:dyDescent="0.25">
      <c r="C690" s="99"/>
      <c r="H690" s="52"/>
      <c r="I690" s="52"/>
      <c r="J690" s="52"/>
      <c r="K690" s="52"/>
      <c r="L690" s="52"/>
      <c r="M690" s="52"/>
      <c r="N690" s="52"/>
      <c r="O690" s="52"/>
      <c r="P690" s="52"/>
    </row>
    <row r="691" spans="1:16" x14ac:dyDescent="0.25">
      <c r="C691" s="99"/>
      <c r="H691" s="52"/>
      <c r="I691" s="52"/>
      <c r="J691" s="52"/>
      <c r="K691" s="52"/>
      <c r="L691" s="52"/>
      <c r="M691" s="52"/>
      <c r="N691" s="52"/>
      <c r="O691" s="52"/>
      <c r="P691" s="52"/>
    </row>
    <row r="692" spans="1:16" x14ac:dyDescent="0.25">
      <c r="H692" s="52"/>
      <c r="I692" s="52"/>
      <c r="J692" s="52"/>
      <c r="K692" s="52"/>
      <c r="L692" s="52"/>
      <c r="M692" s="52"/>
      <c r="N692" s="52"/>
      <c r="O692" s="52"/>
      <c r="P692" s="52"/>
    </row>
    <row r="693" spans="1:16" x14ac:dyDescent="0.25">
      <c r="H693" s="52"/>
      <c r="I693" s="52"/>
      <c r="J693" s="52"/>
      <c r="K693" s="52"/>
      <c r="L693" s="52"/>
      <c r="M693" s="52"/>
      <c r="N693" s="52"/>
      <c r="O693" s="52"/>
      <c r="P693" s="52"/>
    </row>
    <row r="694" spans="1:16" x14ac:dyDescent="0.25">
      <c r="H694" s="52"/>
      <c r="I694" s="52"/>
      <c r="J694" s="52"/>
      <c r="K694" s="52"/>
      <c r="L694" s="52"/>
      <c r="M694" s="52"/>
      <c r="N694" s="52"/>
      <c r="O694" s="52"/>
      <c r="P694" s="52"/>
    </row>
    <row r="695" spans="1:16" x14ac:dyDescent="0.25">
      <c r="H695" s="52"/>
      <c r="I695" s="52"/>
      <c r="J695" s="52"/>
      <c r="K695" s="52"/>
      <c r="L695" s="52"/>
      <c r="M695" s="52"/>
      <c r="N695" s="52"/>
      <c r="O695" s="52"/>
      <c r="P695" s="52"/>
    </row>
    <row r="696" spans="1:16" x14ac:dyDescent="0.25">
      <c r="H696" s="52"/>
      <c r="I696" s="52"/>
      <c r="J696" s="52"/>
      <c r="K696" s="52"/>
      <c r="L696" s="52"/>
      <c r="M696" s="52"/>
      <c r="N696" s="52"/>
      <c r="O696" s="52"/>
      <c r="P696" s="52"/>
    </row>
    <row r="697" spans="1:16" x14ac:dyDescent="0.25">
      <c r="H697" s="52"/>
      <c r="I697" s="52"/>
      <c r="J697" s="52"/>
      <c r="K697" s="52"/>
      <c r="L697" s="52"/>
      <c r="M697" s="52"/>
      <c r="N697" s="52"/>
      <c r="O697" s="52"/>
      <c r="P697" s="52"/>
    </row>
    <row r="698" spans="1:16" x14ac:dyDescent="0.25">
      <c r="A698" s="74"/>
      <c r="D698" s="96"/>
      <c r="E698" s="96"/>
      <c r="F698" s="96"/>
      <c r="G698" s="96"/>
      <c r="H698" s="52"/>
      <c r="I698" s="52"/>
      <c r="J698" s="52"/>
      <c r="K698" s="52"/>
      <c r="L698" s="52"/>
      <c r="M698" s="52"/>
      <c r="N698" s="52"/>
      <c r="O698" s="52"/>
      <c r="P698" s="52"/>
    </row>
    <row r="699" spans="1:16" x14ac:dyDescent="0.25">
      <c r="A699" s="74"/>
      <c r="D699" s="96"/>
      <c r="E699" s="96"/>
      <c r="F699" s="96"/>
      <c r="G699" s="96"/>
      <c r="H699" s="52"/>
      <c r="I699" s="52"/>
      <c r="J699" s="52"/>
      <c r="K699" s="52"/>
      <c r="L699" s="52"/>
      <c r="M699" s="52"/>
      <c r="N699" s="52"/>
      <c r="O699" s="52"/>
      <c r="P699" s="52"/>
    </row>
    <row r="700" spans="1:16" x14ac:dyDescent="0.25">
      <c r="A700" s="74"/>
      <c r="D700" s="96"/>
      <c r="E700" s="96"/>
      <c r="F700" s="96"/>
      <c r="G700" s="96"/>
      <c r="H700" s="52"/>
      <c r="I700" s="52"/>
      <c r="J700" s="52"/>
      <c r="K700" s="52"/>
      <c r="L700" s="52"/>
      <c r="M700" s="52"/>
      <c r="N700" s="52"/>
      <c r="O700" s="52"/>
      <c r="P700" s="52"/>
    </row>
    <row r="701" spans="1:16" x14ac:dyDescent="0.25">
      <c r="A701" s="74"/>
      <c r="D701" s="96"/>
      <c r="E701" s="96"/>
      <c r="F701" s="96"/>
      <c r="G701" s="96"/>
      <c r="H701" s="52"/>
      <c r="I701" s="52"/>
      <c r="J701" s="52"/>
      <c r="K701" s="52"/>
      <c r="L701" s="52"/>
      <c r="M701" s="52"/>
      <c r="N701" s="52"/>
      <c r="O701" s="52"/>
      <c r="P701" s="52"/>
    </row>
    <row r="702" spans="1:16" x14ac:dyDescent="0.25">
      <c r="H702" s="52"/>
      <c r="I702" s="52"/>
      <c r="J702" s="52"/>
      <c r="K702" s="52"/>
      <c r="L702" s="52"/>
      <c r="M702" s="52"/>
      <c r="N702" s="52"/>
      <c r="O702" s="52"/>
      <c r="P702" s="52"/>
    </row>
    <row r="703" spans="1:16" x14ac:dyDescent="0.25">
      <c r="A703" s="74"/>
      <c r="H703" s="52"/>
      <c r="I703" s="52"/>
      <c r="J703" s="52"/>
      <c r="K703" s="52"/>
      <c r="L703" s="52"/>
      <c r="M703" s="52"/>
      <c r="N703" s="52"/>
      <c r="O703" s="52"/>
      <c r="P703" s="52"/>
    </row>
    <row r="704" spans="1:16" x14ac:dyDescent="0.25">
      <c r="H704" s="52"/>
      <c r="I704" s="52"/>
      <c r="J704" s="52"/>
      <c r="K704" s="52"/>
      <c r="L704" s="52"/>
      <c r="M704" s="52"/>
      <c r="N704" s="52"/>
      <c r="O704" s="52"/>
      <c r="P704" s="52"/>
    </row>
    <row r="705" spans="1:16" x14ac:dyDescent="0.25">
      <c r="H705" s="52"/>
      <c r="I705" s="52"/>
      <c r="J705" s="52"/>
      <c r="K705" s="52"/>
      <c r="L705" s="52"/>
      <c r="M705" s="52"/>
      <c r="N705" s="52"/>
      <c r="O705" s="52"/>
      <c r="P705" s="52"/>
    </row>
    <row r="706" spans="1:16" x14ac:dyDescent="0.25">
      <c r="H706" s="52"/>
      <c r="I706" s="52"/>
      <c r="J706" s="52"/>
      <c r="K706" s="52"/>
      <c r="L706" s="52"/>
      <c r="M706" s="52"/>
      <c r="N706" s="52"/>
      <c r="O706" s="52"/>
      <c r="P706" s="52"/>
    </row>
    <row r="707" spans="1:16" x14ac:dyDescent="0.25">
      <c r="H707" s="52"/>
      <c r="I707" s="52"/>
      <c r="J707" s="52"/>
      <c r="K707" s="52"/>
      <c r="L707" s="52"/>
      <c r="M707" s="52"/>
      <c r="N707" s="52"/>
      <c r="O707" s="52"/>
      <c r="P707" s="52"/>
    </row>
    <row r="708" spans="1:16" x14ac:dyDescent="0.25">
      <c r="A708" s="74"/>
      <c r="D708" s="96"/>
      <c r="E708" s="96"/>
      <c r="F708" s="96"/>
      <c r="G708" s="96"/>
      <c r="H708" s="52"/>
      <c r="I708" s="52"/>
      <c r="J708" s="52"/>
      <c r="K708" s="52"/>
      <c r="L708" s="52"/>
      <c r="M708" s="52"/>
      <c r="N708" s="52"/>
      <c r="O708" s="52"/>
      <c r="P708" s="52"/>
    </row>
    <row r="709" spans="1:16" x14ac:dyDescent="0.25">
      <c r="H709" s="52"/>
      <c r="I709" s="52"/>
      <c r="J709" s="52"/>
      <c r="K709" s="52"/>
      <c r="L709" s="52"/>
      <c r="M709" s="52"/>
      <c r="N709" s="52"/>
      <c r="O709" s="52"/>
      <c r="P709" s="52"/>
    </row>
    <row r="710" spans="1:16" x14ac:dyDescent="0.25">
      <c r="A710" s="74"/>
      <c r="H710" s="52"/>
      <c r="I710" s="52"/>
      <c r="J710" s="52"/>
      <c r="K710" s="52"/>
      <c r="L710" s="52"/>
      <c r="M710" s="52"/>
      <c r="N710" s="52"/>
      <c r="O710" s="52"/>
      <c r="P710" s="52"/>
    </row>
    <row r="711" spans="1:16" x14ac:dyDescent="0.25">
      <c r="H711" s="52"/>
      <c r="I711" s="52"/>
      <c r="J711" s="52"/>
      <c r="K711" s="52"/>
      <c r="L711" s="52"/>
      <c r="M711" s="52"/>
      <c r="N711" s="52"/>
      <c r="O711" s="52"/>
      <c r="P711" s="52"/>
    </row>
    <row r="712" spans="1:16" x14ac:dyDescent="0.25">
      <c r="A712" s="74"/>
      <c r="B712" s="101"/>
      <c r="C712" s="99"/>
      <c r="D712" s="96"/>
      <c r="E712" s="96"/>
      <c r="F712" s="96"/>
      <c r="G712" s="96"/>
      <c r="H712" s="52"/>
      <c r="I712" s="52"/>
      <c r="J712" s="52"/>
      <c r="K712" s="52"/>
      <c r="L712" s="52"/>
      <c r="M712" s="52"/>
      <c r="N712" s="52"/>
      <c r="O712" s="52"/>
      <c r="P712" s="52"/>
    </row>
    <row r="713" spans="1:16" x14ac:dyDescent="0.25">
      <c r="H713" s="52"/>
      <c r="I713" s="52"/>
      <c r="J713" s="52"/>
      <c r="K713" s="52"/>
      <c r="L713" s="52"/>
      <c r="M713" s="52"/>
      <c r="N713" s="52"/>
      <c r="O713" s="52"/>
      <c r="P713" s="52"/>
    </row>
    <row r="714" spans="1:16" x14ac:dyDescent="0.25">
      <c r="A714" s="74"/>
      <c r="D714" s="96"/>
      <c r="E714" s="96"/>
      <c r="F714" s="96"/>
      <c r="G714" s="96"/>
      <c r="H714" s="52"/>
      <c r="I714" s="52"/>
      <c r="J714" s="52"/>
      <c r="K714" s="52"/>
      <c r="L714" s="52"/>
      <c r="M714" s="52"/>
      <c r="N714" s="52"/>
      <c r="O714" s="52"/>
      <c r="P714" s="52"/>
    </row>
    <row r="715" spans="1:16" x14ac:dyDescent="0.25">
      <c r="A715" s="74"/>
      <c r="D715" s="96"/>
      <c r="E715" s="96"/>
      <c r="F715" s="96"/>
      <c r="G715" s="96"/>
      <c r="H715" s="52"/>
      <c r="I715" s="52"/>
      <c r="J715" s="52"/>
      <c r="K715" s="52"/>
      <c r="L715" s="52"/>
      <c r="M715" s="52"/>
      <c r="N715" s="52"/>
      <c r="O715" s="52"/>
      <c r="P715" s="52"/>
    </row>
    <row r="716" spans="1:16" x14ac:dyDescent="0.25">
      <c r="H716" s="52"/>
      <c r="I716" s="52"/>
      <c r="J716" s="52"/>
      <c r="K716" s="52"/>
      <c r="L716" s="52"/>
      <c r="M716" s="52"/>
      <c r="N716" s="52"/>
      <c r="O716" s="52"/>
      <c r="P716" s="52"/>
    </row>
    <row r="717" spans="1:16" x14ac:dyDescent="0.25">
      <c r="H717" s="52"/>
      <c r="I717" s="52"/>
      <c r="J717" s="52"/>
      <c r="K717" s="52"/>
      <c r="L717" s="52"/>
      <c r="M717" s="52"/>
      <c r="N717" s="52"/>
      <c r="O717" s="52"/>
      <c r="P717" s="52"/>
    </row>
    <row r="718" spans="1:16" x14ac:dyDescent="0.25">
      <c r="H718" s="52"/>
      <c r="I718" s="52"/>
      <c r="J718" s="52"/>
      <c r="K718" s="52"/>
      <c r="L718" s="52"/>
      <c r="M718" s="52"/>
      <c r="N718" s="52"/>
      <c r="O718" s="52"/>
      <c r="P718" s="52"/>
    </row>
    <row r="719" spans="1:16" x14ac:dyDescent="0.25">
      <c r="H719" s="52"/>
      <c r="I719" s="52"/>
      <c r="J719" s="52"/>
      <c r="K719" s="52"/>
      <c r="L719" s="52"/>
      <c r="M719" s="52"/>
      <c r="N719" s="52"/>
      <c r="O719" s="52"/>
      <c r="P719" s="52"/>
    </row>
    <row r="720" spans="1:16" x14ac:dyDescent="0.25">
      <c r="H720" s="52"/>
      <c r="I720" s="52"/>
      <c r="J720" s="52"/>
      <c r="K720" s="52"/>
      <c r="L720" s="52"/>
      <c r="M720" s="52"/>
      <c r="N720" s="52"/>
      <c r="O720" s="52"/>
      <c r="P720" s="52"/>
    </row>
    <row r="724" spans="1:16" x14ac:dyDescent="0.25">
      <c r="C724" s="99"/>
    </row>
    <row r="725" spans="1:16" x14ac:dyDescent="0.25">
      <c r="A725" s="74"/>
    </row>
    <row r="732" spans="1:16" x14ac:dyDescent="0.25">
      <c r="A732" s="74"/>
      <c r="B732" s="101"/>
      <c r="C732" s="99"/>
      <c r="D732" s="96"/>
      <c r="E732" s="96"/>
      <c r="F732" s="96"/>
      <c r="G732" s="96"/>
    </row>
    <row r="733" spans="1:16" x14ac:dyDescent="0.25">
      <c r="A733" s="74"/>
      <c r="B733" s="101"/>
      <c r="C733" s="99"/>
      <c r="D733" s="96"/>
      <c r="E733" s="96"/>
      <c r="F733" s="96"/>
      <c r="G733" s="96"/>
      <c r="H733" s="96"/>
      <c r="I733" s="96"/>
      <c r="J733" s="96"/>
      <c r="K733" s="96"/>
      <c r="L733" s="96"/>
      <c r="M733" s="96"/>
      <c r="N733" s="96"/>
      <c r="O733" s="96"/>
      <c r="P733" s="116"/>
    </row>
    <row r="734" spans="1:16" x14ac:dyDescent="0.25">
      <c r="A734" s="74"/>
      <c r="B734" s="101"/>
      <c r="C734" s="99"/>
      <c r="D734" s="96"/>
      <c r="E734" s="96"/>
      <c r="F734" s="96"/>
      <c r="G734" s="96"/>
      <c r="H734" s="96"/>
      <c r="I734" s="96"/>
      <c r="J734" s="96"/>
      <c r="K734" s="96"/>
      <c r="L734" s="96"/>
      <c r="M734" s="96"/>
      <c r="N734" s="96"/>
      <c r="O734" s="96"/>
      <c r="P734" s="116"/>
    </row>
    <row r="735" spans="1:16" x14ac:dyDescent="0.25">
      <c r="A735" s="74"/>
      <c r="B735" s="101"/>
      <c r="C735" s="99"/>
      <c r="D735" s="96"/>
      <c r="E735" s="96"/>
      <c r="F735" s="96"/>
      <c r="G735" s="96"/>
      <c r="H735" s="96"/>
      <c r="I735" s="96"/>
      <c r="J735" s="96"/>
      <c r="K735" s="96"/>
      <c r="L735" s="96"/>
      <c r="M735" s="96"/>
      <c r="N735" s="96"/>
      <c r="O735" s="96"/>
      <c r="P735" s="116"/>
    </row>
    <row r="737" spans="1:16" x14ac:dyDescent="0.25">
      <c r="A737" s="74"/>
      <c r="H737" s="52"/>
      <c r="I737" s="52"/>
      <c r="J737" s="52"/>
      <c r="K737" s="52"/>
      <c r="L737" s="52"/>
      <c r="M737" s="52"/>
      <c r="N737" s="52"/>
      <c r="O737" s="52"/>
      <c r="P737" s="52"/>
    </row>
    <row r="738" spans="1:16" x14ac:dyDescent="0.25">
      <c r="H738" s="52"/>
      <c r="I738" s="52"/>
      <c r="J738" s="52"/>
      <c r="K738" s="52"/>
      <c r="L738" s="52"/>
      <c r="M738" s="52"/>
      <c r="N738" s="52"/>
      <c r="O738" s="52"/>
      <c r="P738" s="52"/>
    </row>
    <row r="739" spans="1:16" x14ac:dyDescent="0.25">
      <c r="H739" s="52"/>
      <c r="I739" s="52"/>
      <c r="J739" s="52"/>
      <c r="K739" s="52"/>
      <c r="L739" s="52"/>
      <c r="M739" s="52"/>
      <c r="N739" s="52"/>
      <c r="O739" s="52"/>
      <c r="P739" s="52"/>
    </row>
    <row r="740" spans="1:16" x14ac:dyDescent="0.25">
      <c r="H740" s="52"/>
      <c r="I740" s="52"/>
      <c r="J740" s="52"/>
      <c r="K740" s="52"/>
      <c r="L740" s="52"/>
      <c r="M740" s="52"/>
      <c r="N740" s="52"/>
      <c r="O740" s="52"/>
      <c r="P740" s="52"/>
    </row>
    <row r="741" spans="1:16" x14ac:dyDescent="0.25">
      <c r="H741" s="52"/>
      <c r="I741" s="52"/>
      <c r="J741" s="52"/>
      <c r="K741" s="52"/>
      <c r="L741" s="52"/>
      <c r="M741" s="52"/>
      <c r="N741" s="52"/>
      <c r="O741" s="52"/>
      <c r="P741" s="52"/>
    </row>
    <row r="742" spans="1:16" x14ac:dyDescent="0.25">
      <c r="H742" s="52"/>
      <c r="I742" s="52"/>
      <c r="J742" s="52"/>
      <c r="K742" s="52"/>
      <c r="L742" s="52"/>
      <c r="M742" s="52"/>
      <c r="N742" s="52"/>
      <c r="O742" s="52"/>
      <c r="P742" s="52"/>
    </row>
    <row r="743" spans="1:16" x14ac:dyDescent="0.25">
      <c r="H743" s="52"/>
      <c r="I743" s="52"/>
      <c r="J743" s="52"/>
      <c r="K743" s="52"/>
      <c r="L743" s="52"/>
      <c r="M743" s="52"/>
      <c r="N743" s="52"/>
      <c r="O743" s="52"/>
      <c r="P743" s="52"/>
    </row>
    <row r="744" spans="1:16" x14ac:dyDescent="0.25">
      <c r="H744" s="52"/>
      <c r="I744" s="52"/>
      <c r="J744" s="52"/>
      <c r="K744" s="52"/>
      <c r="L744" s="52"/>
      <c r="M744" s="52"/>
      <c r="N744" s="52"/>
      <c r="O744" s="52"/>
      <c r="P744" s="52"/>
    </row>
    <row r="745" spans="1:16" x14ac:dyDescent="0.25">
      <c r="H745" s="52"/>
      <c r="I745" s="52"/>
      <c r="J745" s="52"/>
      <c r="K745" s="52"/>
      <c r="L745" s="52"/>
      <c r="M745" s="52"/>
      <c r="N745" s="52"/>
      <c r="O745" s="52"/>
      <c r="P745" s="52"/>
    </row>
    <row r="746" spans="1:16" x14ac:dyDescent="0.25">
      <c r="A746" s="74"/>
      <c r="D746" s="96"/>
      <c r="E746" s="96"/>
      <c r="F746" s="96"/>
      <c r="G746" s="96"/>
      <c r="H746" s="52"/>
      <c r="I746" s="52"/>
      <c r="J746" s="52"/>
      <c r="K746" s="52"/>
      <c r="L746" s="52"/>
      <c r="M746" s="52"/>
      <c r="N746" s="52"/>
      <c r="O746" s="52"/>
      <c r="P746" s="52"/>
    </row>
    <row r="747" spans="1:16" x14ac:dyDescent="0.25">
      <c r="A747" s="74"/>
      <c r="D747" s="96"/>
      <c r="E747" s="96"/>
      <c r="F747" s="96"/>
      <c r="G747" s="96"/>
      <c r="H747" s="52"/>
      <c r="I747" s="52"/>
      <c r="J747" s="52"/>
      <c r="K747" s="52"/>
      <c r="L747" s="52"/>
      <c r="M747" s="52"/>
      <c r="N747" s="52"/>
      <c r="O747" s="52"/>
      <c r="P747" s="52"/>
    </row>
    <row r="748" spans="1:16" x14ac:dyDescent="0.25">
      <c r="A748" s="74"/>
      <c r="D748" s="96"/>
      <c r="E748" s="96"/>
      <c r="F748" s="96"/>
      <c r="G748" s="96"/>
      <c r="H748" s="52"/>
      <c r="I748" s="52"/>
      <c r="J748" s="52"/>
      <c r="K748" s="52"/>
      <c r="L748" s="52"/>
      <c r="M748" s="52"/>
      <c r="N748" s="52"/>
      <c r="O748" s="52"/>
      <c r="P748" s="52"/>
    </row>
    <row r="749" spans="1:16" x14ac:dyDescent="0.25">
      <c r="A749" s="74"/>
      <c r="D749" s="96"/>
      <c r="E749" s="96"/>
      <c r="F749" s="96"/>
      <c r="G749" s="96"/>
      <c r="H749" s="52"/>
      <c r="I749" s="52"/>
      <c r="J749" s="52"/>
      <c r="K749" s="52"/>
      <c r="L749" s="52"/>
      <c r="M749" s="52"/>
      <c r="N749" s="52"/>
      <c r="O749" s="52"/>
      <c r="P749" s="52"/>
    </row>
    <row r="750" spans="1:16" x14ac:dyDescent="0.25">
      <c r="H750" s="52"/>
      <c r="I750" s="52"/>
      <c r="J750" s="52"/>
      <c r="K750" s="52"/>
      <c r="L750" s="52"/>
      <c r="M750" s="52"/>
      <c r="N750" s="52"/>
      <c r="O750" s="52"/>
      <c r="P750" s="52"/>
    </row>
    <row r="751" spans="1:16" x14ac:dyDescent="0.25">
      <c r="A751" s="74"/>
      <c r="H751" s="52"/>
      <c r="I751" s="52"/>
      <c r="J751" s="52"/>
      <c r="K751" s="52"/>
      <c r="L751" s="52"/>
      <c r="M751" s="52"/>
      <c r="N751" s="52"/>
      <c r="O751" s="52"/>
      <c r="P751" s="52"/>
    </row>
    <row r="752" spans="1:16" x14ac:dyDescent="0.25">
      <c r="H752" s="52"/>
      <c r="I752" s="52"/>
      <c r="J752" s="52"/>
      <c r="K752" s="52"/>
      <c r="L752" s="52"/>
      <c r="M752" s="52"/>
      <c r="N752" s="52"/>
      <c r="O752" s="52"/>
      <c r="P752" s="52"/>
    </row>
    <row r="753" spans="1:16" x14ac:dyDescent="0.25">
      <c r="H753" s="52"/>
      <c r="I753" s="52"/>
      <c r="J753" s="52"/>
      <c r="K753" s="52"/>
      <c r="L753" s="52"/>
      <c r="M753" s="52"/>
      <c r="N753" s="52"/>
      <c r="O753" s="52"/>
      <c r="P753" s="52"/>
    </row>
    <row r="754" spans="1:16" x14ac:dyDescent="0.25">
      <c r="H754" s="52"/>
      <c r="I754" s="52"/>
      <c r="J754" s="52"/>
      <c r="K754" s="52"/>
      <c r="L754" s="52"/>
      <c r="M754" s="52"/>
      <c r="N754" s="52"/>
      <c r="O754" s="52"/>
      <c r="P754" s="52"/>
    </row>
    <row r="755" spans="1:16" x14ac:dyDescent="0.25">
      <c r="A755" s="74"/>
      <c r="D755" s="96"/>
      <c r="E755" s="96"/>
      <c r="F755" s="96"/>
      <c r="G755" s="96"/>
      <c r="H755" s="52"/>
      <c r="I755" s="52"/>
      <c r="J755" s="52"/>
      <c r="K755" s="52"/>
      <c r="L755" s="52"/>
      <c r="M755" s="52"/>
      <c r="N755" s="52"/>
      <c r="O755" s="52"/>
      <c r="P755" s="52"/>
    </row>
    <row r="756" spans="1:16" x14ac:dyDescent="0.25">
      <c r="H756" s="52"/>
      <c r="I756" s="52"/>
      <c r="J756" s="52"/>
      <c r="K756" s="52"/>
      <c r="L756" s="52"/>
      <c r="M756" s="52"/>
      <c r="N756" s="52"/>
      <c r="O756" s="52"/>
      <c r="P756" s="52"/>
    </row>
    <row r="757" spans="1:16" x14ac:dyDescent="0.25">
      <c r="H757" s="52"/>
      <c r="I757" s="52"/>
      <c r="J757" s="52"/>
      <c r="K757" s="52"/>
      <c r="L757" s="52"/>
      <c r="M757" s="52"/>
      <c r="N757" s="52"/>
      <c r="O757" s="52"/>
      <c r="P757" s="52"/>
    </row>
    <row r="758" spans="1:16" x14ac:dyDescent="0.25">
      <c r="H758" s="52"/>
      <c r="I758" s="52"/>
      <c r="J758" s="52"/>
      <c r="K758" s="52"/>
      <c r="L758" s="52"/>
      <c r="M758" s="52"/>
      <c r="N758" s="52"/>
      <c r="O758" s="52"/>
      <c r="P758" s="52"/>
    </row>
    <row r="759" spans="1:16" x14ac:dyDescent="0.25">
      <c r="A759" s="74"/>
      <c r="B759" s="101"/>
      <c r="C759" s="99"/>
      <c r="D759" s="96"/>
      <c r="E759" s="96"/>
      <c r="F759" s="96"/>
      <c r="G759" s="96"/>
      <c r="H759" s="52"/>
      <c r="I759" s="52"/>
      <c r="J759" s="52"/>
      <c r="K759" s="52"/>
      <c r="L759" s="52"/>
      <c r="M759" s="52"/>
      <c r="N759" s="52"/>
      <c r="O759" s="52"/>
      <c r="P759" s="52"/>
    </row>
    <row r="760" spans="1:16" x14ac:dyDescent="0.25">
      <c r="H760" s="52"/>
      <c r="I760" s="52"/>
      <c r="J760" s="52"/>
      <c r="K760" s="52"/>
      <c r="L760" s="52"/>
      <c r="M760" s="52"/>
      <c r="N760" s="52"/>
      <c r="O760" s="52"/>
      <c r="P760" s="52"/>
    </row>
    <row r="761" spans="1:16" x14ac:dyDescent="0.25">
      <c r="H761" s="52"/>
      <c r="I761" s="52"/>
      <c r="J761" s="52"/>
      <c r="K761" s="52"/>
      <c r="L761" s="52"/>
      <c r="M761" s="52"/>
      <c r="N761" s="52"/>
      <c r="O761" s="52"/>
      <c r="P761" s="52"/>
    </row>
    <row r="762" spans="1:16" x14ac:dyDescent="0.25">
      <c r="A762" s="74"/>
      <c r="D762" s="96"/>
      <c r="E762" s="96"/>
      <c r="F762" s="96"/>
      <c r="G762" s="96"/>
      <c r="H762" s="52"/>
      <c r="I762" s="52"/>
      <c r="J762" s="52"/>
      <c r="K762" s="52"/>
      <c r="L762" s="52"/>
      <c r="M762" s="52"/>
      <c r="N762" s="52"/>
      <c r="O762" s="52"/>
      <c r="P762" s="52"/>
    </row>
    <row r="763" spans="1:16" x14ac:dyDescent="0.25">
      <c r="H763" s="52"/>
      <c r="I763" s="52"/>
      <c r="J763" s="52"/>
      <c r="K763" s="52"/>
      <c r="L763" s="52"/>
      <c r="M763" s="52"/>
      <c r="N763" s="52"/>
      <c r="O763" s="52"/>
      <c r="P763" s="52"/>
    </row>
    <row r="764" spans="1:16" x14ac:dyDescent="0.25">
      <c r="A764" s="74"/>
      <c r="B764" s="101"/>
      <c r="H764" s="52"/>
      <c r="I764" s="52"/>
      <c r="J764" s="52"/>
      <c r="K764" s="52"/>
      <c r="L764" s="52"/>
      <c r="M764" s="52"/>
      <c r="N764" s="52"/>
      <c r="O764" s="52"/>
      <c r="P764" s="52"/>
    </row>
    <row r="765" spans="1:16" x14ac:dyDescent="0.25">
      <c r="H765" s="52"/>
      <c r="I765" s="52"/>
      <c r="J765" s="52"/>
      <c r="K765" s="52"/>
      <c r="L765" s="52"/>
      <c r="M765" s="52"/>
      <c r="N765" s="52"/>
      <c r="O765" s="52"/>
      <c r="P765" s="52"/>
    </row>
    <row r="766" spans="1:16" x14ac:dyDescent="0.25">
      <c r="H766" s="52"/>
      <c r="I766" s="52"/>
      <c r="J766" s="52"/>
      <c r="K766" s="52"/>
      <c r="L766" s="52"/>
      <c r="M766" s="52"/>
      <c r="N766" s="52"/>
      <c r="O766" s="52"/>
      <c r="P766" s="52"/>
    </row>
    <row r="767" spans="1:16" x14ac:dyDescent="0.25">
      <c r="H767" s="52"/>
      <c r="I767" s="52"/>
      <c r="J767" s="52"/>
      <c r="K767" s="52"/>
      <c r="L767" s="52"/>
      <c r="M767" s="52"/>
      <c r="N767" s="52"/>
      <c r="O767" s="52"/>
      <c r="P767" s="52"/>
    </row>
    <row r="768" spans="1:16" x14ac:dyDescent="0.25">
      <c r="A768" s="74"/>
      <c r="B768" s="101"/>
      <c r="C768" s="99"/>
      <c r="D768" s="96"/>
      <c r="E768" s="96"/>
      <c r="F768" s="96"/>
      <c r="G768" s="96"/>
      <c r="H768" s="52"/>
      <c r="I768" s="52"/>
      <c r="J768" s="52"/>
      <c r="K768" s="52"/>
      <c r="L768" s="52"/>
      <c r="M768" s="52"/>
      <c r="N768" s="52"/>
      <c r="O768" s="52"/>
      <c r="P768" s="52"/>
    </row>
    <row r="769" spans="1:16" x14ac:dyDescent="0.25">
      <c r="A769" s="74"/>
      <c r="B769" s="101"/>
      <c r="C769" s="99"/>
      <c r="D769" s="96"/>
      <c r="E769" s="96"/>
      <c r="F769" s="96"/>
      <c r="G769" s="96"/>
    </row>
    <row r="770" spans="1:16" x14ac:dyDescent="0.25">
      <c r="A770" s="74"/>
      <c r="B770" s="101"/>
      <c r="C770" s="99"/>
      <c r="D770" s="96"/>
      <c r="E770" s="96"/>
      <c r="F770" s="96"/>
      <c r="G770" s="96"/>
    </row>
    <row r="771" spans="1:16" x14ac:dyDescent="0.25">
      <c r="A771" s="74"/>
      <c r="B771" s="101"/>
      <c r="C771" s="99"/>
      <c r="D771" s="96"/>
      <c r="E771" s="96"/>
      <c r="F771" s="96"/>
      <c r="G771" s="96"/>
    </row>
    <row r="773" spans="1:16" x14ac:dyDescent="0.25">
      <c r="C773" s="99"/>
    </row>
    <row r="774" spans="1:16" x14ac:dyDescent="0.25">
      <c r="A774" s="74"/>
      <c r="B774" s="101"/>
    </row>
    <row r="782" spans="1:16" x14ac:dyDescent="0.25">
      <c r="A782" s="74"/>
      <c r="B782" s="101"/>
      <c r="C782" s="99"/>
      <c r="D782" s="96"/>
      <c r="E782" s="96"/>
      <c r="F782" s="96"/>
      <c r="G782" s="96"/>
      <c r="H782" s="96"/>
      <c r="I782" s="96"/>
      <c r="J782" s="96"/>
      <c r="K782" s="96"/>
      <c r="L782" s="96"/>
      <c r="M782" s="96"/>
      <c r="N782" s="96"/>
      <c r="O782" s="96"/>
      <c r="P782" s="116"/>
    </row>
    <row r="783" spans="1:16" x14ac:dyDescent="0.25">
      <c r="A783" s="74"/>
      <c r="B783" s="101"/>
      <c r="C783" s="99"/>
      <c r="D783" s="96"/>
      <c r="E783" s="96"/>
      <c r="F783" s="96"/>
      <c r="G783" s="96"/>
      <c r="H783" s="96"/>
      <c r="I783" s="96"/>
      <c r="J783" s="96"/>
      <c r="K783" s="96"/>
      <c r="L783" s="96"/>
      <c r="M783" s="96"/>
      <c r="N783" s="96"/>
      <c r="O783" s="96"/>
      <c r="P783" s="116"/>
    </row>
    <row r="784" spans="1:16" x14ac:dyDescent="0.25">
      <c r="A784" s="74"/>
      <c r="B784" s="101"/>
      <c r="C784" s="99"/>
      <c r="D784" s="96"/>
      <c r="E784" s="96"/>
      <c r="F784" s="96"/>
      <c r="G784" s="96"/>
      <c r="H784" s="96"/>
      <c r="I784" s="96"/>
      <c r="J784" s="96"/>
      <c r="K784" s="96"/>
      <c r="L784" s="96"/>
      <c r="M784" s="96"/>
      <c r="N784" s="96"/>
      <c r="O784" s="96"/>
      <c r="P784" s="116"/>
    </row>
    <row r="785" spans="1:16" x14ac:dyDescent="0.25">
      <c r="H785" s="52"/>
      <c r="I785" s="52"/>
      <c r="J785" s="52"/>
      <c r="K785" s="52"/>
      <c r="L785" s="52"/>
      <c r="M785" s="52"/>
      <c r="N785" s="52"/>
      <c r="O785" s="52"/>
      <c r="P785" s="52"/>
    </row>
    <row r="786" spans="1:16" x14ac:dyDescent="0.25">
      <c r="A786" s="74"/>
      <c r="H786" s="52"/>
      <c r="I786" s="52"/>
      <c r="J786" s="52"/>
      <c r="K786" s="52"/>
      <c r="L786" s="52"/>
      <c r="M786" s="52"/>
      <c r="N786" s="52"/>
      <c r="O786" s="52"/>
      <c r="P786" s="52"/>
    </row>
    <row r="787" spans="1:16" x14ac:dyDescent="0.25">
      <c r="H787" s="52"/>
      <c r="I787" s="52"/>
      <c r="J787" s="52"/>
      <c r="K787" s="52"/>
      <c r="L787" s="52"/>
      <c r="M787" s="52"/>
      <c r="N787" s="52"/>
      <c r="O787" s="52"/>
      <c r="P787" s="52"/>
    </row>
    <row r="788" spans="1:16" x14ac:dyDescent="0.25">
      <c r="H788" s="52"/>
      <c r="I788" s="52"/>
      <c r="J788" s="52"/>
      <c r="K788" s="52"/>
      <c r="L788" s="52"/>
      <c r="M788" s="52"/>
      <c r="N788" s="52"/>
      <c r="O788" s="52"/>
      <c r="P788" s="52"/>
    </row>
    <row r="789" spans="1:16" x14ac:dyDescent="0.25">
      <c r="H789" s="52"/>
      <c r="I789" s="52"/>
      <c r="J789" s="52"/>
      <c r="K789" s="52"/>
      <c r="L789" s="52"/>
      <c r="M789" s="52"/>
      <c r="N789" s="52"/>
      <c r="O789" s="52"/>
      <c r="P789" s="52"/>
    </row>
    <row r="790" spans="1:16" x14ac:dyDescent="0.25">
      <c r="H790" s="52"/>
      <c r="I790" s="52"/>
      <c r="J790" s="52"/>
      <c r="K790" s="52"/>
      <c r="L790" s="52"/>
      <c r="M790" s="52"/>
      <c r="N790" s="52"/>
      <c r="O790" s="52"/>
      <c r="P790" s="52"/>
    </row>
    <row r="791" spans="1:16" x14ac:dyDescent="0.25">
      <c r="H791" s="52"/>
      <c r="I791" s="52"/>
      <c r="J791" s="52"/>
      <c r="K791" s="52"/>
      <c r="L791" s="52"/>
      <c r="M791" s="52"/>
      <c r="N791" s="52"/>
      <c r="O791" s="52"/>
      <c r="P791" s="52"/>
    </row>
    <row r="792" spans="1:16" x14ac:dyDescent="0.25">
      <c r="H792" s="52"/>
      <c r="I792" s="52"/>
      <c r="J792" s="52"/>
      <c r="K792" s="52"/>
      <c r="L792" s="52"/>
      <c r="M792" s="52"/>
      <c r="N792" s="52"/>
      <c r="O792" s="52"/>
      <c r="P792" s="52"/>
    </row>
    <row r="793" spans="1:16" x14ac:dyDescent="0.25">
      <c r="H793" s="52"/>
      <c r="I793" s="52"/>
      <c r="J793" s="52"/>
      <c r="K793" s="52"/>
      <c r="L793" s="52"/>
      <c r="M793" s="52"/>
      <c r="N793" s="52"/>
      <c r="O793" s="52"/>
      <c r="P793" s="52"/>
    </row>
    <row r="794" spans="1:16" x14ac:dyDescent="0.25">
      <c r="H794" s="52"/>
      <c r="I794" s="52"/>
      <c r="J794" s="52"/>
      <c r="K794" s="52"/>
      <c r="L794" s="52"/>
      <c r="M794" s="52"/>
      <c r="N794" s="52"/>
      <c r="O794" s="52"/>
      <c r="P794" s="52"/>
    </row>
    <row r="795" spans="1:16" x14ac:dyDescent="0.25">
      <c r="H795" s="52"/>
      <c r="I795" s="52"/>
      <c r="J795" s="52"/>
      <c r="K795" s="52"/>
      <c r="L795" s="52"/>
      <c r="M795" s="52"/>
      <c r="N795" s="52"/>
      <c r="O795" s="52"/>
      <c r="P795" s="52"/>
    </row>
    <row r="796" spans="1:16" x14ac:dyDescent="0.25">
      <c r="A796" s="74"/>
      <c r="D796" s="96"/>
      <c r="E796" s="96"/>
      <c r="F796" s="96"/>
      <c r="G796" s="96"/>
      <c r="H796" s="52"/>
      <c r="I796" s="52"/>
      <c r="J796" s="52"/>
      <c r="K796" s="52"/>
      <c r="L796" s="52"/>
      <c r="M796" s="52"/>
      <c r="N796" s="52"/>
      <c r="O796" s="52"/>
      <c r="P796" s="52"/>
    </row>
    <row r="797" spans="1:16" x14ac:dyDescent="0.25">
      <c r="A797" s="74"/>
      <c r="D797" s="96"/>
      <c r="E797" s="96"/>
      <c r="F797" s="96"/>
      <c r="G797" s="96"/>
      <c r="H797" s="52"/>
      <c r="I797" s="52"/>
      <c r="J797" s="52"/>
      <c r="K797" s="52"/>
      <c r="L797" s="52"/>
      <c r="M797" s="52"/>
      <c r="N797" s="52"/>
      <c r="O797" s="52"/>
      <c r="P797" s="52"/>
    </row>
    <row r="798" spans="1:16" x14ac:dyDescent="0.25">
      <c r="A798" s="74"/>
      <c r="D798" s="96"/>
      <c r="E798" s="96"/>
      <c r="F798" s="96"/>
      <c r="G798" s="96"/>
      <c r="H798" s="52"/>
      <c r="I798" s="52"/>
      <c r="J798" s="52"/>
      <c r="K798" s="52"/>
      <c r="L798" s="52"/>
      <c r="M798" s="52"/>
      <c r="N798" s="52"/>
      <c r="O798" s="52"/>
      <c r="P798" s="52"/>
    </row>
    <row r="799" spans="1:16" x14ac:dyDescent="0.25">
      <c r="H799" s="52"/>
      <c r="I799" s="52"/>
      <c r="J799" s="52"/>
      <c r="K799" s="52"/>
      <c r="L799" s="52"/>
      <c r="M799" s="52"/>
      <c r="N799" s="52"/>
      <c r="O799" s="52"/>
      <c r="P799" s="52"/>
    </row>
    <row r="800" spans="1:16" x14ac:dyDescent="0.25">
      <c r="A800" s="74"/>
      <c r="H800" s="52"/>
      <c r="I800" s="52"/>
      <c r="J800" s="52"/>
      <c r="K800" s="52"/>
      <c r="L800" s="52"/>
      <c r="M800" s="52"/>
      <c r="N800" s="52"/>
      <c r="O800" s="52"/>
      <c r="P800" s="52"/>
    </row>
    <row r="801" spans="1:16" x14ac:dyDescent="0.25">
      <c r="H801" s="52"/>
      <c r="I801" s="52"/>
      <c r="J801" s="52"/>
      <c r="K801" s="52"/>
      <c r="L801" s="52"/>
      <c r="M801" s="52"/>
      <c r="N801" s="52"/>
      <c r="O801" s="52"/>
      <c r="P801" s="52"/>
    </row>
    <row r="802" spans="1:16" x14ac:dyDescent="0.25">
      <c r="H802" s="52"/>
      <c r="I802" s="52"/>
      <c r="J802" s="52"/>
      <c r="K802" s="52"/>
      <c r="L802" s="52"/>
      <c r="M802" s="52"/>
      <c r="N802" s="52"/>
      <c r="O802" s="52"/>
      <c r="P802" s="52"/>
    </row>
    <row r="803" spans="1:16" x14ac:dyDescent="0.25">
      <c r="H803" s="52"/>
      <c r="I803" s="52"/>
      <c r="J803" s="52"/>
      <c r="K803" s="52"/>
      <c r="L803" s="52"/>
      <c r="M803" s="52"/>
      <c r="N803" s="52"/>
      <c r="O803" s="52"/>
      <c r="P803" s="52"/>
    </row>
    <row r="804" spans="1:16" x14ac:dyDescent="0.25">
      <c r="A804" s="74"/>
      <c r="D804" s="96"/>
      <c r="E804" s="96"/>
      <c r="F804" s="96"/>
      <c r="G804" s="96"/>
      <c r="H804" s="52"/>
      <c r="I804" s="52"/>
      <c r="J804" s="52"/>
      <c r="K804" s="52"/>
      <c r="L804" s="52"/>
      <c r="M804" s="52"/>
      <c r="N804" s="52"/>
      <c r="O804" s="52"/>
      <c r="P804" s="52"/>
    </row>
    <row r="805" spans="1:16" x14ac:dyDescent="0.25">
      <c r="H805" s="52"/>
      <c r="I805" s="52"/>
      <c r="J805" s="52"/>
      <c r="K805" s="52"/>
      <c r="L805" s="52"/>
      <c r="M805" s="52"/>
      <c r="N805" s="52"/>
      <c r="O805" s="52"/>
      <c r="P805" s="52"/>
    </row>
    <row r="806" spans="1:16" x14ac:dyDescent="0.25">
      <c r="H806" s="52"/>
      <c r="I806" s="52"/>
      <c r="J806" s="52"/>
      <c r="K806" s="52"/>
      <c r="L806" s="52"/>
      <c r="M806" s="52"/>
      <c r="N806" s="52"/>
      <c r="O806" s="52"/>
      <c r="P806" s="52"/>
    </row>
    <row r="807" spans="1:16" x14ac:dyDescent="0.25">
      <c r="H807" s="52"/>
      <c r="I807" s="52"/>
      <c r="J807" s="52"/>
      <c r="K807" s="52"/>
      <c r="L807" s="52"/>
      <c r="M807" s="52"/>
      <c r="N807" s="52"/>
      <c r="O807" s="52"/>
      <c r="P807" s="52"/>
    </row>
    <row r="808" spans="1:16" x14ac:dyDescent="0.25">
      <c r="A808" s="74"/>
      <c r="D808" s="96"/>
      <c r="E808" s="96"/>
      <c r="F808" s="96"/>
      <c r="G808" s="96"/>
      <c r="H808" s="52"/>
      <c r="I808" s="52"/>
      <c r="J808" s="52"/>
      <c r="K808" s="52"/>
      <c r="L808" s="52"/>
      <c r="M808" s="52"/>
      <c r="N808" s="52"/>
      <c r="O808" s="52"/>
      <c r="P808" s="52"/>
    </row>
    <row r="809" spans="1:16" x14ac:dyDescent="0.25">
      <c r="H809" s="52"/>
      <c r="I809" s="52"/>
      <c r="J809" s="52"/>
      <c r="K809" s="52"/>
      <c r="L809" s="52"/>
      <c r="M809" s="52"/>
      <c r="N809" s="52"/>
      <c r="O809" s="52"/>
      <c r="P809" s="52"/>
    </row>
    <row r="810" spans="1:16" x14ac:dyDescent="0.25">
      <c r="H810" s="52"/>
      <c r="I810" s="52"/>
      <c r="J810" s="52"/>
      <c r="K810" s="52"/>
      <c r="L810" s="52"/>
      <c r="M810" s="52"/>
      <c r="N810" s="52"/>
      <c r="O810" s="52"/>
      <c r="P810" s="52"/>
    </row>
    <row r="811" spans="1:16" x14ac:dyDescent="0.25">
      <c r="A811" s="74"/>
      <c r="D811" s="96"/>
      <c r="E811" s="96"/>
      <c r="F811" s="96"/>
      <c r="G811" s="96"/>
      <c r="H811" s="52"/>
      <c r="I811" s="52"/>
      <c r="J811" s="52"/>
      <c r="K811" s="52"/>
      <c r="L811" s="52"/>
      <c r="M811" s="52"/>
      <c r="N811" s="52"/>
      <c r="O811" s="52"/>
      <c r="P811" s="52"/>
    </row>
    <row r="812" spans="1:16" x14ac:dyDescent="0.25">
      <c r="H812" s="52"/>
      <c r="I812" s="52"/>
      <c r="J812" s="52"/>
      <c r="K812" s="52"/>
      <c r="L812" s="52"/>
      <c r="M812" s="52"/>
      <c r="N812" s="52"/>
      <c r="O812" s="52"/>
      <c r="P812" s="52"/>
    </row>
    <row r="813" spans="1:16" x14ac:dyDescent="0.25">
      <c r="A813" s="74"/>
      <c r="B813" s="101"/>
      <c r="H813" s="52"/>
      <c r="I813" s="52"/>
      <c r="J813" s="52"/>
      <c r="K813" s="52"/>
      <c r="L813" s="52"/>
      <c r="M813" s="52"/>
      <c r="N813" s="52"/>
      <c r="O813" s="52"/>
      <c r="P813" s="52"/>
    </row>
    <row r="814" spans="1:16" x14ac:dyDescent="0.25">
      <c r="H814" s="52"/>
      <c r="I814" s="52"/>
      <c r="J814" s="52"/>
      <c r="K814" s="52"/>
      <c r="L814" s="52"/>
      <c r="M814" s="52"/>
      <c r="N814" s="52"/>
      <c r="O814" s="52"/>
      <c r="P814" s="52"/>
    </row>
    <row r="815" spans="1:16" x14ac:dyDescent="0.25">
      <c r="A815" s="74"/>
      <c r="B815" s="101"/>
      <c r="C815" s="99"/>
      <c r="D815" s="96"/>
      <c r="E815" s="96"/>
      <c r="F815" s="96"/>
      <c r="G815" s="96"/>
      <c r="H815" s="52"/>
      <c r="I815" s="52"/>
      <c r="J815" s="52"/>
      <c r="K815" s="52"/>
      <c r="L815" s="52"/>
      <c r="M815" s="52"/>
      <c r="N815" s="52"/>
      <c r="O815" s="52"/>
      <c r="P815" s="52"/>
    </row>
    <row r="816" spans="1:16" x14ac:dyDescent="0.25">
      <c r="H816" s="52"/>
      <c r="I816" s="52"/>
      <c r="J816" s="52"/>
      <c r="K816" s="52"/>
      <c r="L816" s="52"/>
      <c r="M816" s="52"/>
      <c r="N816" s="52"/>
      <c r="O816" s="52"/>
      <c r="P816" s="52"/>
    </row>
    <row r="817" spans="1:16" x14ac:dyDescent="0.25">
      <c r="H817" s="52"/>
      <c r="I817" s="52"/>
      <c r="J817" s="52"/>
      <c r="K817" s="52"/>
      <c r="L817" s="52"/>
      <c r="M817" s="52"/>
      <c r="N817" s="52"/>
      <c r="O817" s="52"/>
      <c r="P817" s="52"/>
    </row>
    <row r="818" spans="1:16" x14ac:dyDescent="0.25">
      <c r="H818" s="52"/>
      <c r="I818" s="52"/>
      <c r="J818" s="52"/>
      <c r="K818" s="52"/>
      <c r="L818" s="52"/>
      <c r="M818" s="52"/>
      <c r="N818" s="52"/>
      <c r="O818" s="52"/>
      <c r="P818" s="52"/>
    </row>
    <row r="819" spans="1:16" x14ac:dyDescent="0.25">
      <c r="H819" s="52"/>
      <c r="I819" s="52"/>
      <c r="J819" s="52"/>
      <c r="K819" s="52"/>
      <c r="L819" s="52"/>
      <c r="M819" s="52"/>
      <c r="N819" s="52"/>
      <c r="O819" s="52"/>
      <c r="P819" s="52"/>
    </row>
    <row r="820" spans="1:16" x14ac:dyDescent="0.25">
      <c r="H820" s="52"/>
      <c r="I820" s="52"/>
      <c r="J820" s="52"/>
      <c r="K820" s="52"/>
      <c r="L820" s="52"/>
      <c r="M820" s="52"/>
      <c r="N820" s="52"/>
      <c r="O820" s="52"/>
      <c r="P820" s="52"/>
    </row>
    <row r="821" spans="1:16" x14ac:dyDescent="0.25">
      <c r="C821" s="99"/>
      <c r="H821" s="52"/>
      <c r="I821" s="52"/>
      <c r="J821" s="52"/>
      <c r="K821" s="52"/>
      <c r="L821" s="52"/>
      <c r="M821" s="52"/>
      <c r="N821" s="52"/>
      <c r="O821" s="52"/>
      <c r="P821" s="52"/>
    </row>
    <row r="822" spans="1:16" x14ac:dyDescent="0.25">
      <c r="A822" s="74"/>
      <c r="B822" s="101"/>
      <c r="H822" s="52"/>
      <c r="I822" s="52"/>
      <c r="J822" s="52"/>
      <c r="K822" s="52"/>
      <c r="L822" s="52"/>
      <c r="M822" s="52"/>
      <c r="N822" s="52"/>
      <c r="O822" s="52"/>
      <c r="P822" s="52"/>
    </row>
    <row r="823" spans="1:16" x14ac:dyDescent="0.25">
      <c r="H823" s="52"/>
      <c r="I823" s="52"/>
      <c r="J823" s="52"/>
      <c r="K823" s="52"/>
      <c r="L823" s="52"/>
      <c r="M823" s="52"/>
      <c r="N823" s="52"/>
      <c r="O823" s="52"/>
      <c r="P823" s="52"/>
    </row>
    <row r="824" spans="1:16" x14ac:dyDescent="0.25">
      <c r="H824" s="52"/>
      <c r="I824" s="52"/>
      <c r="J824" s="52"/>
      <c r="K824" s="52"/>
      <c r="L824" s="52"/>
      <c r="M824" s="52"/>
      <c r="N824" s="52"/>
      <c r="O824" s="52"/>
      <c r="P824" s="52"/>
    </row>
    <row r="825" spans="1:16" x14ac:dyDescent="0.25">
      <c r="H825" s="52"/>
      <c r="I825" s="52"/>
      <c r="J825" s="52"/>
      <c r="K825" s="52"/>
      <c r="L825" s="52"/>
      <c r="M825" s="52"/>
      <c r="N825" s="52"/>
      <c r="O825" s="52"/>
      <c r="P825" s="52"/>
    </row>
    <row r="826" spans="1:16" x14ac:dyDescent="0.25">
      <c r="H826" s="52"/>
      <c r="I826" s="52"/>
      <c r="J826" s="52"/>
      <c r="K826" s="52"/>
      <c r="L826" s="52"/>
      <c r="M826" s="52"/>
      <c r="N826" s="52"/>
      <c r="O826" s="52"/>
      <c r="P826" s="52"/>
    </row>
    <row r="827" spans="1:16" x14ac:dyDescent="0.25">
      <c r="H827" s="52"/>
      <c r="I827" s="52"/>
      <c r="J827" s="52"/>
      <c r="K827" s="52"/>
      <c r="L827" s="52"/>
      <c r="M827" s="52"/>
      <c r="N827" s="52"/>
      <c r="O827" s="52"/>
      <c r="P827" s="52"/>
    </row>
    <row r="828" spans="1:16" x14ac:dyDescent="0.25">
      <c r="H828" s="52"/>
      <c r="I828" s="52"/>
      <c r="J828" s="52"/>
      <c r="K828" s="52"/>
      <c r="L828" s="52"/>
      <c r="M828" s="52"/>
      <c r="N828" s="52"/>
      <c r="O828" s="52"/>
      <c r="P828" s="52"/>
    </row>
    <row r="829" spans="1:16" x14ac:dyDescent="0.25">
      <c r="H829" s="52"/>
      <c r="I829" s="52"/>
      <c r="J829" s="52"/>
      <c r="K829" s="52"/>
      <c r="L829" s="52"/>
      <c r="M829" s="52"/>
      <c r="N829" s="52"/>
      <c r="O829" s="52"/>
      <c r="P829" s="52"/>
    </row>
    <row r="830" spans="1:16" x14ac:dyDescent="0.25">
      <c r="H830" s="52"/>
      <c r="I830" s="52"/>
      <c r="J830" s="52"/>
      <c r="K830" s="52"/>
      <c r="L830" s="52"/>
      <c r="M830" s="52"/>
      <c r="N830" s="52"/>
      <c r="O830" s="52"/>
      <c r="P830" s="52"/>
    </row>
    <row r="831" spans="1:16" x14ac:dyDescent="0.25">
      <c r="H831" s="52"/>
      <c r="I831" s="52"/>
      <c r="J831" s="52"/>
      <c r="K831" s="52"/>
      <c r="L831" s="52"/>
      <c r="M831" s="52"/>
      <c r="N831" s="52"/>
      <c r="O831" s="52"/>
      <c r="P831" s="52"/>
    </row>
    <row r="832" spans="1:16" x14ac:dyDescent="0.25">
      <c r="A832" s="74"/>
      <c r="B832" s="101"/>
      <c r="C832" s="99"/>
      <c r="D832" s="96"/>
      <c r="E832" s="96"/>
      <c r="F832" s="96"/>
      <c r="G832" s="96"/>
      <c r="H832" s="52"/>
      <c r="I832" s="52"/>
      <c r="J832" s="52"/>
      <c r="K832" s="52"/>
      <c r="L832" s="52"/>
      <c r="M832" s="52"/>
      <c r="N832" s="52"/>
      <c r="O832" s="52"/>
      <c r="P832" s="52"/>
    </row>
    <row r="833" spans="1:16" x14ac:dyDescent="0.25">
      <c r="A833" s="74"/>
      <c r="B833" s="101"/>
      <c r="C833" s="99"/>
      <c r="D833" s="96"/>
      <c r="E833" s="96"/>
      <c r="F833" s="96"/>
      <c r="G833" s="96"/>
      <c r="H833" s="52"/>
      <c r="I833" s="52"/>
      <c r="J833" s="52"/>
      <c r="K833" s="52"/>
      <c r="L833" s="52"/>
      <c r="M833" s="52"/>
      <c r="N833" s="52"/>
      <c r="O833" s="52"/>
      <c r="P833" s="52"/>
    </row>
    <row r="834" spans="1:16" x14ac:dyDescent="0.25">
      <c r="A834" s="74"/>
      <c r="B834" s="101"/>
      <c r="C834" s="99"/>
      <c r="D834" s="96"/>
      <c r="E834" s="96"/>
      <c r="F834" s="96"/>
      <c r="G834" s="96"/>
      <c r="H834" s="52"/>
      <c r="I834" s="52"/>
      <c r="J834" s="52"/>
      <c r="K834" s="52"/>
      <c r="L834" s="52"/>
      <c r="M834" s="52"/>
      <c r="N834" s="52"/>
      <c r="O834" s="52"/>
      <c r="P834" s="52"/>
    </row>
    <row r="835" spans="1:16" x14ac:dyDescent="0.25">
      <c r="A835" s="74"/>
      <c r="B835" s="101"/>
      <c r="C835" s="99"/>
      <c r="D835" s="96"/>
      <c r="E835" s="96"/>
      <c r="F835" s="96"/>
      <c r="G835" s="96"/>
      <c r="H835" s="52"/>
      <c r="I835" s="52"/>
      <c r="J835" s="52"/>
      <c r="K835" s="52"/>
      <c r="L835" s="52"/>
      <c r="M835" s="52"/>
      <c r="N835" s="52"/>
      <c r="O835" s="52"/>
      <c r="P835" s="52"/>
    </row>
    <row r="836" spans="1:16" x14ac:dyDescent="0.25">
      <c r="H836" s="52"/>
      <c r="I836" s="52"/>
      <c r="J836" s="52"/>
      <c r="K836" s="52"/>
      <c r="L836" s="52"/>
      <c r="M836" s="52"/>
      <c r="N836" s="52"/>
      <c r="O836" s="52"/>
      <c r="P836" s="52"/>
    </row>
    <row r="837" spans="1:16" x14ac:dyDescent="0.25">
      <c r="A837" s="74"/>
      <c r="H837" s="52"/>
      <c r="I837" s="52"/>
      <c r="J837" s="52"/>
      <c r="K837" s="52"/>
      <c r="L837" s="52"/>
      <c r="M837" s="52"/>
      <c r="N837" s="52"/>
      <c r="O837" s="52"/>
      <c r="P837" s="52"/>
    </row>
    <row r="838" spans="1:16" x14ac:dyDescent="0.25">
      <c r="H838" s="52"/>
      <c r="I838" s="52"/>
      <c r="J838" s="52"/>
      <c r="K838" s="52"/>
      <c r="L838" s="52"/>
      <c r="M838" s="52"/>
      <c r="N838" s="52"/>
      <c r="O838" s="52"/>
      <c r="P838" s="52"/>
    </row>
    <row r="839" spans="1:16" x14ac:dyDescent="0.25">
      <c r="C839" s="99"/>
      <c r="H839" s="52"/>
      <c r="I839" s="52"/>
      <c r="J839" s="52"/>
      <c r="K839" s="52"/>
      <c r="L839" s="52"/>
      <c r="M839" s="52"/>
      <c r="N839" s="52"/>
      <c r="O839" s="52"/>
      <c r="P839" s="52"/>
    </row>
    <row r="840" spans="1:16" x14ac:dyDescent="0.25">
      <c r="C840" s="99"/>
      <c r="H840" s="52"/>
      <c r="I840" s="52"/>
      <c r="J840" s="52"/>
      <c r="K840" s="52"/>
      <c r="L840" s="52"/>
      <c r="M840" s="52"/>
      <c r="N840" s="52"/>
      <c r="O840" s="52"/>
      <c r="P840" s="52"/>
    </row>
    <row r="841" spans="1:16" x14ac:dyDescent="0.25">
      <c r="H841" s="52"/>
      <c r="I841" s="52"/>
      <c r="J841" s="52"/>
      <c r="K841" s="52"/>
      <c r="L841" s="52"/>
      <c r="M841" s="52"/>
      <c r="N841" s="52"/>
      <c r="O841" s="52"/>
      <c r="P841" s="52"/>
    </row>
    <row r="842" spans="1:16" x14ac:dyDescent="0.25">
      <c r="H842" s="52"/>
      <c r="I842" s="52"/>
      <c r="J842" s="52"/>
      <c r="K842" s="52"/>
      <c r="L842" s="52"/>
      <c r="M842" s="52"/>
      <c r="N842" s="52"/>
      <c r="O842" s="52"/>
      <c r="P842" s="52"/>
    </row>
    <row r="843" spans="1:16" x14ac:dyDescent="0.25">
      <c r="H843" s="52"/>
      <c r="I843" s="52"/>
      <c r="J843" s="52"/>
      <c r="K843" s="52"/>
      <c r="L843" s="52"/>
      <c r="M843" s="52"/>
      <c r="N843" s="52"/>
      <c r="O843" s="52"/>
      <c r="P843" s="52"/>
    </row>
    <row r="844" spans="1:16" x14ac:dyDescent="0.25">
      <c r="H844" s="52"/>
      <c r="I844" s="52"/>
      <c r="J844" s="52"/>
      <c r="K844" s="52"/>
      <c r="L844" s="52"/>
      <c r="M844" s="52"/>
      <c r="N844" s="52"/>
      <c r="O844" s="52"/>
      <c r="P844" s="52"/>
    </row>
    <row r="845" spans="1:16" x14ac:dyDescent="0.25">
      <c r="H845" s="52"/>
      <c r="I845" s="52"/>
      <c r="J845" s="52"/>
      <c r="K845" s="52"/>
      <c r="L845" s="52"/>
      <c r="M845" s="52"/>
      <c r="N845" s="52"/>
      <c r="O845" s="52"/>
      <c r="P845" s="52"/>
    </row>
    <row r="846" spans="1:16" x14ac:dyDescent="0.25">
      <c r="H846" s="52"/>
      <c r="I846" s="52"/>
      <c r="J846" s="52"/>
      <c r="K846" s="52"/>
      <c r="L846" s="52"/>
      <c r="M846" s="52"/>
      <c r="N846" s="52"/>
      <c r="O846" s="52"/>
      <c r="P846" s="52"/>
    </row>
    <row r="847" spans="1:16" x14ac:dyDescent="0.25">
      <c r="A847" s="74"/>
      <c r="D847" s="96"/>
      <c r="E847" s="96"/>
      <c r="F847" s="96"/>
      <c r="G847" s="96"/>
      <c r="H847" s="52"/>
      <c r="I847" s="52"/>
      <c r="J847" s="52"/>
      <c r="K847" s="52"/>
      <c r="L847" s="52"/>
      <c r="M847" s="52"/>
      <c r="N847" s="52"/>
      <c r="O847" s="52"/>
      <c r="P847" s="52"/>
    </row>
    <row r="848" spans="1:16" x14ac:dyDescent="0.25">
      <c r="A848" s="74"/>
      <c r="D848" s="96"/>
      <c r="E848" s="96"/>
      <c r="F848" s="96"/>
      <c r="G848" s="96"/>
      <c r="H848" s="52"/>
      <c r="I848" s="52"/>
      <c r="J848" s="52"/>
      <c r="K848" s="52"/>
      <c r="L848" s="52"/>
      <c r="M848" s="52"/>
      <c r="N848" s="52"/>
      <c r="O848" s="52"/>
      <c r="P848" s="52"/>
    </row>
    <row r="849" spans="1:16" x14ac:dyDescent="0.25">
      <c r="A849" s="74"/>
      <c r="D849" s="96"/>
      <c r="E849" s="96"/>
      <c r="F849" s="96"/>
      <c r="G849" s="96"/>
      <c r="H849" s="52"/>
      <c r="I849" s="52"/>
      <c r="J849" s="52"/>
      <c r="K849" s="52"/>
      <c r="L849" s="52"/>
      <c r="M849" s="52"/>
      <c r="N849" s="52"/>
      <c r="O849" s="52"/>
      <c r="P849" s="52"/>
    </row>
    <row r="850" spans="1:16" x14ac:dyDescent="0.25">
      <c r="A850" s="74"/>
      <c r="D850" s="96"/>
      <c r="E850" s="96"/>
      <c r="F850" s="96"/>
      <c r="G850" s="96"/>
      <c r="H850" s="52"/>
      <c r="I850" s="52"/>
      <c r="J850" s="52"/>
      <c r="K850" s="52"/>
      <c r="L850" s="52"/>
      <c r="M850" s="52"/>
      <c r="N850" s="52"/>
      <c r="O850" s="52"/>
      <c r="P850" s="52"/>
    </row>
    <row r="851" spans="1:16" x14ac:dyDescent="0.25">
      <c r="H851" s="52"/>
      <c r="I851" s="52"/>
      <c r="J851" s="52"/>
      <c r="K851" s="52"/>
      <c r="L851" s="52"/>
      <c r="M851" s="52"/>
      <c r="N851" s="52"/>
      <c r="O851" s="52"/>
      <c r="P851" s="52"/>
    </row>
    <row r="852" spans="1:16" x14ac:dyDescent="0.25">
      <c r="A852" s="74"/>
      <c r="H852" s="52"/>
      <c r="I852" s="52"/>
      <c r="J852" s="52"/>
      <c r="K852" s="52"/>
      <c r="L852" s="52"/>
      <c r="M852" s="52"/>
      <c r="N852" s="52"/>
      <c r="O852" s="52"/>
      <c r="P852" s="52"/>
    </row>
    <row r="853" spans="1:16" x14ac:dyDescent="0.25">
      <c r="H853" s="52"/>
      <c r="I853" s="52"/>
      <c r="J853" s="52"/>
      <c r="K853" s="52"/>
      <c r="L853" s="52"/>
      <c r="M853" s="52"/>
      <c r="N853" s="52"/>
      <c r="O853" s="52"/>
      <c r="P853" s="52"/>
    </row>
    <row r="854" spans="1:16" x14ac:dyDescent="0.25">
      <c r="H854" s="52"/>
      <c r="I854" s="52"/>
      <c r="J854" s="52"/>
      <c r="K854" s="52"/>
      <c r="L854" s="52"/>
      <c r="M854" s="52"/>
      <c r="N854" s="52"/>
      <c r="O854" s="52"/>
      <c r="P854" s="52"/>
    </row>
    <row r="855" spans="1:16" x14ac:dyDescent="0.25">
      <c r="H855" s="52"/>
      <c r="I855" s="52"/>
      <c r="J855" s="52"/>
      <c r="K855" s="52"/>
      <c r="L855" s="52"/>
      <c r="M855" s="52"/>
      <c r="N855" s="52"/>
      <c r="O855" s="52"/>
      <c r="P855" s="52"/>
    </row>
    <row r="856" spans="1:16" x14ac:dyDescent="0.25">
      <c r="H856" s="52"/>
      <c r="I856" s="52"/>
      <c r="J856" s="52"/>
      <c r="K856" s="52"/>
      <c r="L856" s="52"/>
      <c r="M856" s="52"/>
      <c r="N856" s="52"/>
      <c r="O856" s="52"/>
      <c r="P856" s="52"/>
    </row>
    <row r="857" spans="1:16" x14ac:dyDescent="0.25">
      <c r="A857" s="74"/>
      <c r="D857" s="96"/>
      <c r="E857" s="96"/>
      <c r="F857" s="96"/>
      <c r="G857" s="96"/>
      <c r="H857" s="52"/>
      <c r="I857" s="52"/>
      <c r="J857" s="52"/>
      <c r="K857" s="52"/>
      <c r="L857" s="52"/>
      <c r="M857" s="52"/>
      <c r="N857" s="52"/>
      <c r="O857" s="52"/>
      <c r="P857" s="52"/>
    </row>
    <row r="858" spans="1:16" x14ac:dyDescent="0.25">
      <c r="H858" s="52"/>
      <c r="I858" s="52"/>
      <c r="J858" s="52"/>
      <c r="K858" s="52"/>
      <c r="L858" s="52"/>
      <c r="M858" s="52"/>
      <c r="N858" s="52"/>
      <c r="O858" s="52"/>
      <c r="P858" s="52"/>
    </row>
    <row r="859" spans="1:16" x14ac:dyDescent="0.25">
      <c r="A859" s="74"/>
      <c r="H859" s="52"/>
      <c r="I859" s="52"/>
      <c r="J859" s="52"/>
      <c r="K859" s="52"/>
      <c r="L859" s="52"/>
      <c r="M859" s="52"/>
      <c r="N859" s="52"/>
      <c r="O859" s="52"/>
      <c r="P859" s="52"/>
    </row>
    <row r="860" spans="1:16" x14ac:dyDescent="0.25">
      <c r="H860" s="52"/>
      <c r="I860" s="52"/>
      <c r="J860" s="52"/>
      <c r="K860" s="52"/>
      <c r="L860" s="52"/>
      <c r="M860" s="52"/>
      <c r="N860" s="52"/>
      <c r="O860" s="52"/>
      <c r="P860" s="52"/>
    </row>
    <row r="861" spans="1:16" x14ac:dyDescent="0.25">
      <c r="A861" s="74"/>
      <c r="B861" s="101"/>
      <c r="C861" s="99"/>
      <c r="D861" s="96"/>
      <c r="E861" s="96"/>
      <c r="F861" s="96"/>
      <c r="G861" s="96"/>
      <c r="H861" s="52"/>
      <c r="I861" s="52"/>
      <c r="J861" s="52"/>
      <c r="K861" s="52"/>
      <c r="L861" s="52"/>
      <c r="M861" s="52"/>
      <c r="N861" s="52"/>
      <c r="O861" s="52"/>
      <c r="P861" s="52"/>
    </row>
    <row r="862" spans="1:16" x14ac:dyDescent="0.25">
      <c r="H862" s="52"/>
      <c r="I862" s="52"/>
      <c r="J862" s="52"/>
      <c r="K862" s="52"/>
      <c r="L862" s="52"/>
      <c r="M862" s="52"/>
      <c r="N862" s="52"/>
      <c r="O862" s="52"/>
      <c r="P862" s="52"/>
    </row>
    <row r="863" spans="1:16" x14ac:dyDescent="0.25">
      <c r="A863" s="74"/>
      <c r="B863" s="101"/>
      <c r="C863" s="99"/>
      <c r="D863" s="96"/>
      <c r="E863" s="96"/>
      <c r="F863" s="96"/>
      <c r="G863" s="96"/>
      <c r="H863" s="52"/>
      <c r="I863" s="52"/>
      <c r="J863" s="52"/>
      <c r="K863" s="52"/>
      <c r="L863" s="52"/>
      <c r="M863" s="52"/>
      <c r="N863" s="52"/>
      <c r="O863" s="52"/>
      <c r="P863" s="52"/>
    </row>
    <row r="864" spans="1:16" x14ac:dyDescent="0.25">
      <c r="A864" s="74"/>
      <c r="B864" s="101"/>
      <c r="H864" s="52"/>
      <c r="I864" s="52"/>
      <c r="J864" s="52"/>
      <c r="K864" s="52"/>
      <c r="L864" s="52"/>
      <c r="M864" s="52"/>
      <c r="N864" s="52"/>
      <c r="O864" s="52"/>
      <c r="P864" s="52"/>
    </row>
    <row r="865" spans="1:16" x14ac:dyDescent="0.25">
      <c r="H865" s="52"/>
      <c r="I865" s="52"/>
      <c r="J865" s="52"/>
      <c r="K865" s="52"/>
      <c r="L865" s="52"/>
      <c r="M865" s="52"/>
      <c r="N865" s="52"/>
      <c r="O865" s="52"/>
      <c r="P865" s="52"/>
    </row>
    <row r="866" spans="1:16" x14ac:dyDescent="0.25">
      <c r="H866" s="52"/>
      <c r="I866" s="52"/>
      <c r="J866" s="52"/>
      <c r="K866" s="52"/>
      <c r="L866" s="52"/>
      <c r="M866" s="52"/>
      <c r="N866" s="52"/>
      <c r="O866" s="52"/>
      <c r="P866" s="52"/>
    </row>
    <row r="867" spans="1:16" x14ac:dyDescent="0.25">
      <c r="H867" s="52"/>
      <c r="I867" s="52"/>
      <c r="J867" s="52"/>
      <c r="K867" s="52"/>
      <c r="L867" s="52"/>
      <c r="M867" s="52"/>
      <c r="N867" s="52"/>
      <c r="O867" s="52"/>
      <c r="P867" s="52"/>
    </row>
    <row r="868" spans="1:16" x14ac:dyDescent="0.25">
      <c r="H868" s="52"/>
      <c r="I868" s="52"/>
      <c r="J868" s="52"/>
      <c r="K868" s="52"/>
      <c r="L868" s="52"/>
      <c r="M868" s="52"/>
      <c r="N868" s="52"/>
      <c r="O868" s="52"/>
      <c r="P868" s="52"/>
    </row>
    <row r="869" spans="1:16" x14ac:dyDescent="0.25">
      <c r="C869" s="99"/>
      <c r="H869" s="52"/>
      <c r="I869" s="52"/>
      <c r="J869" s="52"/>
      <c r="K869" s="52"/>
      <c r="L869" s="52"/>
      <c r="M869" s="52"/>
      <c r="N869" s="52"/>
      <c r="O869" s="52"/>
      <c r="P869" s="52"/>
    </row>
    <row r="870" spans="1:16" x14ac:dyDescent="0.25">
      <c r="A870" s="74"/>
      <c r="B870" s="101"/>
      <c r="H870" s="52"/>
      <c r="I870" s="52"/>
      <c r="J870" s="52"/>
      <c r="K870" s="52"/>
      <c r="L870" s="52"/>
      <c r="M870" s="52"/>
      <c r="N870" s="52"/>
      <c r="O870" s="52"/>
      <c r="P870" s="52"/>
    </row>
    <row r="871" spans="1:16" x14ac:dyDescent="0.25">
      <c r="H871" s="52"/>
      <c r="I871" s="52"/>
      <c r="J871" s="52"/>
      <c r="K871" s="52"/>
      <c r="L871" s="52"/>
      <c r="M871" s="52"/>
      <c r="N871" s="52"/>
      <c r="O871" s="52"/>
      <c r="P871" s="52"/>
    </row>
    <row r="872" spans="1:16" x14ac:dyDescent="0.25">
      <c r="H872" s="52"/>
      <c r="I872" s="52"/>
      <c r="J872" s="52"/>
      <c r="K872" s="52"/>
      <c r="L872" s="52"/>
      <c r="M872" s="52"/>
      <c r="N872" s="52"/>
      <c r="O872" s="52"/>
      <c r="P872" s="52"/>
    </row>
    <row r="873" spans="1:16" x14ac:dyDescent="0.25">
      <c r="H873" s="52"/>
      <c r="I873" s="52"/>
      <c r="J873" s="52"/>
      <c r="K873" s="52"/>
      <c r="L873" s="52"/>
      <c r="M873" s="52"/>
      <c r="N873" s="52"/>
      <c r="O873" s="52"/>
      <c r="P873" s="52"/>
    </row>
    <row r="874" spans="1:16" x14ac:dyDescent="0.25">
      <c r="H874" s="52"/>
      <c r="I874" s="52"/>
      <c r="J874" s="52"/>
      <c r="K874" s="52"/>
      <c r="L874" s="52"/>
      <c r="M874" s="52"/>
      <c r="N874" s="52"/>
      <c r="O874" s="52"/>
      <c r="P874" s="52"/>
    </row>
    <row r="875" spans="1:16" x14ac:dyDescent="0.25">
      <c r="H875" s="52"/>
      <c r="I875" s="52"/>
      <c r="J875" s="52"/>
      <c r="K875" s="52"/>
      <c r="L875" s="52"/>
      <c r="M875" s="52"/>
      <c r="N875" s="52"/>
      <c r="O875" s="52"/>
      <c r="P875" s="52"/>
    </row>
    <row r="876" spans="1:16" x14ac:dyDescent="0.25">
      <c r="H876" s="52"/>
      <c r="I876" s="52"/>
      <c r="J876" s="52"/>
      <c r="K876" s="52"/>
      <c r="L876" s="52"/>
      <c r="M876" s="52"/>
      <c r="N876" s="52"/>
      <c r="O876" s="52"/>
      <c r="P876" s="52"/>
    </row>
    <row r="877" spans="1:16" x14ac:dyDescent="0.25">
      <c r="A877" s="74"/>
      <c r="B877" s="101"/>
      <c r="C877" s="99"/>
      <c r="D877" s="96"/>
      <c r="E877" s="96"/>
      <c r="F877" s="96"/>
      <c r="G877" s="96"/>
      <c r="H877" s="52"/>
      <c r="I877" s="52"/>
      <c r="J877" s="52"/>
      <c r="K877" s="52"/>
      <c r="L877" s="52"/>
      <c r="M877" s="52"/>
      <c r="N877" s="52"/>
      <c r="O877" s="52"/>
      <c r="P877" s="52"/>
    </row>
    <row r="878" spans="1:16" x14ac:dyDescent="0.25">
      <c r="A878" s="74"/>
      <c r="B878" s="101"/>
      <c r="C878" s="99"/>
      <c r="D878" s="96"/>
      <c r="E878" s="96"/>
      <c r="F878" s="96"/>
      <c r="G878" s="96"/>
      <c r="H878" s="52"/>
      <c r="I878" s="52"/>
      <c r="J878" s="52"/>
      <c r="K878" s="52"/>
      <c r="L878" s="52"/>
      <c r="M878" s="52"/>
      <c r="N878" s="52"/>
      <c r="O878" s="52"/>
      <c r="P878" s="52"/>
    </row>
    <row r="879" spans="1:16" x14ac:dyDescent="0.25">
      <c r="A879" s="74"/>
      <c r="B879" s="101"/>
      <c r="C879" s="99"/>
      <c r="D879" s="96"/>
      <c r="E879" s="96"/>
      <c r="F879" s="96"/>
      <c r="G879" s="96"/>
      <c r="H879" s="52"/>
      <c r="I879" s="52"/>
      <c r="J879" s="52"/>
      <c r="K879" s="52"/>
      <c r="L879" s="52"/>
      <c r="M879" s="52"/>
      <c r="N879" s="52"/>
      <c r="O879" s="52"/>
      <c r="P879" s="52"/>
    </row>
    <row r="880" spans="1:16" x14ac:dyDescent="0.25">
      <c r="H880" s="52"/>
      <c r="I880" s="52"/>
      <c r="J880" s="52"/>
      <c r="K880" s="52"/>
      <c r="L880" s="52"/>
      <c r="M880" s="52"/>
      <c r="N880" s="52"/>
      <c r="O880" s="52"/>
      <c r="P880" s="52"/>
    </row>
    <row r="881" spans="1:16" x14ac:dyDescent="0.25">
      <c r="A881" s="74"/>
      <c r="H881" s="52"/>
      <c r="I881" s="52"/>
      <c r="J881" s="52"/>
      <c r="K881" s="52"/>
      <c r="L881" s="52"/>
      <c r="M881" s="52"/>
      <c r="N881" s="52"/>
      <c r="O881" s="52"/>
      <c r="P881" s="52"/>
    </row>
    <row r="882" spans="1:16" x14ac:dyDescent="0.25">
      <c r="H882" s="52"/>
      <c r="I882" s="52"/>
      <c r="J882" s="52"/>
      <c r="K882" s="52"/>
      <c r="L882" s="52"/>
      <c r="M882" s="52"/>
      <c r="N882" s="52"/>
      <c r="O882" s="52"/>
      <c r="P882" s="52"/>
    </row>
    <row r="883" spans="1:16" x14ac:dyDescent="0.25">
      <c r="H883" s="52"/>
      <c r="I883" s="52"/>
      <c r="J883" s="52"/>
      <c r="K883" s="52"/>
      <c r="L883" s="52"/>
      <c r="M883" s="52"/>
      <c r="N883" s="52"/>
      <c r="O883" s="52"/>
      <c r="P883" s="52"/>
    </row>
    <row r="884" spans="1:16" x14ac:dyDescent="0.25">
      <c r="H884" s="52"/>
      <c r="I884" s="52"/>
      <c r="J884" s="52"/>
      <c r="K884" s="52"/>
      <c r="L884" s="52"/>
      <c r="M884" s="52"/>
      <c r="N884" s="52"/>
      <c r="O884" s="52"/>
      <c r="P884" s="52"/>
    </row>
    <row r="885" spans="1:16" x14ac:dyDescent="0.25">
      <c r="H885" s="52"/>
      <c r="I885" s="52"/>
      <c r="J885" s="52"/>
      <c r="K885" s="52"/>
      <c r="L885" s="52"/>
      <c r="M885" s="52"/>
      <c r="N885" s="52"/>
      <c r="O885" s="52"/>
      <c r="P885" s="52"/>
    </row>
    <row r="886" spans="1:16" x14ac:dyDescent="0.25">
      <c r="H886" s="52"/>
      <c r="I886" s="52"/>
      <c r="J886" s="52"/>
      <c r="K886" s="52"/>
      <c r="L886" s="52"/>
      <c r="M886" s="52"/>
      <c r="N886" s="52"/>
      <c r="O886" s="52"/>
      <c r="P886" s="52"/>
    </row>
    <row r="887" spans="1:16" x14ac:dyDescent="0.25">
      <c r="H887" s="52"/>
      <c r="I887" s="52"/>
      <c r="J887" s="52"/>
      <c r="K887" s="52"/>
      <c r="L887" s="52"/>
      <c r="M887" s="52"/>
      <c r="N887" s="52"/>
      <c r="O887" s="52"/>
      <c r="P887" s="52"/>
    </row>
    <row r="888" spans="1:16" x14ac:dyDescent="0.25">
      <c r="H888" s="52"/>
      <c r="I888" s="52"/>
      <c r="J888" s="52"/>
      <c r="K888" s="52"/>
      <c r="L888" s="52"/>
      <c r="M888" s="52"/>
      <c r="N888" s="52"/>
      <c r="O888" s="52"/>
      <c r="P888" s="52"/>
    </row>
    <row r="889" spans="1:16" x14ac:dyDescent="0.25">
      <c r="H889" s="52"/>
      <c r="I889" s="52"/>
      <c r="J889" s="52"/>
      <c r="K889" s="52"/>
      <c r="L889" s="52"/>
      <c r="M889" s="52"/>
      <c r="N889" s="52"/>
      <c r="O889" s="52"/>
      <c r="P889" s="52"/>
    </row>
    <row r="890" spans="1:16" x14ac:dyDescent="0.25">
      <c r="H890" s="52"/>
      <c r="I890" s="52"/>
      <c r="J890" s="52"/>
      <c r="K890" s="52"/>
      <c r="L890" s="52"/>
      <c r="M890" s="52"/>
      <c r="N890" s="52"/>
      <c r="O890" s="52"/>
      <c r="P890" s="52"/>
    </row>
    <row r="891" spans="1:16" x14ac:dyDescent="0.25">
      <c r="H891" s="52"/>
      <c r="I891" s="52"/>
      <c r="J891" s="52"/>
      <c r="K891" s="52"/>
      <c r="L891" s="52"/>
      <c r="M891" s="52"/>
      <c r="N891" s="52"/>
      <c r="O891" s="52"/>
      <c r="P891" s="52"/>
    </row>
    <row r="892" spans="1:16" x14ac:dyDescent="0.25">
      <c r="A892" s="74"/>
      <c r="D892" s="96"/>
      <c r="E892" s="96"/>
      <c r="F892" s="96"/>
      <c r="G892" s="96"/>
      <c r="H892" s="52"/>
      <c r="I892" s="52"/>
      <c r="J892" s="52"/>
      <c r="K892" s="52"/>
      <c r="L892" s="52"/>
      <c r="M892" s="52"/>
      <c r="N892" s="52"/>
      <c r="O892" s="52"/>
      <c r="P892" s="52"/>
    </row>
    <row r="893" spans="1:16" x14ac:dyDescent="0.25">
      <c r="A893" s="74"/>
      <c r="D893" s="96"/>
      <c r="E893" s="96"/>
      <c r="F893" s="96"/>
      <c r="G893" s="96"/>
      <c r="H893" s="52"/>
      <c r="I893" s="52"/>
      <c r="J893" s="52"/>
      <c r="K893" s="52"/>
      <c r="L893" s="52"/>
      <c r="M893" s="52"/>
      <c r="N893" s="52"/>
      <c r="O893" s="52"/>
      <c r="P893" s="52"/>
    </row>
    <row r="894" spans="1:16" x14ac:dyDescent="0.25">
      <c r="A894" s="74"/>
      <c r="D894" s="96"/>
      <c r="E894" s="96"/>
      <c r="F894" s="96"/>
      <c r="G894" s="96"/>
      <c r="H894" s="52"/>
      <c r="I894" s="52"/>
      <c r="J894" s="52"/>
      <c r="K894" s="52"/>
      <c r="L894" s="52"/>
      <c r="M894" s="52"/>
      <c r="N894" s="52"/>
      <c r="O894" s="52"/>
      <c r="P894" s="52"/>
    </row>
    <row r="895" spans="1:16" x14ac:dyDescent="0.25">
      <c r="A895" s="74"/>
      <c r="D895" s="96"/>
      <c r="E895" s="96"/>
      <c r="F895" s="96"/>
      <c r="G895" s="96"/>
      <c r="H895" s="52"/>
      <c r="I895" s="52"/>
      <c r="J895" s="52"/>
      <c r="K895" s="52"/>
      <c r="L895" s="52"/>
      <c r="M895" s="52"/>
      <c r="N895" s="52"/>
      <c r="O895" s="52"/>
      <c r="P895" s="52"/>
    </row>
    <row r="896" spans="1:16" x14ac:dyDescent="0.25">
      <c r="H896" s="52"/>
      <c r="I896" s="52"/>
      <c r="J896" s="52"/>
      <c r="K896" s="52"/>
      <c r="L896" s="52"/>
      <c r="M896" s="52"/>
      <c r="N896" s="52"/>
      <c r="O896" s="52"/>
      <c r="P896" s="52"/>
    </row>
    <row r="897" spans="1:16" x14ac:dyDescent="0.25">
      <c r="A897" s="74"/>
      <c r="H897" s="52"/>
      <c r="I897" s="52"/>
      <c r="J897" s="52"/>
      <c r="K897" s="52"/>
      <c r="L897" s="52"/>
      <c r="M897" s="52"/>
      <c r="N897" s="52"/>
      <c r="O897" s="52"/>
      <c r="P897" s="52"/>
    </row>
    <row r="898" spans="1:16" x14ac:dyDescent="0.25">
      <c r="H898" s="52"/>
      <c r="I898" s="52"/>
      <c r="J898" s="52"/>
      <c r="K898" s="52"/>
      <c r="L898" s="52"/>
      <c r="M898" s="52"/>
      <c r="N898" s="52"/>
      <c r="O898" s="52"/>
      <c r="P898" s="52"/>
    </row>
    <row r="899" spans="1:16" x14ac:dyDescent="0.25">
      <c r="H899" s="52"/>
      <c r="I899" s="52"/>
      <c r="J899" s="52"/>
      <c r="K899" s="52"/>
      <c r="L899" s="52"/>
      <c r="M899" s="52"/>
      <c r="N899" s="52"/>
      <c r="O899" s="52"/>
      <c r="P899" s="52"/>
    </row>
    <row r="900" spans="1:16" x14ac:dyDescent="0.25">
      <c r="H900" s="52"/>
      <c r="I900" s="52"/>
      <c r="J900" s="52"/>
      <c r="K900" s="52"/>
      <c r="L900" s="52"/>
      <c r="M900" s="52"/>
      <c r="N900" s="52"/>
      <c r="O900" s="52"/>
      <c r="P900" s="52"/>
    </row>
    <row r="901" spans="1:16" x14ac:dyDescent="0.25">
      <c r="A901" s="74"/>
      <c r="D901" s="96"/>
      <c r="E901" s="96"/>
      <c r="F901" s="96"/>
      <c r="G901" s="96"/>
      <c r="H901" s="52"/>
      <c r="I901" s="52"/>
      <c r="J901" s="52"/>
      <c r="K901" s="52"/>
      <c r="L901" s="52"/>
      <c r="M901" s="52"/>
      <c r="N901" s="52"/>
      <c r="O901" s="52"/>
      <c r="P901" s="52"/>
    </row>
    <row r="902" spans="1:16" x14ac:dyDescent="0.25">
      <c r="H902" s="52"/>
      <c r="I902" s="52"/>
      <c r="J902" s="52"/>
      <c r="K902" s="52"/>
      <c r="L902" s="52"/>
      <c r="M902" s="52"/>
      <c r="N902" s="52"/>
      <c r="O902" s="52"/>
      <c r="P902" s="52"/>
    </row>
    <row r="903" spans="1:16" x14ac:dyDescent="0.25">
      <c r="A903" s="74"/>
      <c r="H903" s="52"/>
      <c r="I903" s="52"/>
      <c r="J903" s="52"/>
      <c r="K903" s="52"/>
      <c r="L903" s="52"/>
      <c r="M903" s="52"/>
      <c r="N903" s="52"/>
      <c r="O903" s="52"/>
      <c r="P903" s="52"/>
    </row>
    <row r="904" spans="1:16" x14ac:dyDescent="0.25">
      <c r="H904" s="52"/>
      <c r="I904" s="52"/>
      <c r="J904" s="52"/>
      <c r="K904" s="52"/>
      <c r="L904" s="52"/>
      <c r="M904" s="52"/>
      <c r="N904" s="52"/>
      <c r="O904" s="52"/>
      <c r="P904" s="52"/>
    </row>
    <row r="905" spans="1:16" x14ac:dyDescent="0.25">
      <c r="A905" s="74"/>
      <c r="B905" s="101"/>
      <c r="C905" s="99"/>
      <c r="D905" s="96"/>
      <c r="E905" s="96"/>
      <c r="F905" s="96"/>
      <c r="G905" s="96"/>
      <c r="H905" s="52"/>
      <c r="I905" s="52"/>
      <c r="J905" s="52"/>
      <c r="K905" s="52"/>
      <c r="L905" s="52"/>
      <c r="M905" s="52"/>
      <c r="N905" s="52"/>
      <c r="O905" s="52"/>
      <c r="P905" s="52"/>
    </row>
    <row r="906" spans="1:16" x14ac:dyDescent="0.25">
      <c r="H906" s="52"/>
      <c r="I906" s="52"/>
      <c r="J906" s="52"/>
      <c r="K906" s="52"/>
      <c r="L906" s="52"/>
      <c r="M906" s="52"/>
      <c r="N906" s="52"/>
      <c r="O906" s="52"/>
      <c r="P906" s="52"/>
    </row>
    <row r="907" spans="1:16" x14ac:dyDescent="0.25">
      <c r="H907" s="52"/>
      <c r="I907" s="52"/>
      <c r="J907" s="52"/>
      <c r="K907" s="52"/>
      <c r="L907" s="52"/>
      <c r="M907" s="52"/>
      <c r="N907" s="52"/>
      <c r="O907" s="52"/>
      <c r="P907" s="52"/>
    </row>
    <row r="908" spans="1:16" x14ac:dyDescent="0.25">
      <c r="A908" s="74"/>
      <c r="D908" s="96"/>
      <c r="E908" s="96"/>
      <c r="F908" s="96"/>
      <c r="G908" s="96"/>
      <c r="H908" s="52"/>
      <c r="I908" s="52"/>
      <c r="J908" s="52"/>
      <c r="K908" s="52"/>
      <c r="L908" s="52"/>
      <c r="M908" s="52"/>
      <c r="N908" s="52"/>
      <c r="O908" s="52"/>
      <c r="P908" s="52"/>
    </row>
    <row r="909" spans="1:16" x14ac:dyDescent="0.25">
      <c r="H909" s="52"/>
      <c r="I909" s="52"/>
      <c r="J909" s="52"/>
      <c r="K909" s="52"/>
      <c r="L909" s="52"/>
      <c r="M909" s="52"/>
      <c r="N909" s="52"/>
      <c r="O909" s="52"/>
      <c r="P909" s="52"/>
    </row>
    <row r="910" spans="1:16" x14ac:dyDescent="0.25">
      <c r="A910" s="74"/>
      <c r="B910" s="101"/>
      <c r="H910" s="52"/>
      <c r="I910" s="52"/>
      <c r="J910" s="52"/>
      <c r="K910" s="52"/>
      <c r="L910" s="52"/>
      <c r="M910" s="52"/>
      <c r="N910" s="52"/>
      <c r="O910" s="52"/>
      <c r="P910" s="52"/>
    </row>
    <row r="911" spans="1:16" x14ac:dyDescent="0.25">
      <c r="A911" s="74"/>
      <c r="B911" s="101"/>
      <c r="H911" s="52"/>
      <c r="I911" s="52"/>
      <c r="J911" s="52"/>
      <c r="K911" s="52"/>
      <c r="L911" s="52"/>
      <c r="M911" s="52"/>
      <c r="N911" s="52"/>
      <c r="O911" s="52"/>
      <c r="P911" s="52"/>
    </row>
    <row r="912" spans="1:16" x14ac:dyDescent="0.25">
      <c r="A912" s="74"/>
      <c r="B912" s="101"/>
      <c r="H912" s="52"/>
      <c r="I912" s="52"/>
      <c r="J912" s="52"/>
      <c r="K912" s="52"/>
      <c r="L912" s="52"/>
      <c r="M912" s="52"/>
      <c r="N912" s="52"/>
      <c r="O912" s="52"/>
      <c r="P912" s="52"/>
    </row>
    <row r="913" spans="1:16" x14ac:dyDescent="0.25">
      <c r="A913" s="74"/>
      <c r="B913" s="101"/>
      <c r="H913" s="52"/>
      <c r="I913" s="52"/>
      <c r="J913" s="52"/>
      <c r="K913" s="52"/>
      <c r="L913" s="52"/>
      <c r="M913" s="52"/>
      <c r="N913" s="52"/>
      <c r="O913" s="52"/>
      <c r="P913" s="52"/>
    </row>
    <row r="914" spans="1:16" x14ac:dyDescent="0.25">
      <c r="A914" s="74"/>
      <c r="B914" s="101"/>
      <c r="H914" s="52"/>
      <c r="I914" s="52"/>
      <c r="J914" s="52"/>
      <c r="K914" s="52"/>
      <c r="L914" s="52"/>
      <c r="M914" s="52"/>
      <c r="N914" s="52"/>
      <c r="O914" s="52"/>
      <c r="P914" s="52"/>
    </row>
    <row r="915" spans="1:16" x14ac:dyDescent="0.25">
      <c r="H915" s="52"/>
      <c r="I915" s="52"/>
      <c r="J915" s="52"/>
      <c r="K915" s="52"/>
      <c r="L915" s="52"/>
      <c r="M915" s="52"/>
      <c r="N915" s="52"/>
      <c r="O915" s="52"/>
      <c r="P915" s="52"/>
    </row>
    <row r="916" spans="1:16" x14ac:dyDescent="0.25">
      <c r="H916" s="52"/>
      <c r="I916" s="52"/>
      <c r="J916" s="52"/>
      <c r="K916" s="52"/>
      <c r="L916" s="52"/>
      <c r="M916" s="52"/>
      <c r="N916" s="52"/>
      <c r="O916" s="52"/>
      <c r="P916" s="52"/>
    </row>
    <row r="917" spans="1:16" x14ac:dyDescent="0.25">
      <c r="C917" s="99"/>
      <c r="H917" s="52"/>
      <c r="I917" s="52"/>
      <c r="J917" s="52"/>
      <c r="K917" s="52"/>
      <c r="L917" s="52"/>
      <c r="M917" s="52"/>
      <c r="N917" s="52"/>
      <c r="O917" s="52"/>
      <c r="P917" s="52"/>
    </row>
    <row r="918" spans="1:16" x14ac:dyDescent="0.25">
      <c r="A918" s="74"/>
      <c r="B918" s="101"/>
      <c r="H918" s="52"/>
      <c r="I918" s="52"/>
      <c r="J918" s="52"/>
      <c r="K918" s="52"/>
      <c r="L918" s="52"/>
      <c r="M918" s="52"/>
      <c r="N918" s="52"/>
      <c r="O918" s="52"/>
      <c r="P918" s="52"/>
    </row>
    <row r="919" spans="1:16" x14ac:dyDescent="0.25">
      <c r="H919" s="52"/>
      <c r="I919" s="52"/>
      <c r="J919" s="52"/>
      <c r="K919" s="52"/>
      <c r="L919" s="52"/>
      <c r="M919" s="52"/>
      <c r="N919" s="52"/>
      <c r="O919" s="52"/>
      <c r="P919" s="52"/>
    </row>
    <row r="920" spans="1:16" x14ac:dyDescent="0.25">
      <c r="H920" s="52"/>
      <c r="I920" s="52"/>
      <c r="J920" s="52"/>
      <c r="K920" s="52"/>
      <c r="L920" s="52"/>
      <c r="M920" s="52"/>
      <c r="N920" s="52"/>
      <c r="O920" s="52"/>
      <c r="P920" s="52"/>
    </row>
    <row r="921" spans="1:16" x14ac:dyDescent="0.25">
      <c r="H921" s="52"/>
      <c r="I921" s="52"/>
      <c r="J921" s="52"/>
      <c r="K921" s="52"/>
      <c r="L921" s="52"/>
      <c r="M921" s="52"/>
      <c r="N921" s="52"/>
      <c r="O921" s="52"/>
      <c r="P921" s="52"/>
    </row>
    <row r="922" spans="1:16" x14ac:dyDescent="0.25">
      <c r="H922" s="52"/>
      <c r="I922" s="52"/>
      <c r="J922" s="52"/>
      <c r="K922" s="52"/>
      <c r="L922" s="52"/>
      <c r="M922" s="52"/>
      <c r="N922" s="52"/>
      <c r="O922" s="52"/>
      <c r="P922" s="52"/>
    </row>
    <row r="923" spans="1:16" x14ac:dyDescent="0.25">
      <c r="H923" s="52"/>
      <c r="I923" s="52"/>
      <c r="J923" s="52"/>
      <c r="K923" s="52"/>
      <c r="L923" s="52"/>
      <c r="M923" s="52"/>
      <c r="N923" s="52"/>
      <c r="O923" s="52"/>
      <c r="P923" s="52"/>
    </row>
    <row r="924" spans="1:16" x14ac:dyDescent="0.25">
      <c r="H924" s="52"/>
      <c r="I924" s="52"/>
      <c r="J924" s="52"/>
      <c r="K924" s="52"/>
      <c r="L924" s="52"/>
      <c r="M924" s="52"/>
      <c r="N924" s="52"/>
      <c r="O924" s="52"/>
      <c r="P924" s="52"/>
    </row>
    <row r="925" spans="1:16" x14ac:dyDescent="0.25">
      <c r="H925" s="52"/>
      <c r="I925" s="52"/>
      <c r="J925" s="52"/>
      <c r="K925" s="52"/>
      <c r="L925" s="52"/>
      <c r="M925" s="52"/>
      <c r="N925" s="52"/>
      <c r="O925" s="52"/>
      <c r="P925" s="52"/>
    </row>
    <row r="926" spans="1:16" x14ac:dyDescent="0.25">
      <c r="A926" s="74"/>
      <c r="B926" s="101"/>
      <c r="C926" s="99"/>
      <c r="D926" s="96"/>
      <c r="E926" s="96"/>
      <c r="F926" s="96"/>
      <c r="G926" s="96"/>
      <c r="H926" s="52"/>
      <c r="I926" s="52"/>
      <c r="J926" s="52"/>
      <c r="K926" s="52"/>
      <c r="L926" s="52"/>
      <c r="M926" s="52"/>
      <c r="N926" s="52"/>
      <c r="O926" s="52"/>
      <c r="P926" s="52"/>
    </row>
    <row r="927" spans="1:16" x14ac:dyDescent="0.25">
      <c r="A927" s="74"/>
      <c r="B927" s="101"/>
      <c r="C927" s="99"/>
      <c r="D927" s="96"/>
      <c r="E927" s="96"/>
      <c r="F927" s="96"/>
      <c r="G927" s="96"/>
      <c r="H927" s="52"/>
      <c r="I927" s="52"/>
      <c r="J927" s="52"/>
      <c r="K927" s="52"/>
      <c r="L927" s="52"/>
      <c r="M927" s="52"/>
      <c r="N927" s="52"/>
      <c r="O927" s="52"/>
      <c r="P927" s="52"/>
    </row>
    <row r="928" spans="1:16" x14ac:dyDescent="0.25">
      <c r="A928" s="74"/>
      <c r="B928" s="101"/>
      <c r="C928" s="99"/>
      <c r="D928" s="96"/>
      <c r="E928" s="96"/>
      <c r="F928" s="96"/>
      <c r="G928" s="96"/>
      <c r="H928" s="52"/>
      <c r="I928" s="52"/>
      <c r="J928" s="52"/>
      <c r="K928" s="52"/>
      <c r="L928" s="52"/>
      <c r="M928" s="52"/>
      <c r="N928" s="52"/>
      <c r="O928" s="52"/>
      <c r="P928" s="52"/>
    </row>
    <row r="929" spans="1:16" x14ac:dyDescent="0.25">
      <c r="H929" s="52"/>
      <c r="I929" s="52"/>
      <c r="J929" s="52"/>
      <c r="K929" s="52"/>
      <c r="L929" s="52"/>
      <c r="M929" s="52"/>
      <c r="N929" s="52"/>
      <c r="O929" s="52"/>
      <c r="P929" s="52"/>
    </row>
    <row r="930" spans="1:16" x14ac:dyDescent="0.25">
      <c r="A930" s="74"/>
      <c r="H930" s="52"/>
      <c r="I930" s="52"/>
      <c r="J930" s="52"/>
      <c r="K930" s="52"/>
      <c r="L930" s="52"/>
      <c r="M930" s="52"/>
      <c r="N930" s="52"/>
      <c r="O930" s="52"/>
      <c r="P930" s="52"/>
    </row>
    <row r="931" spans="1:16" x14ac:dyDescent="0.25">
      <c r="G931" s="96"/>
      <c r="H931" s="52"/>
      <c r="I931" s="52"/>
      <c r="J931" s="52"/>
      <c r="K931" s="52"/>
      <c r="L931" s="52"/>
      <c r="M931" s="52"/>
      <c r="N931" s="52"/>
      <c r="O931" s="52"/>
      <c r="P931" s="52"/>
    </row>
    <row r="932" spans="1:16" x14ac:dyDescent="0.25">
      <c r="H932" s="52"/>
      <c r="I932" s="52"/>
      <c r="J932" s="52"/>
      <c r="K932" s="52"/>
      <c r="L932" s="52"/>
      <c r="M932" s="52"/>
      <c r="N932" s="52"/>
      <c r="O932" s="52"/>
      <c r="P932" s="52"/>
    </row>
    <row r="933" spans="1:16" x14ac:dyDescent="0.25">
      <c r="H933" s="52"/>
      <c r="I933" s="52"/>
      <c r="J933" s="52"/>
      <c r="K933" s="52"/>
      <c r="L933" s="52"/>
      <c r="M933" s="52"/>
      <c r="N933" s="52"/>
      <c r="O933" s="52"/>
      <c r="P933" s="52"/>
    </row>
    <row r="934" spans="1:16" x14ac:dyDescent="0.25">
      <c r="H934" s="52"/>
      <c r="I934" s="52"/>
      <c r="J934" s="52"/>
      <c r="K934" s="52"/>
      <c r="L934" s="52"/>
      <c r="M934" s="52"/>
      <c r="N934" s="52"/>
      <c r="O934" s="52"/>
      <c r="P934" s="52"/>
    </row>
    <row r="935" spans="1:16" x14ac:dyDescent="0.25">
      <c r="H935" s="52"/>
      <c r="I935" s="52"/>
      <c r="J935" s="52"/>
      <c r="K935" s="52"/>
      <c r="L935" s="52"/>
      <c r="M935" s="52"/>
      <c r="N935" s="52"/>
      <c r="O935" s="52"/>
      <c r="P935" s="52"/>
    </row>
    <row r="936" spans="1:16" x14ac:dyDescent="0.25">
      <c r="H936" s="52"/>
      <c r="I936" s="52"/>
      <c r="J936" s="52"/>
      <c r="K936" s="52"/>
      <c r="L936" s="52"/>
      <c r="M936" s="52"/>
      <c r="N936" s="52"/>
      <c r="O936" s="52"/>
      <c r="P936" s="52"/>
    </row>
    <row r="937" spans="1:16" x14ac:dyDescent="0.25">
      <c r="H937" s="52"/>
      <c r="I937" s="52"/>
      <c r="J937" s="52"/>
      <c r="K937" s="52"/>
      <c r="L937" s="52"/>
      <c r="M937" s="52"/>
      <c r="N937" s="52"/>
      <c r="O937" s="52"/>
      <c r="P937" s="52"/>
    </row>
    <row r="938" spans="1:16" x14ac:dyDescent="0.25">
      <c r="H938" s="52"/>
      <c r="I938" s="52"/>
      <c r="J938" s="52"/>
      <c r="K938" s="52"/>
      <c r="L938" s="52"/>
      <c r="M938" s="52"/>
      <c r="N938" s="52"/>
      <c r="O938" s="52"/>
      <c r="P938" s="52"/>
    </row>
    <row r="939" spans="1:16" x14ac:dyDescent="0.25">
      <c r="A939" s="74"/>
      <c r="D939" s="96"/>
      <c r="E939" s="96"/>
      <c r="F939" s="96"/>
      <c r="G939" s="96"/>
      <c r="H939" s="52"/>
      <c r="I939" s="52"/>
      <c r="J939" s="52"/>
      <c r="K939" s="52"/>
      <c r="L939" s="52"/>
      <c r="M939" s="52"/>
      <c r="N939" s="52"/>
      <c r="O939" s="52"/>
      <c r="P939" s="52"/>
    </row>
    <row r="940" spans="1:16" x14ac:dyDescent="0.25">
      <c r="A940" s="74"/>
      <c r="D940" s="96"/>
      <c r="E940" s="96"/>
      <c r="F940" s="96"/>
      <c r="G940" s="96"/>
      <c r="H940" s="52"/>
      <c r="I940" s="52"/>
      <c r="J940" s="52"/>
      <c r="K940" s="52"/>
      <c r="L940" s="52"/>
      <c r="M940" s="52"/>
      <c r="N940" s="52"/>
      <c r="O940" s="52"/>
      <c r="P940" s="52"/>
    </row>
    <row r="941" spans="1:16" x14ac:dyDescent="0.25">
      <c r="A941" s="74"/>
      <c r="D941" s="96"/>
      <c r="E941" s="96"/>
      <c r="F941" s="96"/>
      <c r="G941" s="96"/>
      <c r="H941" s="52"/>
      <c r="I941" s="52"/>
      <c r="J941" s="52"/>
      <c r="K941" s="52"/>
      <c r="L941" s="52"/>
      <c r="M941" s="52"/>
      <c r="N941" s="52"/>
      <c r="O941" s="52"/>
      <c r="P941" s="52"/>
    </row>
    <row r="942" spans="1:16" x14ac:dyDescent="0.25">
      <c r="A942" s="74"/>
      <c r="D942" s="96"/>
      <c r="E942" s="96"/>
      <c r="F942" s="96"/>
      <c r="G942" s="96"/>
      <c r="H942" s="52"/>
      <c r="I942" s="52"/>
      <c r="J942" s="52"/>
      <c r="K942" s="52"/>
      <c r="L942" s="52"/>
      <c r="M942" s="52"/>
      <c r="N942" s="52"/>
      <c r="O942" s="52"/>
      <c r="P942" s="52"/>
    </row>
    <row r="943" spans="1:16" x14ac:dyDescent="0.25">
      <c r="H943" s="52"/>
      <c r="I943" s="52"/>
      <c r="J943" s="52"/>
      <c r="K943" s="52"/>
      <c r="L943" s="52"/>
      <c r="M943" s="52"/>
      <c r="N943" s="52"/>
      <c r="O943" s="52"/>
      <c r="P943" s="52"/>
    </row>
    <row r="944" spans="1:16" x14ac:dyDescent="0.25">
      <c r="A944" s="74"/>
      <c r="H944" s="52"/>
      <c r="I944" s="52"/>
      <c r="J944" s="52"/>
      <c r="K944" s="52"/>
      <c r="L944" s="52"/>
      <c r="M944" s="52"/>
      <c r="N944" s="52"/>
      <c r="O944" s="52"/>
      <c r="P944" s="52"/>
    </row>
    <row r="945" spans="1:16" x14ac:dyDescent="0.25">
      <c r="H945" s="52"/>
      <c r="I945" s="52"/>
      <c r="J945" s="52"/>
      <c r="K945" s="52"/>
      <c r="L945" s="52"/>
      <c r="M945" s="52"/>
      <c r="N945" s="52"/>
      <c r="O945" s="52"/>
      <c r="P945" s="52"/>
    </row>
    <row r="946" spans="1:16" x14ac:dyDescent="0.25">
      <c r="H946" s="52"/>
      <c r="I946" s="52"/>
      <c r="J946" s="52"/>
      <c r="K946" s="52"/>
      <c r="L946" s="52"/>
      <c r="M946" s="52"/>
      <c r="N946" s="52"/>
      <c r="O946" s="52"/>
      <c r="P946" s="52"/>
    </row>
    <row r="947" spans="1:16" x14ac:dyDescent="0.25">
      <c r="H947" s="52"/>
      <c r="I947" s="52"/>
      <c r="J947" s="52"/>
      <c r="K947" s="52"/>
      <c r="L947" s="52"/>
      <c r="M947" s="52"/>
      <c r="N947" s="52"/>
      <c r="O947" s="52"/>
      <c r="P947" s="52"/>
    </row>
    <row r="948" spans="1:16" x14ac:dyDescent="0.25">
      <c r="A948" s="74"/>
      <c r="D948" s="96"/>
      <c r="E948" s="96"/>
      <c r="F948" s="96"/>
      <c r="G948" s="96"/>
      <c r="H948" s="52"/>
      <c r="I948" s="52"/>
      <c r="J948" s="52"/>
      <c r="K948" s="52"/>
      <c r="L948" s="52"/>
      <c r="M948" s="52"/>
      <c r="N948" s="52"/>
      <c r="O948" s="52"/>
      <c r="P948" s="52"/>
    </row>
    <row r="949" spans="1:16" x14ac:dyDescent="0.25">
      <c r="A949" s="74"/>
      <c r="D949" s="96"/>
      <c r="E949" s="96"/>
      <c r="F949" s="96"/>
      <c r="G949" s="96"/>
      <c r="H949" s="52"/>
      <c r="I949" s="52"/>
      <c r="J949" s="52"/>
      <c r="K949" s="52"/>
      <c r="L949" s="52"/>
      <c r="M949" s="52"/>
      <c r="N949" s="52"/>
      <c r="O949" s="52"/>
      <c r="P949" s="52"/>
    </row>
    <row r="950" spans="1:16" x14ac:dyDescent="0.25">
      <c r="A950" s="74"/>
      <c r="D950" s="96"/>
      <c r="E950" s="96"/>
      <c r="F950" s="96"/>
      <c r="G950" s="96"/>
      <c r="H950" s="52"/>
      <c r="I950" s="52"/>
      <c r="J950" s="52"/>
      <c r="K950" s="52"/>
      <c r="L950" s="52"/>
      <c r="M950" s="52"/>
      <c r="N950" s="52"/>
      <c r="O950" s="52"/>
      <c r="P950" s="52"/>
    </row>
    <row r="951" spans="1:16" x14ac:dyDescent="0.25">
      <c r="A951" s="74"/>
      <c r="H951" s="52"/>
      <c r="I951" s="52"/>
      <c r="J951" s="52"/>
      <c r="K951" s="52"/>
      <c r="L951" s="52"/>
      <c r="M951" s="52"/>
      <c r="N951" s="52"/>
      <c r="O951" s="52"/>
      <c r="P951" s="52"/>
    </row>
    <row r="952" spans="1:16" x14ac:dyDescent="0.25">
      <c r="A952" s="74"/>
      <c r="B952" s="101"/>
      <c r="C952" s="99"/>
      <c r="D952" s="96"/>
      <c r="E952" s="96"/>
      <c r="F952" s="96"/>
      <c r="G952" s="96"/>
      <c r="H952" s="52"/>
      <c r="I952" s="52"/>
      <c r="J952" s="52"/>
      <c r="K952" s="52"/>
      <c r="L952" s="52"/>
      <c r="M952" s="52"/>
      <c r="N952" s="52"/>
      <c r="O952" s="52"/>
      <c r="P952" s="52"/>
    </row>
    <row r="953" spans="1:16" x14ac:dyDescent="0.25">
      <c r="H953" s="52"/>
      <c r="I953" s="52"/>
      <c r="J953" s="52"/>
      <c r="K953" s="52"/>
      <c r="L953" s="52"/>
      <c r="M953" s="52"/>
      <c r="N953" s="52"/>
      <c r="O953" s="52"/>
      <c r="P953" s="52"/>
    </row>
    <row r="954" spans="1:16" x14ac:dyDescent="0.25">
      <c r="H954" s="52"/>
      <c r="I954" s="52"/>
      <c r="J954" s="52"/>
      <c r="K954" s="52"/>
      <c r="L954" s="52"/>
      <c r="M954" s="52"/>
      <c r="N954" s="52"/>
      <c r="O954" s="52"/>
      <c r="P954" s="52"/>
    </row>
    <row r="955" spans="1:16" x14ac:dyDescent="0.25">
      <c r="H955" s="52"/>
      <c r="I955" s="52"/>
      <c r="J955" s="52"/>
      <c r="K955" s="52"/>
      <c r="L955" s="52"/>
      <c r="M955" s="52"/>
      <c r="N955" s="52"/>
      <c r="O955" s="52"/>
      <c r="P955" s="52"/>
    </row>
    <row r="956" spans="1:16" x14ac:dyDescent="0.25">
      <c r="H956" s="52"/>
      <c r="I956" s="52"/>
      <c r="J956" s="52"/>
      <c r="K956" s="52"/>
      <c r="L956" s="52"/>
      <c r="M956" s="52"/>
      <c r="N956" s="52"/>
      <c r="O956" s="52"/>
      <c r="P956" s="52"/>
    </row>
    <row r="957" spans="1:16" x14ac:dyDescent="0.25">
      <c r="H957" s="52"/>
      <c r="I957" s="52"/>
      <c r="J957" s="52"/>
      <c r="K957" s="52"/>
      <c r="L957" s="52"/>
      <c r="M957" s="52"/>
      <c r="N957" s="52"/>
      <c r="O957" s="52"/>
      <c r="P957" s="52"/>
    </row>
    <row r="958" spans="1:16" x14ac:dyDescent="0.25">
      <c r="A958" s="74"/>
      <c r="D958" s="96"/>
      <c r="E958" s="96"/>
      <c r="F958" s="96"/>
      <c r="G958" s="96"/>
      <c r="H958" s="52"/>
      <c r="I958" s="52"/>
      <c r="J958" s="52"/>
      <c r="K958" s="52"/>
      <c r="L958" s="52"/>
      <c r="M958" s="52"/>
      <c r="N958" s="52"/>
      <c r="O958" s="52"/>
      <c r="P958" s="52"/>
    </row>
    <row r="959" spans="1:16" x14ac:dyDescent="0.25">
      <c r="H959" s="52"/>
      <c r="I959" s="52"/>
      <c r="J959" s="52"/>
      <c r="K959" s="52"/>
      <c r="L959" s="52"/>
      <c r="M959" s="52"/>
      <c r="N959" s="52"/>
      <c r="O959" s="52"/>
      <c r="P959" s="52"/>
    </row>
    <row r="960" spans="1:16" x14ac:dyDescent="0.25">
      <c r="H960" s="52"/>
      <c r="I960" s="52"/>
      <c r="J960" s="52"/>
      <c r="K960" s="52"/>
      <c r="L960" s="52"/>
      <c r="M960" s="52"/>
      <c r="N960" s="52"/>
      <c r="O960" s="52"/>
      <c r="P960" s="52"/>
    </row>
    <row r="961" spans="1:16" x14ac:dyDescent="0.25">
      <c r="H961" s="52"/>
      <c r="I961" s="52"/>
      <c r="J961" s="52"/>
      <c r="K961" s="52"/>
      <c r="L961" s="52"/>
      <c r="M961" s="52"/>
      <c r="N961" s="52"/>
      <c r="O961" s="52"/>
      <c r="P961" s="52"/>
    </row>
    <row r="962" spans="1:16" x14ac:dyDescent="0.25">
      <c r="H962" s="52"/>
      <c r="I962" s="52"/>
      <c r="J962" s="52"/>
      <c r="K962" s="52"/>
      <c r="L962" s="52"/>
      <c r="M962" s="52"/>
      <c r="N962" s="52"/>
      <c r="O962" s="52"/>
      <c r="P962" s="52"/>
    </row>
    <row r="963" spans="1:16" x14ac:dyDescent="0.25">
      <c r="H963" s="52"/>
      <c r="I963" s="52"/>
      <c r="J963" s="52"/>
      <c r="K963" s="52"/>
      <c r="L963" s="52"/>
      <c r="M963" s="52"/>
      <c r="N963" s="52"/>
      <c r="O963" s="52"/>
      <c r="P963" s="52"/>
    </row>
    <row r="964" spans="1:16" x14ac:dyDescent="0.25">
      <c r="H964" s="52"/>
      <c r="I964" s="52"/>
      <c r="J964" s="52"/>
      <c r="K964" s="52"/>
      <c r="L964" s="52"/>
      <c r="M964" s="52"/>
      <c r="N964" s="52"/>
      <c r="O964" s="52"/>
      <c r="P964" s="52"/>
    </row>
    <row r="965" spans="1:16" x14ac:dyDescent="0.25">
      <c r="C965" s="99"/>
      <c r="H965" s="52"/>
      <c r="I965" s="52"/>
      <c r="J965" s="52"/>
      <c r="K965" s="52"/>
      <c r="L965" s="52"/>
      <c r="M965" s="52"/>
      <c r="N965" s="52"/>
      <c r="O965" s="52"/>
      <c r="P965" s="52"/>
    </row>
    <row r="966" spans="1:16" x14ac:dyDescent="0.25">
      <c r="A966" s="74"/>
      <c r="B966" s="101"/>
      <c r="H966" s="52"/>
      <c r="I966" s="52"/>
      <c r="J966" s="52"/>
      <c r="K966" s="52"/>
      <c r="L966" s="52"/>
      <c r="M966" s="52"/>
      <c r="N966" s="52"/>
      <c r="O966" s="52"/>
      <c r="P966" s="52"/>
    </row>
    <row r="967" spans="1:16" x14ac:dyDescent="0.25">
      <c r="H967" s="52"/>
      <c r="I967" s="52"/>
      <c r="J967" s="52"/>
      <c r="K967" s="52"/>
      <c r="L967" s="52"/>
      <c r="M967" s="52"/>
      <c r="N967" s="52"/>
      <c r="O967" s="52"/>
      <c r="P967" s="52"/>
    </row>
    <row r="968" spans="1:16" x14ac:dyDescent="0.25">
      <c r="H968" s="52"/>
      <c r="I968" s="52"/>
      <c r="J968" s="52"/>
      <c r="K968" s="52"/>
      <c r="L968" s="52"/>
      <c r="M968" s="52"/>
      <c r="N968" s="52"/>
      <c r="O968" s="52"/>
      <c r="P968" s="52"/>
    </row>
    <row r="969" spans="1:16" x14ac:dyDescent="0.25">
      <c r="H969" s="52"/>
      <c r="I969" s="52"/>
      <c r="J969" s="52"/>
      <c r="K969" s="52"/>
      <c r="L969" s="52"/>
      <c r="M969" s="52"/>
      <c r="N969" s="52"/>
      <c r="O969" s="52"/>
      <c r="P969" s="52"/>
    </row>
    <row r="970" spans="1:16" x14ac:dyDescent="0.25">
      <c r="H970" s="52"/>
      <c r="I970" s="52"/>
      <c r="J970" s="52"/>
      <c r="K970" s="52"/>
      <c r="L970" s="52"/>
      <c r="M970" s="52"/>
      <c r="N970" s="52"/>
      <c r="O970" s="52"/>
      <c r="P970" s="52"/>
    </row>
    <row r="971" spans="1:16" x14ac:dyDescent="0.25">
      <c r="H971" s="52"/>
      <c r="I971" s="52"/>
      <c r="J971" s="52"/>
      <c r="K971" s="52"/>
      <c r="L971" s="52"/>
      <c r="M971" s="52"/>
      <c r="N971" s="52"/>
      <c r="O971" s="52"/>
      <c r="P971" s="52"/>
    </row>
    <row r="972" spans="1:16" x14ac:dyDescent="0.25">
      <c r="H972" s="52"/>
      <c r="I972" s="52"/>
      <c r="J972" s="52"/>
      <c r="K972" s="52"/>
      <c r="L972" s="52"/>
      <c r="M972" s="52"/>
      <c r="N972" s="52"/>
      <c r="O972" s="52"/>
      <c r="P972" s="52"/>
    </row>
    <row r="973" spans="1:16" x14ac:dyDescent="0.25">
      <c r="A973" s="74"/>
      <c r="B973" s="101"/>
      <c r="C973" s="99"/>
      <c r="D973" s="96"/>
      <c r="E973" s="96"/>
      <c r="F973" s="96"/>
      <c r="G973" s="96"/>
      <c r="H973" s="52"/>
      <c r="I973" s="52"/>
      <c r="J973" s="52"/>
      <c r="K973" s="52"/>
      <c r="L973" s="52"/>
      <c r="M973" s="52"/>
      <c r="N973" s="52"/>
      <c r="O973" s="52"/>
      <c r="P973" s="52"/>
    </row>
    <row r="974" spans="1:16" x14ac:dyDescent="0.25">
      <c r="A974" s="74"/>
      <c r="B974" s="101"/>
      <c r="C974" s="99"/>
      <c r="D974" s="96"/>
      <c r="E974" s="96"/>
      <c r="F974" s="96"/>
      <c r="G974" s="96"/>
      <c r="H974" s="52"/>
      <c r="I974" s="52"/>
      <c r="J974" s="52"/>
      <c r="K974" s="52"/>
      <c r="L974" s="52"/>
      <c r="M974" s="52"/>
      <c r="N974" s="52"/>
      <c r="O974" s="52"/>
      <c r="P974" s="52"/>
    </row>
    <row r="975" spans="1:16" x14ac:dyDescent="0.25">
      <c r="H975" s="52"/>
      <c r="I975" s="52"/>
      <c r="J975" s="52"/>
      <c r="K975" s="52"/>
      <c r="L975" s="52"/>
      <c r="M975" s="52"/>
      <c r="N975" s="52"/>
      <c r="O975" s="52"/>
      <c r="P975" s="52"/>
    </row>
    <row r="976" spans="1:16" x14ac:dyDescent="0.25">
      <c r="A976" s="74"/>
      <c r="H976" s="52"/>
      <c r="I976" s="52"/>
      <c r="J976" s="52"/>
      <c r="K976" s="52"/>
      <c r="L976" s="52"/>
      <c r="M976" s="52"/>
      <c r="N976" s="52"/>
      <c r="O976" s="52"/>
      <c r="P976" s="52"/>
    </row>
    <row r="977" spans="1:16" x14ac:dyDescent="0.25">
      <c r="H977" s="52"/>
      <c r="I977" s="52"/>
      <c r="J977" s="52"/>
      <c r="K977" s="52"/>
      <c r="L977" s="52"/>
      <c r="M977" s="52"/>
      <c r="N977" s="52"/>
      <c r="O977" s="52"/>
      <c r="P977" s="52"/>
    </row>
    <row r="978" spans="1:16" x14ac:dyDescent="0.25">
      <c r="H978" s="52"/>
      <c r="I978" s="52"/>
      <c r="J978" s="52"/>
      <c r="K978" s="52"/>
      <c r="L978" s="52"/>
      <c r="M978" s="52"/>
      <c r="N978" s="52"/>
      <c r="O978" s="52"/>
      <c r="P978" s="52"/>
    </row>
    <row r="979" spans="1:16" x14ac:dyDescent="0.25">
      <c r="H979" s="52"/>
      <c r="I979" s="52"/>
      <c r="J979" s="52"/>
      <c r="K979" s="52"/>
      <c r="L979" s="52"/>
      <c r="M979" s="52"/>
      <c r="N979" s="52"/>
      <c r="O979" s="52"/>
      <c r="P979" s="52"/>
    </row>
    <row r="980" spans="1:16" x14ac:dyDescent="0.25">
      <c r="H980" s="52"/>
      <c r="I980" s="52"/>
      <c r="J980" s="52"/>
      <c r="K980" s="52"/>
      <c r="L980" s="52"/>
      <c r="M980" s="52"/>
      <c r="N980" s="52"/>
      <c r="O980" s="52"/>
      <c r="P980" s="52"/>
    </row>
    <row r="981" spans="1:16" x14ac:dyDescent="0.25">
      <c r="H981" s="52"/>
      <c r="I981" s="52"/>
      <c r="J981" s="52"/>
      <c r="K981" s="52"/>
      <c r="L981" s="52"/>
      <c r="M981" s="52"/>
      <c r="N981" s="52"/>
      <c r="O981" s="52"/>
      <c r="P981" s="52"/>
    </row>
    <row r="982" spans="1:16" x14ac:dyDescent="0.25">
      <c r="H982" s="52"/>
      <c r="I982" s="52"/>
      <c r="J982" s="52"/>
      <c r="K982" s="52"/>
      <c r="L982" s="52"/>
      <c r="M982" s="52"/>
      <c r="N982" s="52"/>
      <c r="O982" s="52"/>
      <c r="P982" s="52"/>
    </row>
    <row r="983" spans="1:16" x14ac:dyDescent="0.25">
      <c r="H983" s="52"/>
      <c r="I983" s="52"/>
      <c r="J983" s="52"/>
      <c r="K983" s="52"/>
      <c r="L983" s="52"/>
      <c r="M983" s="52"/>
      <c r="N983" s="52"/>
      <c r="O983" s="52"/>
      <c r="P983" s="52"/>
    </row>
    <row r="984" spans="1:16" x14ac:dyDescent="0.25">
      <c r="H984" s="52"/>
      <c r="I984" s="52"/>
      <c r="J984" s="52"/>
      <c r="K984" s="52"/>
      <c r="L984" s="52"/>
      <c r="M984" s="52"/>
      <c r="N984" s="52"/>
      <c r="O984" s="52"/>
      <c r="P984" s="52"/>
    </row>
    <row r="985" spans="1:16" x14ac:dyDescent="0.25">
      <c r="A985" s="74"/>
      <c r="D985" s="96"/>
      <c r="E985" s="96"/>
      <c r="F985" s="96"/>
      <c r="G985" s="96"/>
      <c r="H985" s="52"/>
      <c r="I985" s="52"/>
      <c r="J985" s="52"/>
      <c r="K985" s="52"/>
      <c r="L985" s="52"/>
      <c r="M985" s="52"/>
      <c r="N985" s="52"/>
      <c r="O985" s="52"/>
      <c r="P985" s="52"/>
    </row>
    <row r="986" spans="1:16" x14ac:dyDescent="0.25">
      <c r="A986" s="74"/>
      <c r="D986" s="96"/>
      <c r="E986" s="96"/>
      <c r="F986" s="96"/>
      <c r="G986" s="96"/>
      <c r="H986" s="52"/>
      <c r="I986" s="52"/>
      <c r="J986" s="52"/>
      <c r="K986" s="52"/>
      <c r="L986" s="52"/>
      <c r="M986" s="52"/>
      <c r="N986" s="52"/>
      <c r="O986" s="52"/>
      <c r="P986" s="52"/>
    </row>
    <row r="987" spans="1:16" x14ac:dyDescent="0.25">
      <c r="H987" s="52"/>
      <c r="I987" s="52"/>
      <c r="J987" s="52"/>
      <c r="K987" s="52"/>
      <c r="L987" s="52"/>
      <c r="M987" s="52"/>
      <c r="N987" s="52"/>
      <c r="O987" s="52"/>
      <c r="P987" s="52"/>
    </row>
    <row r="988" spans="1:16" x14ac:dyDescent="0.25">
      <c r="A988" s="74"/>
      <c r="H988" s="52"/>
      <c r="I988" s="52"/>
      <c r="J988" s="52"/>
      <c r="K988" s="52"/>
      <c r="L988" s="52"/>
      <c r="M988" s="52"/>
      <c r="N988" s="52"/>
      <c r="O988" s="52"/>
      <c r="P988" s="52"/>
    </row>
    <row r="989" spans="1:16" x14ac:dyDescent="0.25">
      <c r="H989" s="52"/>
      <c r="I989" s="52"/>
      <c r="J989" s="52"/>
      <c r="K989" s="52"/>
      <c r="L989" s="52"/>
      <c r="M989" s="52"/>
      <c r="N989" s="52"/>
      <c r="O989" s="52"/>
      <c r="P989" s="52"/>
    </row>
    <row r="990" spans="1:16" x14ac:dyDescent="0.25">
      <c r="H990" s="52"/>
      <c r="I990" s="52"/>
      <c r="J990" s="52"/>
      <c r="K990" s="52"/>
      <c r="L990" s="52"/>
      <c r="M990" s="52"/>
      <c r="N990" s="52"/>
      <c r="O990" s="52"/>
      <c r="P990" s="52"/>
    </row>
    <row r="991" spans="1:16" x14ac:dyDescent="0.25">
      <c r="H991" s="52"/>
      <c r="I991" s="52"/>
      <c r="J991" s="52"/>
      <c r="K991" s="52"/>
      <c r="L991" s="52"/>
      <c r="M991" s="52"/>
      <c r="N991" s="52"/>
      <c r="O991" s="52"/>
      <c r="P991" s="52"/>
    </row>
    <row r="992" spans="1:16" x14ac:dyDescent="0.25">
      <c r="A992" s="74"/>
      <c r="D992" s="96"/>
      <c r="E992" s="96"/>
      <c r="F992" s="96"/>
      <c r="G992" s="96"/>
      <c r="H992" s="52"/>
      <c r="I992" s="52"/>
      <c r="J992" s="52"/>
      <c r="K992" s="52"/>
      <c r="L992" s="52"/>
      <c r="M992" s="52"/>
      <c r="N992" s="52"/>
      <c r="O992" s="52"/>
      <c r="P992" s="52"/>
    </row>
    <row r="993" spans="1:16" x14ac:dyDescent="0.25">
      <c r="H993" s="52"/>
      <c r="I993" s="52"/>
      <c r="J993" s="52"/>
      <c r="K993" s="52"/>
      <c r="L993" s="52"/>
      <c r="M993" s="52"/>
      <c r="N993" s="52"/>
      <c r="O993" s="52"/>
      <c r="P993" s="52"/>
    </row>
    <row r="994" spans="1:16" x14ac:dyDescent="0.25">
      <c r="A994" s="74"/>
      <c r="H994" s="52"/>
      <c r="I994" s="52"/>
      <c r="J994" s="52"/>
      <c r="K994" s="52"/>
      <c r="L994" s="52"/>
      <c r="M994" s="52"/>
      <c r="N994" s="52"/>
      <c r="O994" s="52"/>
      <c r="P994" s="52"/>
    </row>
    <row r="995" spans="1:16" x14ac:dyDescent="0.25">
      <c r="H995" s="52"/>
      <c r="I995" s="52"/>
      <c r="J995" s="52"/>
      <c r="K995" s="52"/>
      <c r="L995" s="52"/>
      <c r="M995" s="52"/>
      <c r="N995" s="52"/>
      <c r="O995" s="52"/>
      <c r="P995" s="52"/>
    </row>
    <row r="996" spans="1:16" x14ac:dyDescent="0.25">
      <c r="A996" s="74"/>
      <c r="B996" s="101"/>
      <c r="C996" s="99"/>
      <c r="D996" s="96"/>
      <c r="E996" s="96"/>
      <c r="F996" s="96"/>
      <c r="G996" s="96"/>
      <c r="H996" s="52"/>
      <c r="I996" s="52"/>
      <c r="J996" s="52"/>
      <c r="K996" s="52"/>
      <c r="L996" s="52"/>
      <c r="M996" s="52"/>
      <c r="N996" s="52"/>
      <c r="O996" s="52"/>
      <c r="P996" s="52"/>
    </row>
    <row r="997" spans="1:16" x14ac:dyDescent="0.25">
      <c r="H997" s="52"/>
      <c r="I997" s="52"/>
      <c r="J997" s="52"/>
      <c r="K997" s="52"/>
      <c r="L997" s="52"/>
      <c r="M997" s="52"/>
      <c r="N997" s="52"/>
      <c r="O997" s="52"/>
      <c r="P997" s="52"/>
    </row>
    <row r="998" spans="1:16" x14ac:dyDescent="0.25">
      <c r="H998" s="52"/>
      <c r="I998" s="52"/>
      <c r="J998" s="52"/>
      <c r="K998" s="52"/>
      <c r="L998" s="52"/>
      <c r="M998" s="52"/>
      <c r="N998" s="52"/>
      <c r="O998" s="52"/>
      <c r="P998" s="52"/>
    </row>
    <row r="999" spans="1:16" x14ac:dyDescent="0.25">
      <c r="H999" s="52"/>
      <c r="I999" s="52"/>
      <c r="J999" s="52"/>
      <c r="K999" s="52"/>
      <c r="L999" s="52"/>
      <c r="M999" s="52"/>
      <c r="N999" s="52"/>
      <c r="O999" s="52"/>
      <c r="P999" s="52"/>
    </row>
    <row r="1000" spans="1:16" x14ac:dyDescent="0.25">
      <c r="H1000" s="52"/>
      <c r="I1000" s="52"/>
      <c r="J1000" s="52"/>
      <c r="K1000" s="52"/>
      <c r="L1000" s="52"/>
      <c r="M1000" s="52"/>
      <c r="N1000" s="52"/>
      <c r="O1000" s="52"/>
      <c r="P1000" s="52"/>
    </row>
    <row r="1001" spans="1:16" x14ac:dyDescent="0.25">
      <c r="H1001" s="52"/>
      <c r="I1001" s="52"/>
      <c r="J1001" s="52"/>
      <c r="K1001" s="52"/>
      <c r="L1001" s="52"/>
      <c r="M1001" s="52"/>
      <c r="N1001" s="52"/>
      <c r="O1001" s="52"/>
      <c r="P1001" s="52"/>
    </row>
    <row r="1002" spans="1:16" x14ac:dyDescent="0.25">
      <c r="A1002" s="74"/>
      <c r="D1002" s="96"/>
      <c r="E1002" s="96"/>
      <c r="F1002" s="96"/>
      <c r="G1002" s="96"/>
      <c r="H1002" s="52"/>
      <c r="I1002" s="52"/>
      <c r="J1002" s="52"/>
      <c r="K1002" s="52"/>
      <c r="L1002" s="52"/>
      <c r="M1002" s="52"/>
      <c r="N1002" s="52"/>
      <c r="O1002" s="52"/>
      <c r="P1002" s="52"/>
    </row>
    <row r="1003" spans="1:16" x14ac:dyDescent="0.25">
      <c r="H1003" s="52"/>
      <c r="I1003" s="52"/>
      <c r="J1003" s="52"/>
      <c r="K1003" s="52"/>
      <c r="L1003" s="52"/>
      <c r="M1003" s="52"/>
      <c r="N1003" s="52"/>
      <c r="O1003" s="52"/>
      <c r="P1003" s="52"/>
    </row>
    <row r="1004" spans="1:16" x14ac:dyDescent="0.25">
      <c r="A1004" s="74"/>
      <c r="B1004" s="101"/>
      <c r="H1004" s="52"/>
      <c r="I1004" s="52"/>
      <c r="J1004" s="52"/>
      <c r="K1004" s="52"/>
      <c r="L1004" s="52"/>
      <c r="M1004" s="52"/>
      <c r="N1004" s="52"/>
      <c r="O1004" s="52"/>
      <c r="P1004" s="52"/>
    </row>
    <row r="1005" spans="1:16" x14ac:dyDescent="0.25">
      <c r="H1005" s="52"/>
      <c r="I1005" s="52"/>
      <c r="J1005" s="52"/>
      <c r="K1005" s="52"/>
      <c r="L1005" s="52"/>
      <c r="M1005" s="52"/>
      <c r="N1005" s="52"/>
      <c r="O1005" s="52"/>
      <c r="P1005" s="52"/>
    </row>
    <row r="1006" spans="1:16" x14ac:dyDescent="0.25">
      <c r="H1006" s="52"/>
      <c r="I1006" s="52"/>
      <c r="J1006" s="52"/>
      <c r="K1006" s="52"/>
      <c r="L1006" s="52"/>
      <c r="M1006" s="52"/>
      <c r="N1006" s="52"/>
      <c r="O1006" s="52"/>
      <c r="P1006" s="52"/>
    </row>
    <row r="1007" spans="1:16" x14ac:dyDescent="0.25">
      <c r="A1007" s="74"/>
      <c r="B1007" s="101"/>
      <c r="C1007" s="99"/>
      <c r="D1007" s="96"/>
      <c r="E1007" s="96"/>
      <c r="F1007" s="96"/>
      <c r="G1007" s="96"/>
      <c r="H1007" s="52"/>
      <c r="I1007" s="52"/>
      <c r="J1007" s="52"/>
      <c r="K1007" s="52"/>
      <c r="L1007" s="52"/>
      <c r="M1007" s="52"/>
      <c r="N1007" s="52"/>
      <c r="O1007" s="52"/>
      <c r="P1007" s="52"/>
    </row>
    <row r="1008" spans="1:16" x14ac:dyDescent="0.25">
      <c r="H1008" s="52"/>
      <c r="I1008" s="52"/>
      <c r="J1008" s="52"/>
      <c r="K1008" s="52"/>
      <c r="L1008" s="52"/>
      <c r="M1008" s="52"/>
      <c r="N1008" s="52"/>
      <c r="O1008" s="52"/>
      <c r="P1008" s="52"/>
    </row>
    <row r="1009" spans="1:16" x14ac:dyDescent="0.25">
      <c r="A1009" s="4"/>
      <c r="B1009" s="139"/>
      <c r="C1009" s="52"/>
      <c r="D1009" s="52"/>
      <c r="E1009" s="52"/>
      <c r="F1009" s="52"/>
      <c r="G1009" s="52"/>
      <c r="H1009" s="52"/>
      <c r="I1009" s="52"/>
      <c r="J1009" s="52"/>
      <c r="K1009" s="52"/>
      <c r="L1009" s="52"/>
      <c r="M1009" s="52"/>
      <c r="N1009" s="52"/>
      <c r="O1009" s="52"/>
      <c r="P1009" s="52"/>
    </row>
    <row r="1010" spans="1:16" x14ac:dyDescent="0.25">
      <c r="A1010" s="4"/>
      <c r="B1010" s="139"/>
      <c r="C1010" s="52"/>
      <c r="D1010" s="52"/>
      <c r="E1010" s="52"/>
      <c r="F1010" s="52"/>
      <c r="G1010" s="52"/>
      <c r="H1010" s="52"/>
      <c r="I1010" s="52"/>
      <c r="J1010" s="52"/>
      <c r="K1010" s="52"/>
      <c r="L1010" s="52"/>
      <c r="M1010" s="52"/>
      <c r="N1010" s="52"/>
      <c r="O1010" s="52"/>
      <c r="P1010" s="52"/>
    </row>
    <row r="1011" spans="1:16" x14ac:dyDescent="0.25">
      <c r="A1011" s="4"/>
      <c r="B1011" s="139"/>
      <c r="C1011" s="52"/>
      <c r="D1011" s="52"/>
      <c r="E1011" s="52"/>
      <c r="F1011" s="52"/>
      <c r="G1011" s="52"/>
      <c r="H1011" s="52"/>
      <c r="I1011" s="52"/>
      <c r="J1011" s="52"/>
      <c r="K1011" s="52"/>
      <c r="L1011" s="52"/>
      <c r="M1011" s="52"/>
      <c r="N1011" s="52"/>
      <c r="O1011" s="52"/>
      <c r="P1011" s="52"/>
    </row>
    <row r="1012" spans="1:16" x14ac:dyDescent="0.25">
      <c r="A1012" s="4"/>
      <c r="B1012" s="139"/>
      <c r="C1012" s="52"/>
      <c r="D1012" s="52"/>
      <c r="E1012" s="52"/>
      <c r="F1012" s="52"/>
      <c r="G1012" s="52"/>
      <c r="H1012" s="52"/>
      <c r="I1012" s="52"/>
      <c r="J1012" s="52"/>
      <c r="K1012" s="52"/>
      <c r="L1012" s="52"/>
      <c r="M1012" s="52"/>
      <c r="N1012" s="52"/>
      <c r="O1012" s="52"/>
      <c r="P1012" s="52"/>
    </row>
    <row r="1013" spans="1:16" x14ac:dyDescent="0.25">
      <c r="A1013" s="4"/>
      <c r="B1013" s="139"/>
      <c r="C1013" s="52"/>
      <c r="D1013" s="52"/>
      <c r="E1013" s="52"/>
      <c r="F1013" s="52"/>
      <c r="G1013" s="52"/>
      <c r="H1013" s="52"/>
      <c r="I1013" s="52"/>
      <c r="J1013" s="52"/>
      <c r="K1013" s="52"/>
      <c r="L1013" s="52"/>
      <c r="M1013" s="52"/>
      <c r="N1013" s="52"/>
      <c r="O1013" s="52"/>
      <c r="P1013" s="52"/>
    </row>
    <row r="1014" spans="1:16" x14ac:dyDescent="0.25">
      <c r="A1014" s="4"/>
      <c r="B1014" s="139"/>
      <c r="C1014" s="52"/>
      <c r="D1014" s="52"/>
      <c r="E1014" s="52"/>
      <c r="F1014" s="52"/>
      <c r="G1014" s="52"/>
      <c r="H1014" s="52"/>
      <c r="I1014" s="52"/>
      <c r="J1014" s="52"/>
      <c r="K1014" s="52"/>
      <c r="L1014" s="52"/>
      <c r="M1014" s="52"/>
      <c r="N1014" s="52"/>
      <c r="O1014" s="52"/>
      <c r="P1014" s="52"/>
    </row>
    <row r="1015" spans="1:16" x14ac:dyDescent="0.25">
      <c r="A1015" s="4"/>
      <c r="B1015" s="139"/>
      <c r="C1015" s="52"/>
      <c r="D1015" s="52"/>
      <c r="E1015" s="52"/>
      <c r="F1015" s="52"/>
      <c r="G1015" s="52"/>
      <c r="H1015" s="52"/>
      <c r="I1015" s="52"/>
      <c r="J1015" s="52"/>
      <c r="K1015" s="52"/>
      <c r="L1015" s="52"/>
      <c r="M1015" s="52"/>
      <c r="N1015" s="52"/>
      <c r="O1015" s="52"/>
      <c r="P1015" s="52"/>
    </row>
    <row r="1016" spans="1:16" x14ac:dyDescent="0.25">
      <c r="A1016" s="4"/>
      <c r="B1016" s="139"/>
      <c r="C1016" s="52"/>
      <c r="D1016" s="52"/>
      <c r="E1016" s="52"/>
      <c r="F1016" s="52"/>
      <c r="G1016" s="52"/>
      <c r="H1016" s="52"/>
      <c r="I1016" s="52"/>
      <c r="J1016" s="52"/>
      <c r="K1016" s="52"/>
      <c r="L1016" s="52"/>
      <c r="M1016" s="52"/>
      <c r="N1016" s="52"/>
      <c r="O1016" s="52"/>
      <c r="P1016" s="52"/>
    </row>
    <row r="1017" spans="1:16" x14ac:dyDescent="0.25">
      <c r="A1017" s="4"/>
      <c r="B1017" s="139"/>
      <c r="C1017" s="52"/>
      <c r="D1017" s="52"/>
      <c r="E1017" s="52"/>
      <c r="F1017" s="52"/>
      <c r="G1017" s="52"/>
      <c r="H1017" s="52"/>
      <c r="I1017" s="52"/>
      <c r="J1017" s="52"/>
      <c r="K1017" s="52"/>
      <c r="L1017" s="52"/>
      <c r="M1017" s="52"/>
      <c r="N1017" s="52"/>
      <c r="O1017" s="52"/>
      <c r="P1017" s="52"/>
    </row>
    <row r="1020" spans="1:16" x14ac:dyDescent="0.25">
      <c r="A1020" s="4"/>
      <c r="B1020" s="139"/>
      <c r="C1020" s="52"/>
    </row>
    <row r="1022" spans="1:16" x14ac:dyDescent="0.25">
      <c r="A1022" s="4"/>
      <c r="B1022" s="139"/>
      <c r="C1022" s="52"/>
    </row>
    <row r="1023" spans="1:16" x14ac:dyDescent="0.25">
      <c r="A1023" s="4"/>
      <c r="B1023" s="139"/>
      <c r="C1023" s="52"/>
      <c r="P1023" s="63" t="s">
        <v>113</v>
      </c>
    </row>
    <row r="1024" spans="1:16" x14ac:dyDescent="0.25">
      <c r="A1024" s="4"/>
      <c r="B1024" s="139"/>
      <c r="C1024" s="52"/>
    </row>
  </sheetData>
  <mergeCells count="90">
    <mergeCell ref="M3:M5"/>
    <mergeCell ref="N3:N5"/>
    <mergeCell ref="O3:O5"/>
    <mergeCell ref="D29:F29"/>
    <mergeCell ref="H29:H31"/>
    <mergeCell ref="I29:I31"/>
    <mergeCell ref="J29:J31"/>
    <mergeCell ref="K29:K31"/>
    <mergeCell ref="L29:L31"/>
    <mergeCell ref="M29:M31"/>
    <mergeCell ref="D3:F3"/>
    <mergeCell ref="H3:H5"/>
    <mergeCell ref="I3:I5"/>
    <mergeCell ref="J3:J5"/>
    <mergeCell ref="K3:K5"/>
    <mergeCell ref="L3:L5"/>
    <mergeCell ref="N29:N31"/>
    <mergeCell ref="O29:O31"/>
    <mergeCell ref="D55:F55"/>
    <mergeCell ref="H55:H57"/>
    <mergeCell ref="I55:I57"/>
    <mergeCell ref="J55:J57"/>
    <mergeCell ref="K55:K57"/>
    <mergeCell ref="L55:L57"/>
    <mergeCell ref="M55:M57"/>
    <mergeCell ref="N55:N57"/>
    <mergeCell ref="O55:O57"/>
    <mergeCell ref="D83:F83"/>
    <mergeCell ref="H83:H85"/>
    <mergeCell ref="I83:I85"/>
    <mergeCell ref="J83:J85"/>
    <mergeCell ref="K83:K85"/>
    <mergeCell ref="L83:L85"/>
    <mergeCell ref="M83:M85"/>
    <mergeCell ref="N83:N85"/>
    <mergeCell ref="O83:O85"/>
    <mergeCell ref="M108:M110"/>
    <mergeCell ref="N108:N110"/>
    <mergeCell ref="O108:O110"/>
    <mergeCell ref="L108:L110"/>
    <mergeCell ref="A131:B131"/>
    <mergeCell ref="C135:D135"/>
    <mergeCell ref="D136:F136"/>
    <mergeCell ref="H136:H138"/>
    <mergeCell ref="I136:I138"/>
    <mergeCell ref="D108:F108"/>
    <mergeCell ref="H108:H110"/>
    <mergeCell ref="I108:I110"/>
    <mergeCell ref="J108:J110"/>
    <mergeCell ref="K108:K110"/>
    <mergeCell ref="L136:L138"/>
    <mergeCell ref="M136:M138"/>
    <mergeCell ref="N136:N138"/>
    <mergeCell ref="O136:O138"/>
    <mergeCell ref="D162:F162"/>
    <mergeCell ref="H162:H164"/>
    <mergeCell ref="I162:I164"/>
    <mergeCell ref="J162:J164"/>
    <mergeCell ref="K162:K164"/>
    <mergeCell ref="L162:L164"/>
    <mergeCell ref="M162:M164"/>
    <mergeCell ref="N162:N164"/>
    <mergeCell ref="O162:O164"/>
    <mergeCell ref="J136:J138"/>
    <mergeCell ref="K136:K138"/>
    <mergeCell ref="A188:P188"/>
    <mergeCell ref="A189:P189"/>
    <mergeCell ref="A186:B186"/>
    <mergeCell ref="A187:B187"/>
    <mergeCell ref="A196:P196"/>
    <mergeCell ref="A190:P190"/>
    <mergeCell ref="A191:P191"/>
    <mergeCell ref="A192:P192"/>
    <mergeCell ref="A193:P193"/>
    <mergeCell ref="A194:P194"/>
    <mergeCell ref="A195:P195"/>
    <mergeCell ref="A197:P197"/>
    <mergeCell ref="A198:P198"/>
    <mergeCell ref="A199:P199"/>
    <mergeCell ref="A200:P200"/>
    <mergeCell ref="A201:P201"/>
    <mergeCell ref="A208:P208"/>
    <mergeCell ref="A209:P209"/>
    <mergeCell ref="A210:P210"/>
    <mergeCell ref="A202:P202"/>
    <mergeCell ref="A203:P203"/>
    <mergeCell ref="A204:P204"/>
    <mergeCell ref="A205:P205"/>
    <mergeCell ref="A206:P206"/>
    <mergeCell ref="A207:P207"/>
  </mergeCells>
  <pageMargins left="0.11811023622047245" right="0.11811023622047245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Ротация</vt:lpstr>
      <vt:lpstr>младшие</vt:lpstr>
      <vt:lpstr>старшие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2024-10-10T08:53:21Z</dcterms:modified>
</cp:coreProperties>
</file>