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411A00A-3E58-4314-B67C-D8833076F2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66" i="1" l="1"/>
  <c r="N166" i="1"/>
  <c r="M166" i="1"/>
  <c r="L166" i="1"/>
  <c r="K166" i="1"/>
  <c r="J166" i="1"/>
  <c r="I166" i="1"/>
  <c r="H166" i="1"/>
  <c r="G166" i="1"/>
  <c r="F166" i="1"/>
  <c r="E166" i="1"/>
  <c r="D166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C167" i="1" s="1"/>
  <c r="O151" i="1"/>
  <c r="N151" i="1"/>
  <c r="M151" i="1"/>
  <c r="L151" i="1"/>
  <c r="K151" i="1"/>
  <c r="J151" i="1"/>
  <c r="I151" i="1"/>
  <c r="H151" i="1"/>
  <c r="G151" i="1"/>
  <c r="F151" i="1"/>
  <c r="E151" i="1"/>
  <c r="D151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O123" i="1"/>
  <c r="O167" i="1" s="1"/>
  <c r="N123" i="1"/>
  <c r="N167" i="1" s="1"/>
  <c r="M123" i="1"/>
  <c r="M167" i="1" s="1"/>
  <c r="L123" i="1"/>
  <c r="L167" i="1" s="1"/>
  <c r="K123" i="1"/>
  <c r="K167" i="1" s="1"/>
  <c r="J123" i="1"/>
  <c r="J167" i="1" s="1"/>
  <c r="I123" i="1"/>
  <c r="I167" i="1" s="1"/>
  <c r="H123" i="1"/>
  <c r="H167" i="1" s="1"/>
  <c r="G123" i="1"/>
  <c r="G167" i="1" s="1"/>
  <c r="F123" i="1"/>
  <c r="F167" i="1" s="1"/>
  <c r="E123" i="1"/>
  <c r="E167" i="1" s="1"/>
  <c r="D123" i="1"/>
  <c r="D167" i="1" s="1"/>
  <c r="O103" i="1"/>
  <c r="N103" i="1"/>
  <c r="M103" i="1"/>
  <c r="L103" i="1"/>
  <c r="K103" i="1"/>
  <c r="J103" i="1"/>
  <c r="I103" i="1"/>
  <c r="H103" i="1"/>
  <c r="G103" i="1"/>
  <c r="F103" i="1"/>
  <c r="E103" i="1"/>
  <c r="D103" i="1"/>
  <c r="O95" i="1"/>
  <c r="O96" i="1" s="1"/>
  <c r="N95" i="1"/>
  <c r="N96" i="1" s="1"/>
  <c r="M95" i="1"/>
  <c r="M96" i="1" s="1"/>
  <c r="L95" i="1"/>
  <c r="L96" i="1" s="1"/>
  <c r="K95" i="1"/>
  <c r="K96" i="1" s="1"/>
  <c r="J95" i="1"/>
  <c r="J96" i="1" s="1"/>
  <c r="I95" i="1"/>
  <c r="I96" i="1" s="1"/>
  <c r="H95" i="1"/>
  <c r="H96" i="1" s="1"/>
  <c r="G95" i="1"/>
  <c r="G96" i="1" s="1"/>
  <c r="F95" i="1"/>
  <c r="F96" i="1" s="1"/>
  <c r="E95" i="1"/>
  <c r="E96" i="1" s="1"/>
  <c r="D95" i="1"/>
  <c r="D96" i="1" s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O74" i="1"/>
  <c r="N74" i="1"/>
  <c r="M74" i="1"/>
  <c r="L74" i="1"/>
  <c r="K74" i="1"/>
  <c r="J74" i="1"/>
  <c r="I74" i="1"/>
  <c r="H74" i="1"/>
  <c r="G74" i="1"/>
  <c r="F74" i="1"/>
  <c r="E74" i="1"/>
  <c r="D74" i="1"/>
  <c r="O66" i="1"/>
  <c r="N66" i="1"/>
  <c r="M66" i="1"/>
  <c r="L66" i="1"/>
  <c r="K66" i="1"/>
  <c r="J66" i="1"/>
  <c r="I66" i="1"/>
  <c r="H66" i="1"/>
  <c r="G66" i="1"/>
  <c r="F66" i="1"/>
  <c r="E66" i="1"/>
  <c r="D66" i="1"/>
  <c r="O59" i="1"/>
  <c r="N59" i="1"/>
  <c r="N104" i="1" s="1"/>
  <c r="N168" i="1" s="1"/>
  <c r="N169" i="1" s="1"/>
  <c r="M59" i="1"/>
  <c r="L59" i="1"/>
  <c r="L104" i="1" s="1"/>
  <c r="L168" i="1" s="1"/>
  <c r="L169" i="1" s="1"/>
  <c r="K59" i="1"/>
  <c r="J59" i="1"/>
  <c r="J104" i="1" s="1"/>
  <c r="J168" i="1" s="1"/>
  <c r="J169" i="1" s="1"/>
  <c r="I59" i="1"/>
  <c r="H59" i="1"/>
  <c r="H104" i="1" s="1"/>
  <c r="H168" i="1" s="1"/>
  <c r="H169" i="1" s="1"/>
  <c r="G59" i="1"/>
  <c r="F59" i="1"/>
  <c r="F104" i="1" s="1"/>
  <c r="F168" i="1" s="1"/>
  <c r="F169" i="1" s="1"/>
  <c r="E59" i="1"/>
  <c r="D59" i="1"/>
  <c r="D104" i="1" s="1"/>
  <c r="D168" i="1" s="1"/>
  <c r="D169" i="1" s="1"/>
  <c r="C59" i="1"/>
  <c r="C104" i="1" s="1"/>
  <c r="C168" i="1" s="1"/>
  <c r="C169" i="1" s="1"/>
  <c r="E104" i="1" l="1"/>
  <c r="E168" i="1" s="1"/>
  <c r="E169" i="1" s="1"/>
  <c r="G104" i="1"/>
  <c r="G168" i="1" s="1"/>
  <c r="G169" i="1" s="1"/>
  <c r="I104" i="1"/>
  <c r="I168" i="1" s="1"/>
  <c r="I169" i="1" s="1"/>
  <c r="K104" i="1"/>
  <c r="K168" i="1" s="1"/>
  <c r="K169" i="1" s="1"/>
  <c r="M104" i="1"/>
  <c r="M168" i="1" s="1"/>
  <c r="M169" i="1" s="1"/>
  <c r="O104" i="1"/>
  <c r="O168" i="1" s="1"/>
  <c r="O169" i="1" s="1"/>
</calcChain>
</file>

<file path=xl/sharedStrings.xml><?xml version="1.0" encoding="utf-8"?>
<sst xmlns="http://schemas.openxmlformats.org/spreadsheetml/2006/main" count="182" uniqueCount="107">
  <si>
    <t>4 день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</si>
  <si>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</si>
  <si>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</si>
  <si>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</si>
  <si>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</si>
  <si>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</si>
  <si>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</si>
  <si>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</si>
  <si>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</si>
  <si>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</si>
  <si>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</si>
  <si>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t>5 день</t>
  </si>
  <si>
    <t xml:space="preserve">№ 52 Сбор.рец. На прод-ию для обуч. Во всех образ.учреж-Дели -2017 </t>
  </si>
  <si>
    <t>Салат из отварной свеклы</t>
  </si>
  <si>
    <t>Биточки рыбные с картофельным пюре,  с маслом сливочным</t>
  </si>
  <si>
    <t>75/150/3</t>
  </si>
  <si>
    <t>№342  Сбор.рец. На прод-ию для обуч. Во всех образ.учреж-Дели 2017</t>
  </si>
  <si>
    <t>Компот из свежих яблок (75С)</t>
  </si>
  <si>
    <t>6 день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</si>
  <si>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</si>
  <si>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</si>
  <si>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 с кашей гречневой рассыпчатой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</si>
  <si>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</si>
  <si>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</si>
  <si>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</si>
  <si>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Итого за 6 дней 2 недели:</t>
  </si>
  <si>
    <t>ВСЕГО за 12 дней:</t>
  </si>
  <si>
    <t>В среднем на 1 учащегося в день:</t>
  </si>
  <si>
    <t>Согласовано</t>
  </si>
  <si>
    <t>Разработано и утвеждено</t>
  </si>
  <si>
    <t>Руководитель общеобразовательного учреждения</t>
  </si>
  <si>
    <t>Директор ООО "ФУДСОЦСЕРВИС"</t>
  </si>
  <si>
    <t>________________________</t>
  </si>
  <si>
    <t>________________Э.Р. Харламова</t>
  </si>
  <si>
    <t xml:space="preserve">Примерное цикличное двенадцатидневное меню </t>
  </si>
  <si>
    <t xml:space="preserve">Для организации бесплатного горячего питания (горячих завтраков) для обучающихся начальных классов </t>
  </si>
  <si>
    <t>общеобразовательных организаций Республики Татарстан</t>
  </si>
  <si>
    <t xml:space="preserve">ПРИМЕРНОЕ ДВУХНЕДЕЛЬНОЕ МЕНЮ ДЛЯ ОБУЧАЮЩИХСЯ В ОБЩЕОБРАЗОВАТЕЛЬНЫХ ОРГАНИЗАЦИЯХ С 1 по 4 КЛАССЫ </t>
  </si>
  <si>
    <t>сезон (осенне-зимний)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</si>
  <si>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</si>
  <si>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</si>
  <si>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</si>
  <si>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</si>
  <si>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</si>
  <si>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</si>
  <si>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</si>
  <si>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</si>
  <si>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</si>
  <si>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</si>
  <si>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</si>
  <si>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</si>
  <si>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</si>
  <si>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</si>
  <si>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</si>
  <si>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</si>
  <si>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</si>
  <si>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</si>
  <si>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</si>
  <si>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</si>
  <si>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</si>
  <si>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</si>
  <si>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</si>
  <si>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</si>
  <si>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</si>
  <si>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2 день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</si>
  <si>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</si>
  <si>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</si>
  <si>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</si>
  <si>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</si>
  <si>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</si>
  <si>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</si>
  <si>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</si>
  <si>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</si>
  <si>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</si>
  <si>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</si>
  <si>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</si>
  <si>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</si>
  <si>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</si>
  <si>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</si>
  <si>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</si>
  <si>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</si>
  <si>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</si>
  <si>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</si>
  <si>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Напиток из свежих фруктов (75С) 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</si>
  <si>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</si>
  <si>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</si>
  <si>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</si>
  <si>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</si>
  <si>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</si>
  <si>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</si>
  <si>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180/5</t>
  </si>
  <si>
    <t>Биточки рыбные с рисом отварным рассыпчатыйм,с маслом сливочным</t>
  </si>
  <si>
    <t>Итого за 6 дней 1 недели:</t>
  </si>
  <si>
    <t xml:space="preserve">2-ая неделя 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</si>
  <si>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</si>
  <si>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</si>
  <si>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</si>
  <si>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</si>
  <si>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Плоды и ягоды свежие (апельсины)</t>
  </si>
  <si>
    <t>№ 143,241 Сбор.рец. На прод-ию для обуч. Во всех образ.учреж-Дели 2017</t>
  </si>
  <si>
    <t>Овощи тушеные с мясом</t>
  </si>
  <si>
    <t>50/150</t>
  </si>
  <si>
    <t>№ 265 Сбор.рец. На прод-ию для обуч. Во всех образ.учреж-Дели -2017</t>
  </si>
  <si>
    <t>Плов из говядины с рисовой крупой</t>
  </si>
  <si>
    <t>Чай с сахаром</t>
  </si>
  <si>
    <t>190/10</t>
  </si>
  <si>
    <t>20-25%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</si>
</sst>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1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9"/>
      <name val="Calibri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  <font>
      <b/>
      <sz val="12"/>
      <color theme="1"/>
      <name val="Arial"/>
      <family val="2"/>
      <charset val="204"/>
    </font>
    <font>
      <sz val="12"/>
      <name val="Calibri"/>
      <family val="2"/>
      <charset val="204"/>
    </font>
    <font>
      <b/>
      <sz val="14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6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8" fillId="3" borderId="1" xfId="0" applyFont="1" applyFill="1" applyBorder="1" applyAlignment="1">
      <alignment horizontal="right"/>
    </xf>
    <xf numFmtId="1" fontId="8" fillId="3" borderId="1" xfId="0" applyNumberFormat="1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9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left" vertical="top"/>
    </xf>
    <xf numFmtId="0" fontId="12" fillId="3" borderId="0" xfId="0" applyFont="1" applyFill="1" applyAlignment="1">
      <alignment vertical="top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top"/>
    </xf>
    <xf numFmtId="0" fontId="11" fillId="3" borderId="0" xfId="0" applyFont="1" applyFill="1" applyAlignment="1">
      <alignment horizontal="left"/>
    </xf>
    <xf numFmtId="0" fontId="13" fillId="3" borderId="0" xfId="0" applyFont="1" applyFill="1"/>
    <xf numFmtId="0" fontId="11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left" vertical="top"/>
    </xf>
    <xf numFmtId="0" fontId="11" fillId="3" borderId="0" xfId="0" applyFont="1" applyFill="1" applyAlignment="1">
      <alignment horizontal="right" vertical="center"/>
    </xf>
    <xf numFmtId="0" fontId="15" fillId="3" borderId="0" xfId="0" applyFont="1" applyFill="1" applyAlignment="1">
      <alignment horizontal="center" vertical="top"/>
    </xf>
    <xf numFmtId="0" fontId="15" fillId="3" borderId="0" xfId="0" applyFont="1" applyFill="1" applyAlignment="1">
      <alignment horizontal="center" vertical="top"/>
    </xf>
    <xf numFmtId="0" fontId="16" fillId="3" borderId="0" xfId="0" applyFont="1" applyFill="1" applyAlignment="1">
      <alignment horizontal="center" vertical="top"/>
    </xf>
    <xf numFmtId="0" fontId="16" fillId="3" borderId="0" xfId="0" applyFont="1" applyFill="1" applyAlignment="1">
      <alignment horizontal="center" vertical="top"/>
    </xf>
    <xf numFmtId="0" fontId="10" fillId="3" borderId="4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3" borderId="0" xfId="0" applyFill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8" fillId="3" borderId="1" xfId="0" applyFont="1" applyFill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wrapText="1"/>
    </xf>
    <xf numFmtId="9" fontId="0" fillId="3" borderId="0" xfId="0" applyNumberFormat="1" applyFill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right" wrapText="1"/>
    </xf>
    <xf numFmtId="0" fontId="2" fillId="3" borderId="3" xfId="0" applyFont="1" applyFill="1" applyBorder="1" applyAlignment="1">
      <alignment horizontal="center"/>
    </xf>
    <xf numFmtId="2" fontId="2" fillId="3" borderId="3" xfId="0" applyNumberFormat="1" applyFont="1" applyFill="1" applyBorder="1" applyAlignment="1">
      <alignment horizontal="center" wrapText="1"/>
    </xf>
    <xf numFmtId="2" fontId="18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center"/>
    </xf>
    <xf numFmtId="2" fontId="2" fillId="3" borderId="0" xfId="0" applyNumberFormat="1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wrapText="1"/>
    </xf>
    <xf numFmtId="0" fontId="0" fillId="3" borderId="0" xfId="0" applyFill="1" applyAlignment="1">
      <alignment vertic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2" fontId="19" fillId="3" borderId="0" xfId="0" applyNumberFormat="1" applyFont="1" applyFill="1" applyAlignment="1">
      <alignment horizontal="center" vertical="center" wrapText="1"/>
    </xf>
    <xf numFmtId="1" fontId="19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2" fontId="19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2" fontId="20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2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86"/>
  <sheetViews>
    <sheetView tabSelected="1" topLeftCell="A13" workbookViewId="0">
      <selection activeCell="B20" sqref="B20:K20"/>
    </sheetView>
  </sheetViews>
  <sheetFormatPr defaultRowHeight="15" x14ac:dyDescent="0.25"/>
  <cols>
    <col min="1" max="1" width="28.7109375" style="26" customWidth="1"/>
    <col min="2" max="2" width="55" style="26" customWidth="1"/>
    <col min="3" max="3" width="11" style="26" customWidth="1"/>
    <col min="4" max="6" width="9.140625" style="26"/>
    <col min="7" max="7" width="11" style="26" customWidth="1"/>
    <col min="8" max="9" width="9.140625" style="26"/>
    <col min="10" max="10" width="11.28515625" style="26" customWidth="1"/>
    <col min="11" max="11" width="9.140625" style="26"/>
    <col min="12" max="12" width="11" style="26" customWidth="1"/>
    <col min="13" max="13" width="12" style="26" customWidth="1"/>
    <col min="14" max="14" width="11.28515625" style="26" customWidth="1"/>
    <col min="15" max="15" width="9.140625" style="26"/>
    <col min="16" max="16" width="9.140625" style="35"/>
    <col min="17" max="256" width="9.140625" style="26"/>
    <col min="257" max="257" width="28.7109375" style="26" customWidth="1"/>
    <col min="258" max="258" width="55" style="26" customWidth="1"/>
    <col min="259" max="259" width="11" style="26" customWidth="1"/>
    <col min="260" max="262" width="9.140625" style="26"/>
    <col min="263" max="263" width="11" style="26" customWidth="1"/>
    <col min="264" max="265" width="9.140625" style="26"/>
    <col min="266" max="266" width="11.28515625" style="26" customWidth="1"/>
    <col min="267" max="267" width="9.140625" style="26"/>
    <col min="268" max="268" width="11" style="26" customWidth="1"/>
    <col min="269" max="269" width="12" style="26" customWidth="1"/>
    <col min="270" max="270" width="11.28515625" style="26" customWidth="1"/>
    <col min="271" max="512" width="9.140625" style="26"/>
    <col min="513" max="513" width="28.7109375" style="26" customWidth="1"/>
    <col min="514" max="514" width="55" style="26" customWidth="1"/>
    <col min="515" max="515" width="11" style="26" customWidth="1"/>
    <col min="516" max="518" width="9.140625" style="26"/>
    <col min="519" max="519" width="11" style="26" customWidth="1"/>
    <col min="520" max="521" width="9.140625" style="26"/>
    <col min="522" max="522" width="11.28515625" style="26" customWidth="1"/>
    <col min="523" max="523" width="9.140625" style="26"/>
    <col min="524" max="524" width="11" style="26" customWidth="1"/>
    <col min="525" max="525" width="12" style="26" customWidth="1"/>
    <col min="526" max="526" width="11.28515625" style="26" customWidth="1"/>
    <col min="527" max="768" width="9.140625" style="26"/>
    <col min="769" max="769" width="28.7109375" style="26" customWidth="1"/>
    <col min="770" max="770" width="55" style="26" customWidth="1"/>
    <col min="771" max="771" width="11" style="26" customWidth="1"/>
    <col min="772" max="774" width="9.140625" style="26"/>
    <col min="775" max="775" width="11" style="26" customWidth="1"/>
    <col min="776" max="777" width="9.140625" style="26"/>
    <col min="778" max="778" width="11.28515625" style="26" customWidth="1"/>
    <col min="779" max="779" width="9.140625" style="26"/>
    <col min="780" max="780" width="11" style="26" customWidth="1"/>
    <col min="781" max="781" width="12" style="26" customWidth="1"/>
    <col min="782" max="782" width="11.28515625" style="26" customWidth="1"/>
    <col min="783" max="1024" width="9.140625" style="26"/>
    <col min="1025" max="1025" width="28.7109375" style="26" customWidth="1"/>
    <col min="1026" max="1026" width="55" style="26" customWidth="1"/>
    <col min="1027" max="1027" width="11" style="26" customWidth="1"/>
    <col min="1028" max="1030" width="9.140625" style="26"/>
    <col min="1031" max="1031" width="11" style="26" customWidth="1"/>
    <col min="1032" max="1033" width="9.140625" style="26"/>
    <col min="1034" max="1034" width="11.28515625" style="26" customWidth="1"/>
    <col min="1035" max="1035" width="9.140625" style="26"/>
    <col min="1036" max="1036" width="11" style="26" customWidth="1"/>
    <col min="1037" max="1037" width="12" style="26" customWidth="1"/>
    <col min="1038" max="1038" width="11.28515625" style="26" customWidth="1"/>
    <col min="1039" max="1280" width="9.140625" style="26"/>
    <col min="1281" max="1281" width="28.7109375" style="26" customWidth="1"/>
    <col min="1282" max="1282" width="55" style="26" customWidth="1"/>
    <col min="1283" max="1283" width="11" style="26" customWidth="1"/>
    <col min="1284" max="1286" width="9.140625" style="26"/>
    <col min="1287" max="1287" width="11" style="26" customWidth="1"/>
    <col min="1288" max="1289" width="9.140625" style="26"/>
    <col min="1290" max="1290" width="11.28515625" style="26" customWidth="1"/>
    <col min="1291" max="1291" width="9.140625" style="26"/>
    <col min="1292" max="1292" width="11" style="26" customWidth="1"/>
    <col min="1293" max="1293" width="12" style="26" customWidth="1"/>
    <col min="1294" max="1294" width="11.28515625" style="26" customWidth="1"/>
    <col min="1295" max="1536" width="9.140625" style="26"/>
    <col min="1537" max="1537" width="28.7109375" style="26" customWidth="1"/>
    <col min="1538" max="1538" width="55" style="26" customWidth="1"/>
    <col min="1539" max="1539" width="11" style="26" customWidth="1"/>
    <col min="1540" max="1542" width="9.140625" style="26"/>
    <col min="1543" max="1543" width="11" style="26" customWidth="1"/>
    <col min="1544" max="1545" width="9.140625" style="26"/>
    <col min="1546" max="1546" width="11.28515625" style="26" customWidth="1"/>
    <col min="1547" max="1547" width="9.140625" style="26"/>
    <col min="1548" max="1548" width="11" style="26" customWidth="1"/>
    <col min="1549" max="1549" width="12" style="26" customWidth="1"/>
    <col min="1550" max="1550" width="11.28515625" style="26" customWidth="1"/>
    <col min="1551" max="1792" width="9.140625" style="26"/>
    <col min="1793" max="1793" width="28.7109375" style="26" customWidth="1"/>
    <col min="1794" max="1794" width="55" style="26" customWidth="1"/>
    <col min="1795" max="1795" width="11" style="26" customWidth="1"/>
    <col min="1796" max="1798" width="9.140625" style="26"/>
    <col min="1799" max="1799" width="11" style="26" customWidth="1"/>
    <col min="1800" max="1801" width="9.140625" style="26"/>
    <col min="1802" max="1802" width="11.28515625" style="26" customWidth="1"/>
    <col min="1803" max="1803" width="9.140625" style="26"/>
    <col min="1804" max="1804" width="11" style="26" customWidth="1"/>
    <col min="1805" max="1805" width="12" style="26" customWidth="1"/>
    <col min="1806" max="1806" width="11.28515625" style="26" customWidth="1"/>
    <col min="1807" max="2048" width="9.140625" style="26"/>
    <col min="2049" max="2049" width="28.7109375" style="26" customWidth="1"/>
    <col min="2050" max="2050" width="55" style="26" customWidth="1"/>
    <col min="2051" max="2051" width="11" style="26" customWidth="1"/>
    <col min="2052" max="2054" width="9.140625" style="26"/>
    <col min="2055" max="2055" width="11" style="26" customWidth="1"/>
    <col min="2056" max="2057" width="9.140625" style="26"/>
    <col min="2058" max="2058" width="11.28515625" style="26" customWidth="1"/>
    <col min="2059" max="2059" width="9.140625" style="26"/>
    <col min="2060" max="2060" width="11" style="26" customWidth="1"/>
    <col min="2061" max="2061" width="12" style="26" customWidth="1"/>
    <col min="2062" max="2062" width="11.28515625" style="26" customWidth="1"/>
    <col min="2063" max="2304" width="9.140625" style="26"/>
    <col min="2305" max="2305" width="28.7109375" style="26" customWidth="1"/>
    <col min="2306" max="2306" width="55" style="26" customWidth="1"/>
    <col min="2307" max="2307" width="11" style="26" customWidth="1"/>
    <col min="2308" max="2310" width="9.140625" style="26"/>
    <col min="2311" max="2311" width="11" style="26" customWidth="1"/>
    <col min="2312" max="2313" width="9.140625" style="26"/>
    <col min="2314" max="2314" width="11.28515625" style="26" customWidth="1"/>
    <col min="2315" max="2315" width="9.140625" style="26"/>
    <col min="2316" max="2316" width="11" style="26" customWidth="1"/>
    <col min="2317" max="2317" width="12" style="26" customWidth="1"/>
    <col min="2318" max="2318" width="11.28515625" style="26" customWidth="1"/>
    <col min="2319" max="2560" width="9.140625" style="26"/>
    <col min="2561" max="2561" width="28.7109375" style="26" customWidth="1"/>
    <col min="2562" max="2562" width="55" style="26" customWidth="1"/>
    <col min="2563" max="2563" width="11" style="26" customWidth="1"/>
    <col min="2564" max="2566" width="9.140625" style="26"/>
    <col min="2567" max="2567" width="11" style="26" customWidth="1"/>
    <col min="2568" max="2569" width="9.140625" style="26"/>
    <col min="2570" max="2570" width="11.28515625" style="26" customWidth="1"/>
    <col min="2571" max="2571" width="9.140625" style="26"/>
    <col min="2572" max="2572" width="11" style="26" customWidth="1"/>
    <col min="2573" max="2573" width="12" style="26" customWidth="1"/>
    <col min="2574" max="2574" width="11.28515625" style="26" customWidth="1"/>
    <col min="2575" max="2816" width="9.140625" style="26"/>
    <col min="2817" max="2817" width="28.7109375" style="26" customWidth="1"/>
    <col min="2818" max="2818" width="55" style="26" customWidth="1"/>
    <col min="2819" max="2819" width="11" style="26" customWidth="1"/>
    <col min="2820" max="2822" width="9.140625" style="26"/>
    <col min="2823" max="2823" width="11" style="26" customWidth="1"/>
    <col min="2824" max="2825" width="9.140625" style="26"/>
    <col min="2826" max="2826" width="11.28515625" style="26" customWidth="1"/>
    <col min="2827" max="2827" width="9.140625" style="26"/>
    <col min="2828" max="2828" width="11" style="26" customWidth="1"/>
    <col min="2829" max="2829" width="12" style="26" customWidth="1"/>
    <col min="2830" max="2830" width="11.28515625" style="26" customWidth="1"/>
    <col min="2831" max="3072" width="9.140625" style="26"/>
    <col min="3073" max="3073" width="28.7109375" style="26" customWidth="1"/>
    <col min="3074" max="3074" width="55" style="26" customWidth="1"/>
    <col min="3075" max="3075" width="11" style="26" customWidth="1"/>
    <col min="3076" max="3078" width="9.140625" style="26"/>
    <col min="3079" max="3079" width="11" style="26" customWidth="1"/>
    <col min="3080" max="3081" width="9.140625" style="26"/>
    <col min="3082" max="3082" width="11.28515625" style="26" customWidth="1"/>
    <col min="3083" max="3083" width="9.140625" style="26"/>
    <col min="3084" max="3084" width="11" style="26" customWidth="1"/>
    <col min="3085" max="3085" width="12" style="26" customWidth="1"/>
    <col min="3086" max="3086" width="11.28515625" style="26" customWidth="1"/>
    <col min="3087" max="3328" width="9.140625" style="26"/>
    <col min="3329" max="3329" width="28.7109375" style="26" customWidth="1"/>
    <col min="3330" max="3330" width="55" style="26" customWidth="1"/>
    <col min="3331" max="3331" width="11" style="26" customWidth="1"/>
    <col min="3332" max="3334" width="9.140625" style="26"/>
    <col min="3335" max="3335" width="11" style="26" customWidth="1"/>
    <col min="3336" max="3337" width="9.140625" style="26"/>
    <col min="3338" max="3338" width="11.28515625" style="26" customWidth="1"/>
    <col min="3339" max="3339" width="9.140625" style="26"/>
    <col min="3340" max="3340" width="11" style="26" customWidth="1"/>
    <col min="3341" max="3341" width="12" style="26" customWidth="1"/>
    <col min="3342" max="3342" width="11.28515625" style="26" customWidth="1"/>
    <col min="3343" max="3584" width="9.140625" style="26"/>
    <col min="3585" max="3585" width="28.7109375" style="26" customWidth="1"/>
    <col min="3586" max="3586" width="55" style="26" customWidth="1"/>
    <col min="3587" max="3587" width="11" style="26" customWidth="1"/>
    <col min="3588" max="3590" width="9.140625" style="26"/>
    <col min="3591" max="3591" width="11" style="26" customWidth="1"/>
    <col min="3592" max="3593" width="9.140625" style="26"/>
    <col min="3594" max="3594" width="11.28515625" style="26" customWidth="1"/>
    <col min="3595" max="3595" width="9.140625" style="26"/>
    <col min="3596" max="3596" width="11" style="26" customWidth="1"/>
    <col min="3597" max="3597" width="12" style="26" customWidth="1"/>
    <col min="3598" max="3598" width="11.28515625" style="26" customWidth="1"/>
    <col min="3599" max="3840" width="9.140625" style="26"/>
    <col min="3841" max="3841" width="28.7109375" style="26" customWidth="1"/>
    <col min="3842" max="3842" width="55" style="26" customWidth="1"/>
    <col min="3843" max="3843" width="11" style="26" customWidth="1"/>
    <col min="3844" max="3846" width="9.140625" style="26"/>
    <col min="3847" max="3847" width="11" style="26" customWidth="1"/>
    <col min="3848" max="3849" width="9.140625" style="26"/>
    <col min="3850" max="3850" width="11.28515625" style="26" customWidth="1"/>
    <col min="3851" max="3851" width="9.140625" style="26"/>
    <col min="3852" max="3852" width="11" style="26" customWidth="1"/>
    <col min="3853" max="3853" width="12" style="26" customWidth="1"/>
    <col min="3854" max="3854" width="11.28515625" style="26" customWidth="1"/>
    <col min="3855" max="4096" width="9.140625" style="26"/>
    <col min="4097" max="4097" width="28.7109375" style="26" customWidth="1"/>
    <col min="4098" max="4098" width="55" style="26" customWidth="1"/>
    <col min="4099" max="4099" width="11" style="26" customWidth="1"/>
    <col min="4100" max="4102" width="9.140625" style="26"/>
    <col min="4103" max="4103" width="11" style="26" customWidth="1"/>
    <col min="4104" max="4105" width="9.140625" style="26"/>
    <col min="4106" max="4106" width="11.28515625" style="26" customWidth="1"/>
    <col min="4107" max="4107" width="9.140625" style="26"/>
    <col min="4108" max="4108" width="11" style="26" customWidth="1"/>
    <col min="4109" max="4109" width="12" style="26" customWidth="1"/>
    <col min="4110" max="4110" width="11.28515625" style="26" customWidth="1"/>
    <col min="4111" max="4352" width="9.140625" style="26"/>
    <col min="4353" max="4353" width="28.7109375" style="26" customWidth="1"/>
    <col min="4354" max="4354" width="55" style="26" customWidth="1"/>
    <col min="4355" max="4355" width="11" style="26" customWidth="1"/>
    <col min="4356" max="4358" width="9.140625" style="26"/>
    <col min="4359" max="4359" width="11" style="26" customWidth="1"/>
    <col min="4360" max="4361" width="9.140625" style="26"/>
    <col min="4362" max="4362" width="11.28515625" style="26" customWidth="1"/>
    <col min="4363" max="4363" width="9.140625" style="26"/>
    <col min="4364" max="4364" width="11" style="26" customWidth="1"/>
    <col min="4365" max="4365" width="12" style="26" customWidth="1"/>
    <col min="4366" max="4366" width="11.28515625" style="26" customWidth="1"/>
    <col min="4367" max="4608" width="9.140625" style="26"/>
    <col min="4609" max="4609" width="28.7109375" style="26" customWidth="1"/>
    <col min="4610" max="4610" width="55" style="26" customWidth="1"/>
    <col min="4611" max="4611" width="11" style="26" customWidth="1"/>
    <col min="4612" max="4614" width="9.140625" style="26"/>
    <col min="4615" max="4615" width="11" style="26" customWidth="1"/>
    <col min="4616" max="4617" width="9.140625" style="26"/>
    <col min="4618" max="4618" width="11.28515625" style="26" customWidth="1"/>
    <col min="4619" max="4619" width="9.140625" style="26"/>
    <col min="4620" max="4620" width="11" style="26" customWidth="1"/>
    <col min="4621" max="4621" width="12" style="26" customWidth="1"/>
    <col min="4622" max="4622" width="11.28515625" style="26" customWidth="1"/>
    <col min="4623" max="4864" width="9.140625" style="26"/>
    <col min="4865" max="4865" width="28.7109375" style="26" customWidth="1"/>
    <col min="4866" max="4866" width="55" style="26" customWidth="1"/>
    <col min="4867" max="4867" width="11" style="26" customWidth="1"/>
    <col min="4868" max="4870" width="9.140625" style="26"/>
    <col min="4871" max="4871" width="11" style="26" customWidth="1"/>
    <col min="4872" max="4873" width="9.140625" style="26"/>
    <col min="4874" max="4874" width="11.28515625" style="26" customWidth="1"/>
    <col min="4875" max="4875" width="9.140625" style="26"/>
    <col min="4876" max="4876" width="11" style="26" customWidth="1"/>
    <col min="4877" max="4877" width="12" style="26" customWidth="1"/>
    <col min="4878" max="4878" width="11.28515625" style="26" customWidth="1"/>
    <col min="4879" max="5120" width="9.140625" style="26"/>
    <col min="5121" max="5121" width="28.7109375" style="26" customWidth="1"/>
    <col min="5122" max="5122" width="55" style="26" customWidth="1"/>
    <col min="5123" max="5123" width="11" style="26" customWidth="1"/>
    <col min="5124" max="5126" width="9.140625" style="26"/>
    <col min="5127" max="5127" width="11" style="26" customWidth="1"/>
    <col min="5128" max="5129" width="9.140625" style="26"/>
    <col min="5130" max="5130" width="11.28515625" style="26" customWidth="1"/>
    <col min="5131" max="5131" width="9.140625" style="26"/>
    <col min="5132" max="5132" width="11" style="26" customWidth="1"/>
    <col min="5133" max="5133" width="12" style="26" customWidth="1"/>
    <col min="5134" max="5134" width="11.28515625" style="26" customWidth="1"/>
    <col min="5135" max="5376" width="9.140625" style="26"/>
    <col min="5377" max="5377" width="28.7109375" style="26" customWidth="1"/>
    <col min="5378" max="5378" width="55" style="26" customWidth="1"/>
    <col min="5379" max="5379" width="11" style="26" customWidth="1"/>
    <col min="5380" max="5382" width="9.140625" style="26"/>
    <col min="5383" max="5383" width="11" style="26" customWidth="1"/>
    <col min="5384" max="5385" width="9.140625" style="26"/>
    <col min="5386" max="5386" width="11.28515625" style="26" customWidth="1"/>
    <col min="5387" max="5387" width="9.140625" style="26"/>
    <col min="5388" max="5388" width="11" style="26" customWidth="1"/>
    <col min="5389" max="5389" width="12" style="26" customWidth="1"/>
    <col min="5390" max="5390" width="11.28515625" style="26" customWidth="1"/>
    <col min="5391" max="5632" width="9.140625" style="26"/>
    <col min="5633" max="5633" width="28.7109375" style="26" customWidth="1"/>
    <col min="5634" max="5634" width="55" style="26" customWidth="1"/>
    <col min="5635" max="5635" width="11" style="26" customWidth="1"/>
    <col min="5636" max="5638" width="9.140625" style="26"/>
    <col min="5639" max="5639" width="11" style="26" customWidth="1"/>
    <col min="5640" max="5641" width="9.140625" style="26"/>
    <col min="5642" max="5642" width="11.28515625" style="26" customWidth="1"/>
    <col min="5643" max="5643" width="9.140625" style="26"/>
    <col min="5644" max="5644" width="11" style="26" customWidth="1"/>
    <col min="5645" max="5645" width="12" style="26" customWidth="1"/>
    <col min="5646" max="5646" width="11.28515625" style="26" customWidth="1"/>
    <col min="5647" max="5888" width="9.140625" style="26"/>
    <col min="5889" max="5889" width="28.7109375" style="26" customWidth="1"/>
    <col min="5890" max="5890" width="55" style="26" customWidth="1"/>
    <col min="5891" max="5891" width="11" style="26" customWidth="1"/>
    <col min="5892" max="5894" width="9.140625" style="26"/>
    <col min="5895" max="5895" width="11" style="26" customWidth="1"/>
    <col min="5896" max="5897" width="9.140625" style="26"/>
    <col min="5898" max="5898" width="11.28515625" style="26" customWidth="1"/>
    <col min="5899" max="5899" width="9.140625" style="26"/>
    <col min="5900" max="5900" width="11" style="26" customWidth="1"/>
    <col min="5901" max="5901" width="12" style="26" customWidth="1"/>
    <col min="5902" max="5902" width="11.28515625" style="26" customWidth="1"/>
    <col min="5903" max="6144" width="9.140625" style="26"/>
    <col min="6145" max="6145" width="28.7109375" style="26" customWidth="1"/>
    <col min="6146" max="6146" width="55" style="26" customWidth="1"/>
    <col min="6147" max="6147" width="11" style="26" customWidth="1"/>
    <col min="6148" max="6150" width="9.140625" style="26"/>
    <col min="6151" max="6151" width="11" style="26" customWidth="1"/>
    <col min="6152" max="6153" width="9.140625" style="26"/>
    <col min="6154" max="6154" width="11.28515625" style="26" customWidth="1"/>
    <col min="6155" max="6155" width="9.140625" style="26"/>
    <col min="6156" max="6156" width="11" style="26" customWidth="1"/>
    <col min="6157" max="6157" width="12" style="26" customWidth="1"/>
    <col min="6158" max="6158" width="11.28515625" style="26" customWidth="1"/>
    <col min="6159" max="6400" width="9.140625" style="26"/>
    <col min="6401" max="6401" width="28.7109375" style="26" customWidth="1"/>
    <col min="6402" max="6402" width="55" style="26" customWidth="1"/>
    <col min="6403" max="6403" width="11" style="26" customWidth="1"/>
    <col min="6404" max="6406" width="9.140625" style="26"/>
    <col min="6407" max="6407" width="11" style="26" customWidth="1"/>
    <col min="6408" max="6409" width="9.140625" style="26"/>
    <col min="6410" max="6410" width="11.28515625" style="26" customWidth="1"/>
    <col min="6411" max="6411" width="9.140625" style="26"/>
    <col min="6412" max="6412" width="11" style="26" customWidth="1"/>
    <col min="6413" max="6413" width="12" style="26" customWidth="1"/>
    <col min="6414" max="6414" width="11.28515625" style="26" customWidth="1"/>
    <col min="6415" max="6656" width="9.140625" style="26"/>
    <col min="6657" max="6657" width="28.7109375" style="26" customWidth="1"/>
    <col min="6658" max="6658" width="55" style="26" customWidth="1"/>
    <col min="6659" max="6659" width="11" style="26" customWidth="1"/>
    <col min="6660" max="6662" width="9.140625" style="26"/>
    <col min="6663" max="6663" width="11" style="26" customWidth="1"/>
    <col min="6664" max="6665" width="9.140625" style="26"/>
    <col min="6666" max="6666" width="11.28515625" style="26" customWidth="1"/>
    <col min="6667" max="6667" width="9.140625" style="26"/>
    <col min="6668" max="6668" width="11" style="26" customWidth="1"/>
    <col min="6669" max="6669" width="12" style="26" customWidth="1"/>
    <col min="6670" max="6670" width="11.28515625" style="26" customWidth="1"/>
    <col min="6671" max="6912" width="9.140625" style="26"/>
    <col min="6913" max="6913" width="28.7109375" style="26" customWidth="1"/>
    <col min="6914" max="6914" width="55" style="26" customWidth="1"/>
    <col min="6915" max="6915" width="11" style="26" customWidth="1"/>
    <col min="6916" max="6918" width="9.140625" style="26"/>
    <col min="6919" max="6919" width="11" style="26" customWidth="1"/>
    <col min="6920" max="6921" width="9.140625" style="26"/>
    <col min="6922" max="6922" width="11.28515625" style="26" customWidth="1"/>
    <col min="6923" max="6923" width="9.140625" style="26"/>
    <col min="6924" max="6924" width="11" style="26" customWidth="1"/>
    <col min="6925" max="6925" width="12" style="26" customWidth="1"/>
    <col min="6926" max="6926" width="11.28515625" style="26" customWidth="1"/>
    <col min="6927" max="7168" width="9.140625" style="26"/>
    <col min="7169" max="7169" width="28.7109375" style="26" customWidth="1"/>
    <col min="7170" max="7170" width="55" style="26" customWidth="1"/>
    <col min="7171" max="7171" width="11" style="26" customWidth="1"/>
    <col min="7172" max="7174" width="9.140625" style="26"/>
    <col min="7175" max="7175" width="11" style="26" customWidth="1"/>
    <col min="7176" max="7177" width="9.140625" style="26"/>
    <col min="7178" max="7178" width="11.28515625" style="26" customWidth="1"/>
    <col min="7179" max="7179" width="9.140625" style="26"/>
    <col min="7180" max="7180" width="11" style="26" customWidth="1"/>
    <col min="7181" max="7181" width="12" style="26" customWidth="1"/>
    <col min="7182" max="7182" width="11.28515625" style="26" customWidth="1"/>
    <col min="7183" max="7424" width="9.140625" style="26"/>
    <col min="7425" max="7425" width="28.7109375" style="26" customWidth="1"/>
    <col min="7426" max="7426" width="55" style="26" customWidth="1"/>
    <col min="7427" max="7427" width="11" style="26" customWidth="1"/>
    <col min="7428" max="7430" width="9.140625" style="26"/>
    <col min="7431" max="7431" width="11" style="26" customWidth="1"/>
    <col min="7432" max="7433" width="9.140625" style="26"/>
    <col min="7434" max="7434" width="11.28515625" style="26" customWidth="1"/>
    <col min="7435" max="7435" width="9.140625" style="26"/>
    <col min="7436" max="7436" width="11" style="26" customWidth="1"/>
    <col min="7437" max="7437" width="12" style="26" customWidth="1"/>
    <col min="7438" max="7438" width="11.28515625" style="26" customWidth="1"/>
    <col min="7439" max="7680" width="9.140625" style="26"/>
    <col min="7681" max="7681" width="28.7109375" style="26" customWidth="1"/>
    <col min="7682" max="7682" width="55" style="26" customWidth="1"/>
    <col min="7683" max="7683" width="11" style="26" customWidth="1"/>
    <col min="7684" max="7686" width="9.140625" style="26"/>
    <col min="7687" max="7687" width="11" style="26" customWidth="1"/>
    <col min="7688" max="7689" width="9.140625" style="26"/>
    <col min="7690" max="7690" width="11.28515625" style="26" customWidth="1"/>
    <col min="7691" max="7691" width="9.140625" style="26"/>
    <col min="7692" max="7692" width="11" style="26" customWidth="1"/>
    <col min="7693" max="7693" width="12" style="26" customWidth="1"/>
    <col min="7694" max="7694" width="11.28515625" style="26" customWidth="1"/>
    <col min="7695" max="7936" width="9.140625" style="26"/>
    <col min="7937" max="7937" width="28.7109375" style="26" customWidth="1"/>
    <col min="7938" max="7938" width="55" style="26" customWidth="1"/>
    <col min="7939" max="7939" width="11" style="26" customWidth="1"/>
    <col min="7940" max="7942" width="9.140625" style="26"/>
    <col min="7943" max="7943" width="11" style="26" customWidth="1"/>
    <col min="7944" max="7945" width="9.140625" style="26"/>
    <col min="7946" max="7946" width="11.28515625" style="26" customWidth="1"/>
    <col min="7947" max="7947" width="9.140625" style="26"/>
    <col min="7948" max="7948" width="11" style="26" customWidth="1"/>
    <col min="7949" max="7949" width="12" style="26" customWidth="1"/>
    <col min="7950" max="7950" width="11.28515625" style="26" customWidth="1"/>
    <col min="7951" max="8192" width="9.140625" style="26"/>
    <col min="8193" max="8193" width="28.7109375" style="26" customWidth="1"/>
    <col min="8194" max="8194" width="55" style="26" customWidth="1"/>
    <col min="8195" max="8195" width="11" style="26" customWidth="1"/>
    <col min="8196" max="8198" width="9.140625" style="26"/>
    <col min="8199" max="8199" width="11" style="26" customWidth="1"/>
    <col min="8200" max="8201" width="9.140625" style="26"/>
    <col min="8202" max="8202" width="11.28515625" style="26" customWidth="1"/>
    <col min="8203" max="8203" width="9.140625" style="26"/>
    <col min="8204" max="8204" width="11" style="26" customWidth="1"/>
    <col min="8205" max="8205" width="12" style="26" customWidth="1"/>
    <col min="8206" max="8206" width="11.28515625" style="26" customWidth="1"/>
    <col min="8207" max="8448" width="9.140625" style="26"/>
    <col min="8449" max="8449" width="28.7109375" style="26" customWidth="1"/>
    <col min="8450" max="8450" width="55" style="26" customWidth="1"/>
    <col min="8451" max="8451" width="11" style="26" customWidth="1"/>
    <col min="8452" max="8454" width="9.140625" style="26"/>
    <col min="8455" max="8455" width="11" style="26" customWidth="1"/>
    <col min="8456" max="8457" width="9.140625" style="26"/>
    <col min="8458" max="8458" width="11.28515625" style="26" customWidth="1"/>
    <col min="8459" max="8459" width="9.140625" style="26"/>
    <col min="8460" max="8460" width="11" style="26" customWidth="1"/>
    <col min="8461" max="8461" width="12" style="26" customWidth="1"/>
    <col min="8462" max="8462" width="11.28515625" style="26" customWidth="1"/>
    <col min="8463" max="8704" width="9.140625" style="26"/>
    <col min="8705" max="8705" width="28.7109375" style="26" customWidth="1"/>
    <col min="8706" max="8706" width="55" style="26" customWidth="1"/>
    <col min="8707" max="8707" width="11" style="26" customWidth="1"/>
    <col min="8708" max="8710" width="9.140625" style="26"/>
    <col min="8711" max="8711" width="11" style="26" customWidth="1"/>
    <col min="8712" max="8713" width="9.140625" style="26"/>
    <col min="8714" max="8714" width="11.28515625" style="26" customWidth="1"/>
    <col min="8715" max="8715" width="9.140625" style="26"/>
    <col min="8716" max="8716" width="11" style="26" customWidth="1"/>
    <col min="8717" max="8717" width="12" style="26" customWidth="1"/>
    <col min="8718" max="8718" width="11.28515625" style="26" customWidth="1"/>
    <col min="8719" max="8960" width="9.140625" style="26"/>
    <col min="8961" max="8961" width="28.7109375" style="26" customWidth="1"/>
    <col min="8962" max="8962" width="55" style="26" customWidth="1"/>
    <col min="8963" max="8963" width="11" style="26" customWidth="1"/>
    <col min="8964" max="8966" width="9.140625" style="26"/>
    <col min="8967" max="8967" width="11" style="26" customWidth="1"/>
    <col min="8968" max="8969" width="9.140625" style="26"/>
    <col min="8970" max="8970" width="11.28515625" style="26" customWidth="1"/>
    <col min="8971" max="8971" width="9.140625" style="26"/>
    <col min="8972" max="8972" width="11" style="26" customWidth="1"/>
    <col min="8973" max="8973" width="12" style="26" customWidth="1"/>
    <col min="8974" max="8974" width="11.28515625" style="26" customWidth="1"/>
    <col min="8975" max="9216" width="9.140625" style="26"/>
    <col min="9217" max="9217" width="28.7109375" style="26" customWidth="1"/>
    <col min="9218" max="9218" width="55" style="26" customWidth="1"/>
    <col min="9219" max="9219" width="11" style="26" customWidth="1"/>
    <col min="9220" max="9222" width="9.140625" style="26"/>
    <col min="9223" max="9223" width="11" style="26" customWidth="1"/>
    <col min="9224" max="9225" width="9.140625" style="26"/>
    <col min="9226" max="9226" width="11.28515625" style="26" customWidth="1"/>
    <col min="9227" max="9227" width="9.140625" style="26"/>
    <col min="9228" max="9228" width="11" style="26" customWidth="1"/>
    <col min="9229" max="9229" width="12" style="26" customWidth="1"/>
    <col min="9230" max="9230" width="11.28515625" style="26" customWidth="1"/>
    <col min="9231" max="9472" width="9.140625" style="26"/>
    <col min="9473" max="9473" width="28.7109375" style="26" customWidth="1"/>
    <col min="9474" max="9474" width="55" style="26" customWidth="1"/>
    <col min="9475" max="9475" width="11" style="26" customWidth="1"/>
    <col min="9476" max="9478" width="9.140625" style="26"/>
    <col min="9479" max="9479" width="11" style="26" customWidth="1"/>
    <col min="9480" max="9481" width="9.140625" style="26"/>
    <col min="9482" max="9482" width="11.28515625" style="26" customWidth="1"/>
    <col min="9483" max="9483" width="9.140625" style="26"/>
    <col min="9484" max="9484" width="11" style="26" customWidth="1"/>
    <col min="9485" max="9485" width="12" style="26" customWidth="1"/>
    <col min="9486" max="9486" width="11.28515625" style="26" customWidth="1"/>
    <col min="9487" max="9728" width="9.140625" style="26"/>
    <col min="9729" max="9729" width="28.7109375" style="26" customWidth="1"/>
    <col min="9730" max="9730" width="55" style="26" customWidth="1"/>
    <col min="9731" max="9731" width="11" style="26" customWidth="1"/>
    <col min="9732" max="9734" width="9.140625" style="26"/>
    <col min="9735" max="9735" width="11" style="26" customWidth="1"/>
    <col min="9736" max="9737" width="9.140625" style="26"/>
    <col min="9738" max="9738" width="11.28515625" style="26" customWidth="1"/>
    <col min="9739" max="9739" width="9.140625" style="26"/>
    <col min="9740" max="9740" width="11" style="26" customWidth="1"/>
    <col min="9741" max="9741" width="12" style="26" customWidth="1"/>
    <col min="9742" max="9742" width="11.28515625" style="26" customWidth="1"/>
    <col min="9743" max="9984" width="9.140625" style="26"/>
    <col min="9985" max="9985" width="28.7109375" style="26" customWidth="1"/>
    <col min="9986" max="9986" width="55" style="26" customWidth="1"/>
    <col min="9987" max="9987" width="11" style="26" customWidth="1"/>
    <col min="9988" max="9990" width="9.140625" style="26"/>
    <col min="9991" max="9991" width="11" style="26" customWidth="1"/>
    <col min="9992" max="9993" width="9.140625" style="26"/>
    <col min="9994" max="9994" width="11.28515625" style="26" customWidth="1"/>
    <col min="9995" max="9995" width="9.140625" style="26"/>
    <col min="9996" max="9996" width="11" style="26" customWidth="1"/>
    <col min="9997" max="9997" width="12" style="26" customWidth="1"/>
    <col min="9998" max="9998" width="11.28515625" style="26" customWidth="1"/>
    <col min="9999" max="10240" width="9.140625" style="26"/>
    <col min="10241" max="10241" width="28.7109375" style="26" customWidth="1"/>
    <col min="10242" max="10242" width="55" style="26" customWidth="1"/>
    <col min="10243" max="10243" width="11" style="26" customWidth="1"/>
    <col min="10244" max="10246" width="9.140625" style="26"/>
    <col min="10247" max="10247" width="11" style="26" customWidth="1"/>
    <col min="10248" max="10249" width="9.140625" style="26"/>
    <col min="10250" max="10250" width="11.28515625" style="26" customWidth="1"/>
    <col min="10251" max="10251" width="9.140625" style="26"/>
    <col min="10252" max="10252" width="11" style="26" customWidth="1"/>
    <col min="10253" max="10253" width="12" style="26" customWidth="1"/>
    <col min="10254" max="10254" width="11.28515625" style="26" customWidth="1"/>
    <col min="10255" max="10496" width="9.140625" style="26"/>
    <col min="10497" max="10497" width="28.7109375" style="26" customWidth="1"/>
    <col min="10498" max="10498" width="55" style="26" customWidth="1"/>
    <col min="10499" max="10499" width="11" style="26" customWidth="1"/>
    <col min="10500" max="10502" width="9.140625" style="26"/>
    <col min="10503" max="10503" width="11" style="26" customWidth="1"/>
    <col min="10504" max="10505" width="9.140625" style="26"/>
    <col min="10506" max="10506" width="11.28515625" style="26" customWidth="1"/>
    <col min="10507" max="10507" width="9.140625" style="26"/>
    <col min="10508" max="10508" width="11" style="26" customWidth="1"/>
    <col min="10509" max="10509" width="12" style="26" customWidth="1"/>
    <col min="10510" max="10510" width="11.28515625" style="26" customWidth="1"/>
    <col min="10511" max="10752" width="9.140625" style="26"/>
    <col min="10753" max="10753" width="28.7109375" style="26" customWidth="1"/>
    <col min="10754" max="10754" width="55" style="26" customWidth="1"/>
    <col min="10755" max="10755" width="11" style="26" customWidth="1"/>
    <col min="10756" max="10758" width="9.140625" style="26"/>
    <col min="10759" max="10759" width="11" style="26" customWidth="1"/>
    <col min="10760" max="10761" width="9.140625" style="26"/>
    <col min="10762" max="10762" width="11.28515625" style="26" customWidth="1"/>
    <col min="10763" max="10763" width="9.140625" style="26"/>
    <col min="10764" max="10764" width="11" style="26" customWidth="1"/>
    <col min="10765" max="10765" width="12" style="26" customWidth="1"/>
    <col min="10766" max="10766" width="11.28515625" style="26" customWidth="1"/>
    <col min="10767" max="11008" width="9.140625" style="26"/>
    <col min="11009" max="11009" width="28.7109375" style="26" customWidth="1"/>
    <col min="11010" max="11010" width="55" style="26" customWidth="1"/>
    <col min="11011" max="11011" width="11" style="26" customWidth="1"/>
    <col min="11012" max="11014" width="9.140625" style="26"/>
    <col min="11015" max="11015" width="11" style="26" customWidth="1"/>
    <col min="11016" max="11017" width="9.140625" style="26"/>
    <col min="11018" max="11018" width="11.28515625" style="26" customWidth="1"/>
    <col min="11019" max="11019" width="9.140625" style="26"/>
    <col min="11020" max="11020" width="11" style="26" customWidth="1"/>
    <col min="11021" max="11021" width="12" style="26" customWidth="1"/>
    <col min="11022" max="11022" width="11.28515625" style="26" customWidth="1"/>
    <col min="11023" max="11264" width="9.140625" style="26"/>
    <col min="11265" max="11265" width="28.7109375" style="26" customWidth="1"/>
    <col min="11266" max="11266" width="55" style="26" customWidth="1"/>
    <col min="11267" max="11267" width="11" style="26" customWidth="1"/>
    <col min="11268" max="11270" width="9.140625" style="26"/>
    <col min="11271" max="11271" width="11" style="26" customWidth="1"/>
    <col min="11272" max="11273" width="9.140625" style="26"/>
    <col min="11274" max="11274" width="11.28515625" style="26" customWidth="1"/>
    <col min="11275" max="11275" width="9.140625" style="26"/>
    <col min="11276" max="11276" width="11" style="26" customWidth="1"/>
    <col min="11277" max="11277" width="12" style="26" customWidth="1"/>
    <col min="11278" max="11278" width="11.28515625" style="26" customWidth="1"/>
    <col min="11279" max="11520" width="9.140625" style="26"/>
    <col min="11521" max="11521" width="28.7109375" style="26" customWidth="1"/>
    <col min="11522" max="11522" width="55" style="26" customWidth="1"/>
    <col min="11523" max="11523" width="11" style="26" customWidth="1"/>
    <col min="11524" max="11526" width="9.140625" style="26"/>
    <col min="11527" max="11527" width="11" style="26" customWidth="1"/>
    <col min="11528" max="11529" width="9.140625" style="26"/>
    <col min="11530" max="11530" width="11.28515625" style="26" customWidth="1"/>
    <col min="11531" max="11531" width="9.140625" style="26"/>
    <col min="11532" max="11532" width="11" style="26" customWidth="1"/>
    <col min="11533" max="11533" width="12" style="26" customWidth="1"/>
    <col min="11534" max="11534" width="11.28515625" style="26" customWidth="1"/>
    <col min="11535" max="11776" width="9.140625" style="26"/>
    <col min="11777" max="11777" width="28.7109375" style="26" customWidth="1"/>
    <col min="11778" max="11778" width="55" style="26" customWidth="1"/>
    <col min="11779" max="11779" width="11" style="26" customWidth="1"/>
    <col min="11780" max="11782" width="9.140625" style="26"/>
    <col min="11783" max="11783" width="11" style="26" customWidth="1"/>
    <col min="11784" max="11785" width="9.140625" style="26"/>
    <col min="11786" max="11786" width="11.28515625" style="26" customWidth="1"/>
    <col min="11787" max="11787" width="9.140625" style="26"/>
    <col min="11788" max="11788" width="11" style="26" customWidth="1"/>
    <col min="11789" max="11789" width="12" style="26" customWidth="1"/>
    <col min="11790" max="11790" width="11.28515625" style="26" customWidth="1"/>
    <col min="11791" max="12032" width="9.140625" style="26"/>
    <col min="12033" max="12033" width="28.7109375" style="26" customWidth="1"/>
    <col min="12034" max="12034" width="55" style="26" customWidth="1"/>
    <col min="12035" max="12035" width="11" style="26" customWidth="1"/>
    <col min="12036" max="12038" width="9.140625" style="26"/>
    <col min="12039" max="12039" width="11" style="26" customWidth="1"/>
    <col min="12040" max="12041" width="9.140625" style="26"/>
    <col min="12042" max="12042" width="11.28515625" style="26" customWidth="1"/>
    <col min="12043" max="12043" width="9.140625" style="26"/>
    <col min="12044" max="12044" width="11" style="26" customWidth="1"/>
    <col min="12045" max="12045" width="12" style="26" customWidth="1"/>
    <col min="12046" max="12046" width="11.28515625" style="26" customWidth="1"/>
    <col min="12047" max="12288" width="9.140625" style="26"/>
    <col min="12289" max="12289" width="28.7109375" style="26" customWidth="1"/>
    <col min="12290" max="12290" width="55" style="26" customWidth="1"/>
    <col min="12291" max="12291" width="11" style="26" customWidth="1"/>
    <col min="12292" max="12294" width="9.140625" style="26"/>
    <col min="12295" max="12295" width="11" style="26" customWidth="1"/>
    <col min="12296" max="12297" width="9.140625" style="26"/>
    <col min="12298" max="12298" width="11.28515625" style="26" customWidth="1"/>
    <col min="12299" max="12299" width="9.140625" style="26"/>
    <col min="12300" max="12300" width="11" style="26" customWidth="1"/>
    <col min="12301" max="12301" width="12" style="26" customWidth="1"/>
    <col min="12302" max="12302" width="11.28515625" style="26" customWidth="1"/>
    <col min="12303" max="12544" width="9.140625" style="26"/>
    <col min="12545" max="12545" width="28.7109375" style="26" customWidth="1"/>
    <col min="12546" max="12546" width="55" style="26" customWidth="1"/>
    <col min="12547" max="12547" width="11" style="26" customWidth="1"/>
    <col min="12548" max="12550" width="9.140625" style="26"/>
    <col min="12551" max="12551" width="11" style="26" customWidth="1"/>
    <col min="12552" max="12553" width="9.140625" style="26"/>
    <col min="12554" max="12554" width="11.28515625" style="26" customWidth="1"/>
    <col min="12555" max="12555" width="9.140625" style="26"/>
    <col min="12556" max="12556" width="11" style="26" customWidth="1"/>
    <col min="12557" max="12557" width="12" style="26" customWidth="1"/>
    <col min="12558" max="12558" width="11.28515625" style="26" customWidth="1"/>
    <col min="12559" max="12800" width="9.140625" style="26"/>
    <col min="12801" max="12801" width="28.7109375" style="26" customWidth="1"/>
    <col min="12802" max="12802" width="55" style="26" customWidth="1"/>
    <col min="12803" max="12803" width="11" style="26" customWidth="1"/>
    <col min="12804" max="12806" width="9.140625" style="26"/>
    <col min="12807" max="12807" width="11" style="26" customWidth="1"/>
    <col min="12808" max="12809" width="9.140625" style="26"/>
    <col min="12810" max="12810" width="11.28515625" style="26" customWidth="1"/>
    <col min="12811" max="12811" width="9.140625" style="26"/>
    <col min="12812" max="12812" width="11" style="26" customWidth="1"/>
    <col min="12813" max="12813" width="12" style="26" customWidth="1"/>
    <col min="12814" max="12814" width="11.28515625" style="26" customWidth="1"/>
    <col min="12815" max="13056" width="9.140625" style="26"/>
    <col min="13057" max="13057" width="28.7109375" style="26" customWidth="1"/>
    <col min="13058" max="13058" width="55" style="26" customWidth="1"/>
    <col min="13059" max="13059" width="11" style="26" customWidth="1"/>
    <col min="13060" max="13062" width="9.140625" style="26"/>
    <col min="13063" max="13063" width="11" style="26" customWidth="1"/>
    <col min="13064" max="13065" width="9.140625" style="26"/>
    <col min="13066" max="13066" width="11.28515625" style="26" customWidth="1"/>
    <col min="13067" max="13067" width="9.140625" style="26"/>
    <col min="13068" max="13068" width="11" style="26" customWidth="1"/>
    <col min="13069" max="13069" width="12" style="26" customWidth="1"/>
    <col min="13070" max="13070" width="11.28515625" style="26" customWidth="1"/>
    <col min="13071" max="13312" width="9.140625" style="26"/>
    <col min="13313" max="13313" width="28.7109375" style="26" customWidth="1"/>
    <col min="13314" max="13314" width="55" style="26" customWidth="1"/>
    <col min="13315" max="13315" width="11" style="26" customWidth="1"/>
    <col min="13316" max="13318" width="9.140625" style="26"/>
    <col min="13319" max="13319" width="11" style="26" customWidth="1"/>
    <col min="13320" max="13321" width="9.140625" style="26"/>
    <col min="13322" max="13322" width="11.28515625" style="26" customWidth="1"/>
    <col min="13323" max="13323" width="9.140625" style="26"/>
    <col min="13324" max="13324" width="11" style="26" customWidth="1"/>
    <col min="13325" max="13325" width="12" style="26" customWidth="1"/>
    <col min="13326" max="13326" width="11.28515625" style="26" customWidth="1"/>
    <col min="13327" max="13568" width="9.140625" style="26"/>
    <col min="13569" max="13569" width="28.7109375" style="26" customWidth="1"/>
    <col min="13570" max="13570" width="55" style="26" customWidth="1"/>
    <col min="13571" max="13571" width="11" style="26" customWidth="1"/>
    <col min="13572" max="13574" width="9.140625" style="26"/>
    <col min="13575" max="13575" width="11" style="26" customWidth="1"/>
    <col min="13576" max="13577" width="9.140625" style="26"/>
    <col min="13578" max="13578" width="11.28515625" style="26" customWidth="1"/>
    <col min="13579" max="13579" width="9.140625" style="26"/>
    <col min="13580" max="13580" width="11" style="26" customWidth="1"/>
    <col min="13581" max="13581" width="12" style="26" customWidth="1"/>
    <col min="13582" max="13582" width="11.28515625" style="26" customWidth="1"/>
    <col min="13583" max="13824" width="9.140625" style="26"/>
    <col min="13825" max="13825" width="28.7109375" style="26" customWidth="1"/>
    <col min="13826" max="13826" width="55" style="26" customWidth="1"/>
    <col min="13827" max="13827" width="11" style="26" customWidth="1"/>
    <col min="13828" max="13830" width="9.140625" style="26"/>
    <col min="13831" max="13831" width="11" style="26" customWidth="1"/>
    <col min="13832" max="13833" width="9.140625" style="26"/>
    <col min="13834" max="13834" width="11.28515625" style="26" customWidth="1"/>
    <col min="13835" max="13835" width="9.140625" style="26"/>
    <col min="13836" max="13836" width="11" style="26" customWidth="1"/>
    <col min="13837" max="13837" width="12" style="26" customWidth="1"/>
    <col min="13838" max="13838" width="11.28515625" style="26" customWidth="1"/>
    <col min="13839" max="14080" width="9.140625" style="26"/>
    <col min="14081" max="14081" width="28.7109375" style="26" customWidth="1"/>
    <col min="14082" max="14082" width="55" style="26" customWidth="1"/>
    <col min="14083" max="14083" width="11" style="26" customWidth="1"/>
    <col min="14084" max="14086" width="9.140625" style="26"/>
    <col min="14087" max="14087" width="11" style="26" customWidth="1"/>
    <col min="14088" max="14089" width="9.140625" style="26"/>
    <col min="14090" max="14090" width="11.28515625" style="26" customWidth="1"/>
    <col min="14091" max="14091" width="9.140625" style="26"/>
    <col min="14092" max="14092" width="11" style="26" customWidth="1"/>
    <col min="14093" max="14093" width="12" style="26" customWidth="1"/>
    <col min="14094" max="14094" width="11.28515625" style="26" customWidth="1"/>
    <col min="14095" max="14336" width="9.140625" style="26"/>
    <col min="14337" max="14337" width="28.7109375" style="26" customWidth="1"/>
    <col min="14338" max="14338" width="55" style="26" customWidth="1"/>
    <col min="14339" max="14339" width="11" style="26" customWidth="1"/>
    <col min="14340" max="14342" width="9.140625" style="26"/>
    <col min="14343" max="14343" width="11" style="26" customWidth="1"/>
    <col min="14344" max="14345" width="9.140625" style="26"/>
    <col min="14346" max="14346" width="11.28515625" style="26" customWidth="1"/>
    <col min="14347" max="14347" width="9.140625" style="26"/>
    <col min="14348" max="14348" width="11" style="26" customWidth="1"/>
    <col min="14349" max="14349" width="12" style="26" customWidth="1"/>
    <col min="14350" max="14350" width="11.28515625" style="26" customWidth="1"/>
    <col min="14351" max="14592" width="9.140625" style="26"/>
    <col min="14593" max="14593" width="28.7109375" style="26" customWidth="1"/>
    <col min="14594" max="14594" width="55" style="26" customWidth="1"/>
    <col min="14595" max="14595" width="11" style="26" customWidth="1"/>
    <col min="14596" max="14598" width="9.140625" style="26"/>
    <col min="14599" max="14599" width="11" style="26" customWidth="1"/>
    <col min="14600" max="14601" width="9.140625" style="26"/>
    <col min="14602" max="14602" width="11.28515625" style="26" customWidth="1"/>
    <col min="14603" max="14603" width="9.140625" style="26"/>
    <col min="14604" max="14604" width="11" style="26" customWidth="1"/>
    <col min="14605" max="14605" width="12" style="26" customWidth="1"/>
    <col min="14606" max="14606" width="11.28515625" style="26" customWidth="1"/>
    <col min="14607" max="14848" width="9.140625" style="26"/>
    <col min="14849" max="14849" width="28.7109375" style="26" customWidth="1"/>
    <col min="14850" max="14850" width="55" style="26" customWidth="1"/>
    <col min="14851" max="14851" width="11" style="26" customWidth="1"/>
    <col min="14852" max="14854" width="9.140625" style="26"/>
    <col min="14855" max="14855" width="11" style="26" customWidth="1"/>
    <col min="14856" max="14857" width="9.140625" style="26"/>
    <col min="14858" max="14858" width="11.28515625" style="26" customWidth="1"/>
    <col min="14859" max="14859" width="9.140625" style="26"/>
    <col min="14860" max="14860" width="11" style="26" customWidth="1"/>
    <col min="14861" max="14861" width="12" style="26" customWidth="1"/>
    <col min="14862" max="14862" width="11.28515625" style="26" customWidth="1"/>
    <col min="14863" max="15104" width="9.140625" style="26"/>
    <col min="15105" max="15105" width="28.7109375" style="26" customWidth="1"/>
    <col min="15106" max="15106" width="55" style="26" customWidth="1"/>
    <col min="15107" max="15107" width="11" style="26" customWidth="1"/>
    <col min="15108" max="15110" width="9.140625" style="26"/>
    <col min="15111" max="15111" width="11" style="26" customWidth="1"/>
    <col min="15112" max="15113" width="9.140625" style="26"/>
    <col min="15114" max="15114" width="11.28515625" style="26" customWidth="1"/>
    <col min="15115" max="15115" width="9.140625" style="26"/>
    <col min="15116" max="15116" width="11" style="26" customWidth="1"/>
    <col min="15117" max="15117" width="12" style="26" customWidth="1"/>
    <col min="15118" max="15118" width="11.28515625" style="26" customWidth="1"/>
    <col min="15119" max="15360" width="9.140625" style="26"/>
    <col min="15361" max="15361" width="28.7109375" style="26" customWidth="1"/>
    <col min="15362" max="15362" width="55" style="26" customWidth="1"/>
    <col min="15363" max="15363" width="11" style="26" customWidth="1"/>
    <col min="15364" max="15366" width="9.140625" style="26"/>
    <col min="15367" max="15367" width="11" style="26" customWidth="1"/>
    <col min="15368" max="15369" width="9.140625" style="26"/>
    <col min="15370" max="15370" width="11.28515625" style="26" customWidth="1"/>
    <col min="15371" max="15371" width="9.140625" style="26"/>
    <col min="15372" max="15372" width="11" style="26" customWidth="1"/>
    <col min="15373" max="15373" width="12" style="26" customWidth="1"/>
    <col min="15374" max="15374" width="11.28515625" style="26" customWidth="1"/>
    <col min="15375" max="15616" width="9.140625" style="26"/>
    <col min="15617" max="15617" width="28.7109375" style="26" customWidth="1"/>
    <col min="15618" max="15618" width="55" style="26" customWidth="1"/>
    <col min="15619" max="15619" width="11" style="26" customWidth="1"/>
    <col min="15620" max="15622" width="9.140625" style="26"/>
    <col min="15623" max="15623" width="11" style="26" customWidth="1"/>
    <col min="15624" max="15625" width="9.140625" style="26"/>
    <col min="15626" max="15626" width="11.28515625" style="26" customWidth="1"/>
    <col min="15627" max="15627" width="9.140625" style="26"/>
    <col min="15628" max="15628" width="11" style="26" customWidth="1"/>
    <col min="15629" max="15629" width="12" style="26" customWidth="1"/>
    <col min="15630" max="15630" width="11.28515625" style="26" customWidth="1"/>
    <col min="15631" max="15872" width="9.140625" style="26"/>
    <col min="15873" max="15873" width="28.7109375" style="26" customWidth="1"/>
    <col min="15874" max="15874" width="55" style="26" customWidth="1"/>
    <col min="15875" max="15875" width="11" style="26" customWidth="1"/>
    <col min="15876" max="15878" width="9.140625" style="26"/>
    <col min="15879" max="15879" width="11" style="26" customWidth="1"/>
    <col min="15880" max="15881" width="9.140625" style="26"/>
    <col min="15882" max="15882" width="11.28515625" style="26" customWidth="1"/>
    <col min="15883" max="15883" width="9.140625" style="26"/>
    <col min="15884" max="15884" width="11" style="26" customWidth="1"/>
    <col min="15885" max="15885" width="12" style="26" customWidth="1"/>
    <col min="15886" max="15886" width="11.28515625" style="26" customWidth="1"/>
    <col min="15887" max="16128" width="9.140625" style="26"/>
    <col min="16129" max="16129" width="28.7109375" style="26" customWidth="1"/>
    <col min="16130" max="16130" width="55" style="26" customWidth="1"/>
    <col min="16131" max="16131" width="11" style="26" customWidth="1"/>
    <col min="16132" max="16134" width="9.140625" style="26"/>
    <col min="16135" max="16135" width="11" style="26" customWidth="1"/>
    <col min="16136" max="16137" width="9.140625" style="26"/>
    <col min="16138" max="16138" width="11.28515625" style="26" customWidth="1"/>
    <col min="16139" max="16139" width="9.140625" style="26"/>
    <col min="16140" max="16140" width="11" style="26" customWidth="1"/>
    <col min="16141" max="16141" width="12" style="26" customWidth="1"/>
    <col min="16142" max="16142" width="11.28515625" style="26" customWidth="1"/>
    <col min="16143" max="16384" width="9.140625" style="26"/>
  </cols>
  <sheetData>
    <row r="2" spans="1:15" s="35" customFormat="1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s="35" customFormat="1" x14ac:dyDescent="0.25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1:15" s="35" customFormat="1" ht="18" x14ac:dyDescent="0.25">
      <c r="A4" s="36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s="35" customFormat="1" ht="18" x14ac:dyDescent="0.25">
      <c r="A5" s="36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s="35" customFormat="1" ht="18" x14ac:dyDescent="0.25">
      <c r="A6" s="36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s="35" customFormat="1" ht="18" x14ac:dyDescent="0.25">
      <c r="A7" s="36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15" s="35" customFormat="1" ht="18" x14ac:dyDescent="0.25">
      <c r="A8" s="36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5" s="35" customFormat="1" ht="18" x14ac:dyDescent="0.25">
      <c r="A9" s="3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38"/>
      <c r="N9" s="38"/>
      <c r="O9" s="38"/>
    </row>
    <row r="10" spans="1:15" s="35" customFormat="1" ht="18" x14ac:dyDescent="0.25">
      <c r="A10" s="3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8"/>
      <c r="N10" s="38"/>
      <c r="O10" s="38"/>
    </row>
    <row r="11" spans="1:15" s="35" customFormat="1" ht="18" x14ac:dyDescent="0.25">
      <c r="A11" s="3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38"/>
      <c r="N11" s="38"/>
      <c r="O11" s="38"/>
    </row>
    <row r="12" spans="1:15" s="35" customFormat="1" ht="18" x14ac:dyDescent="0.25">
      <c r="A12" s="36"/>
      <c r="B12" s="39" t="s">
        <v>28</v>
      </c>
      <c r="C12" s="40"/>
      <c r="D12" s="41"/>
      <c r="E12" s="41"/>
      <c r="F12" s="26"/>
      <c r="G12" s="26"/>
      <c r="H12" s="26"/>
      <c r="I12" s="42" t="s">
        <v>29</v>
      </c>
      <c r="J12" s="42"/>
      <c r="K12" s="42"/>
      <c r="L12" s="26"/>
      <c r="M12" s="38"/>
      <c r="N12" s="38"/>
      <c r="O12" s="38"/>
    </row>
    <row r="13" spans="1:15" s="35" customFormat="1" ht="18" x14ac:dyDescent="0.25">
      <c r="A13" s="36"/>
      <c r="B13" s="43" t="s">
        <v>30</v>
      </c>
      <c r="C13" s="40"/>
      <c r="D13" s="41"/>
      <c r="E13" s="41"/>
      <c r="F13" s="26"/>
      <c r="G13" s="26"/>
      <c r="H13" s="26"/>
      <c r="I13" s="42" t="s">
        <v>31</v>
      </c>
      <c r="J13" s="42"/>
      <c r="K13" s="42"/>
      <c r="L13" s="26"/>
      <c r="M13" s="38"/>
      <c r="N13" s="38"/>
      <c r="O13" s="38"/>
    </row>
    <row r="14" spans="1:15" s="35" customFormat="1" ht="18" x14ac:dyDescent="0.25">
      <c r="A14" s="36"/>
      <c r="B14" s="44"/>
      <c r="C14" s="45"/>
      <c r="D14" s="41"/>
      <c r="E14" s="41"/>
      <c r="F14" s="26"/>
      <c r="G14" s="26"/>
      <c r="H14" s="26"/>
      <c r="I14" s="26"/>
      <c r="J14" s="26"/>
      <c r="K14" s="26"/>
      <c r="L14" s="41"/>
      <c r="M14" s="38"/>
      <c r="N14" s="38"/>
      <c r="O14" s="38"/>
    </row>
    <row r="15" spans="1:15" s="35" customFormat="1" ht="18" x14ac:dyDescent="0.25">
      <c r="A15" s="36"/>
      <c r="B15" s="40" t="s">
        <v>32</v>
      </c>
      <c r="C15" s="40"/>
      <c r="D15" s="41"/>
      <c r="E15" s="41"/>
      <c r="F15" s="26"/>
      <c r="G15" s="26"/>
      <c r="H15" s="26"/>
      <c r="I15" s="46" t="s">
        <v>33</v>
      </c>
      <c r="J15" s="46"/>
      <c r="K15" s="46"/>
      <c r="L15" s="41"/>
      <c r="M15" s="38"/>
      <c r="N15" s="38"/>
      <c r="O15" s="38"/>
    </row>
    <row r="16" spans="1:15" s="35" customFormat="1" ht="18" x14ac:dyDescent="0.25">
      <c r="A16" s="36"/>
      <c r="B16" s="40"/>
      <c r="C16" s="40"/>
      <c r="D16" s="41"/>
      <c r="E16" s="41"/>
      <c r="F16" s="41"/>
      <c r="G16" s="41"/>
      <c r="H16" s="41"/>
      <c r="I16" s="41"/>
      <c r="J16" s="47"/>
      <c r="K16" s="47"/>
      <c r="L16" s="41"/>
      <c r="M16" s="38"/>
      <c r="N16" s="38"/>
      <c r="O16" s="38"/>
    </row>
    <row r="17" spans="1:15" s="35" customFormat="1" ht="18" x14ac:dyDescent="0.25">
      <c r="A17" s="36"/>
      <c r="B17" s="48"/>
      <c r="C17" s="48"/>
      <c r="D17" s="41"/>
      <c r="E17" s="41"/>
      <c r="F17" s="41"/>
      <c r="G17" s="41"/>
      <c r="H17" s="26"/>
      <c r="I17" s="26"/>
      <c r="J17" s="26"/>
      <c r="K17" s="26"/>
      <c r="L17" s="26"/>
      <c r="M17" s="38"/>
      <c r="N17" s="38"/>
      <c r="O17" s="38"/>
    </row>
    <row r="18" spans="1:15" s="35" customFormat="1" ht="18" x14ac:dyDescent="0.25">
      <c r="A18" s="36"/>
      <c r="B18" s="48"/>
      <c r="C18" s="41"/>
      <c r="D18" s="41"/>
      <c r="E18" s="41"/>
      <c r="F18" s="41"/>
      <c r="G18" s="41"/>
      <c r="H18" s="41"/>
      <c r="I18" s="41"/>
      <c r="J18" s="47"/>
      <c r="K18" s="47"/>
      <c r="L18" s="49"/>
      <c r="M18" s="38"/>
      <c r="N18" s="38"/>
      <c r="O18" s="38"/>
    </row>
    <row r="19" spans="1:15" s="35" customFormat="1" ht="18" x14ac:dyDescent="0.25">
      <c r="A19" s="36"/>
      <c r="B19" s="48"/>
      <c r="C19" s="41"/>
      <c r="D19" s="41"/>
      <c r="E19" s="41"/>
      <c r="F19" s="41"/>
      <c r="G19" s="41"/>
      <c r="H19" s="41"/>
      <c r="I19" s="41"/>
      <c r="J19" s="47"/>
      <c r="K19" s="47"/>
      <c r="L19" s="49"/>
      <c r="M19" s="38"/>
      <c r="N19" s="38"/>
      <c r="O19" s="38"/>
    </row>
    <row r="20" spans="1:15" s="35" customFormat="1" ht="34.5" x14ac:dyDescent="0.25">
      <c r="A20" s="36"/>
      <c r="B20" s="50" t="s">
        <v>34</v>
      </c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38"/>
      <c r="N20" s="38"/>
      <c r="O20" s="38"/>
    </row>
    <row r="21" spans="1:15" s="35" customFormat="1" ht="20.25" x14ac:dyDescent="0.25">
      <c r="A21" s="36"/>
      <c r="B21" s="52" t="s">
        <v>35</v>
      </c>
      <c r="C21" s="52"/>
      <c r="D21" s="52"/>
      <c r="E21" s="52"/>
      <c r="F21" s="52"/>
      <c r="G21" s="52"/>
      <c r="H21" s="52"/>
      <c r="I21" s="52"/>
      <c r="J21" s="52"/>
      <c r="K21" s="52"/>
      <c r="L21" s="53"/>
      <c r="M21" s="38"/>
      <c r="N21" s="38"/>
      <c r="O21" s="38"/>
    </row>
    <row r="22" spans="1:15" s="35" customFormat="1" ht="20.25" x14ac:dyDescent="0.25">
      <c r="A22" s="36"/>
      <c r="B22" s="52" t="s">
        <v>36</v>
      </c>
      <c r="C22" s="52"/>
      <c r="D22" s="52"/>
      <c r="E22" s="52"/>
      <c r="F22" s="52"/>
      <c r="G22" s="52"/>
      <c r="H22" s="52"/>
      <c r="I22" s="52"/>
      <c r="J22" s="52"/>
      <c r="K22" s="52"/>
      <c r="L22" s="53"/>
      <c r="M22" s="38"/>
      <c r="N22" s="38"/>
      <c r="O22" s="38"/>
    </row>
    <row r="23" spans="1:15" s="35" customFormat="1" ht="18" x14ac:dyDescent="0.25">
      <c r="A23" s="3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38"/>
      <c r="N23" s="38"/>
      <c r="O23" s="38"/>
    </row>
    <row r="24" spans="1:15" s="35" customFormat="1" ht="18" x14ac:dyDescent="0.25">
      <c r="A24" s="3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38"/>
      <c r="N24" s="38"/>
      <c r="O24" s="38"/>
    </row>
    <row r="25" spans="1:15" s="35" customFormat="1" ht="18" x14ac:dyDescent="0.25">
      <c r="A25" s="36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s="35" customFormat="1" ht="18" x14ac:dyDescent="0.25">
      <c r="A26" s="36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5" s="35" customFormat="1" ht="18" x14ac:dyDescent="0.25">
      <c r="A27" s="36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s="35" customFormat="1" ht="18" x14ac:dyDescent="0.25">
      <c r="A28" s="36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</row>
    <row r="29" spans="1:15" s="35" customFormat="1" ht="18" x14ac:dyDescent="0.25">
      <c r="A29" s="36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s="35" customFormat="1" ht="18" x14ac:dyDescent="0.25">
      <c r="A30" s="36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1" spans="1:15" s="35" customFormat="1" ht="18" x14ac:dyDescent="0.25">
      <c r="A31" s="36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</row>
    <row r="32" spans="1:15" s="35" customFormat="1" ht="18" x14ac:dyDescent="0.25">
      <c r="A32" s="36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1:15" s="35" customFormat="1" ht="18" x14ac:dyDescent="0.25">
      <c r="A33" s="36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1:15" s="35" customFormat="1" ht="18" x14ac:dyDescent="0.25">
      <c r="A34" s="36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</row>
    <row r="35" spans="1:15" s="35" customFormat="1" ht="18" x14ac:dyDescent="0.25">
      <c r="A35" s="36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</row>
    <row r="36" spans="1:15" s="35" customFormat="1" ht="18" x14ac:dyDescent="0.25">
      <c r="A36" s="36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</row>
    <row r="37" spans="1:15" s="35" customFormat="1" ht="18" x14ac:dyDescent="0.25">
      <c r="A37" s="36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</row>
    <row r="38" spans="1:15" s="35" customFormat="1" ht="18" x14ac:dyDescent="0.25">
      <c r="A38" s="36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</row>
    <row r="39" spans="1:15" s="35" customFormat="1" ht="18" x14ac:dyDescent="0.25">
      <c r="A39" s="36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</row>
    <row r="40" spans="1:15" s="35" customFormat="1" ht="18" x14ac:dyDescent="0.25">
      <c r="A40" s="36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</row>
    <row r="41" spans="1:15" s="35" customFormat="1" ht="18" x14ac:dyDescent="0.25">
      <c r="A41" s="36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</row>
    <row r="42" spans="1:15" s="35" customFormat="1" ht="18" x14ac:dyDescent="0.25">
      <c r="A42" s="36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</row>
    <row r="43" spans="1:15" s="35" customFormat="1" ht="18" x14ac:dyDescent="0.25">
      <c r="A43" s="36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s="35" customFormat="1" ht="18" x14ac:dyDescent="0.25">
      <c r="A44" s="36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</row>
    <row r="45" spans="1:15" s="35" customFormat="1" ht="18" x14ac:dyDescent="0.25">
      <c r="A45" s="36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</row>
    <row r="46" spans="1:15" s="35" customFormat="1" ht="18" x14ac:dyDescent="0.25">
      <c r="A46" s="36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5" s="35" customFormat="1" ht="18" x14ac:dyDescent="0.25">
      <c r="A47" s="36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</row>
    <row r="48" spans="1:15" s="35" customFormat="1" ht="18" x14ac:dyDescent="0.25">
      <c r="A48" s="36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</row>
    <row r="49" spans="1:16" ht="18" x14ac:dyDescent="0.25">
      <c r="A49" s="36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spans="1:16" ht="18" x14ac:dyDescent="0.25">
      <c r="A50" s="36"/>
      <c r="B50" s="37" t="s">
        <v>37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1:16" ht="18" x14ac:dyDescent="0.25">
      <c r="A51" s="36"/>
      <c r="B51" s="38"/>
      <c r="C51" s="38"/>
      <c r="D51" s="38"/>
      <c r="E51" s="38"/>
      <c r="F51" s="38"/>
      <c r="G51" s="38"/>
      <c r="H51" s="38"/>
      <c r="I51" s="38"/>
      <c r="J51" s="54" t="s">
        <v>38</v>
      </c>
      <c r="K51" s="54"/>
      <c r="L51" s="54"/>
      <c r="M51" s="54"/>
      <c r="N51" s="54"/>
      <c r="O51" s="54"/>
    </row>
    <row r="52" spans="1:16" ht="25.5" x14ac:dyDescent="0.25">
      <c r="A52" s="13" t="s">
        <v>39</v>
      </c>
      <c r="B52" s="55" t="s">
        <v>40</v>
      </c>
      <c r="C52" s="55" t="s">
        <v>41</v>
      </c>
      <c r="D52" s="56" t="s">
        <v>42</v>
      </c>
      <c r="E52" s="56" t="s">
        <v>43</v>
      </c>
      <c r="F52" s="56" t="s">
        <v>44</v>
      </c>
      <c r="G52" s="56" t="s">
        <v>45</v>
      </c>
      <c r="H52" s="56" t="s">
        <v>46</v>
      </c>
      <c r="I52" s="56" t="s">
        <v>47</v>
      </c>
      <c r="J52" s="56" t="s">
        <v>48</v>
      </c>
      <c r="K52" s="56" t="s">
        <v>49</v>
      </c>
      <c r="L52" s="56" t="s">
        <v>50</v>
      </c>
      <c r="M52" s="56" t="s">
        <v>51</v>
      </c>
      <c r="N52" s="56" t="s">
        <v>52</v>
      </c>
      <c r="O52" s="56" t="s">
        <v>53</v>
      </c>
    </row>
    <row r="53" spans="1:16" ht="15.75" x14ac:dyDescent="0.25">
      <c r="A53" s="57"/>
      <c r="B53" s="58" t="s">
        <v>54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</row>
    <row r="54" spans="1:16" ht="15.75" x14ac:dyDescent="0.25">
      <c r="A54" s="59"/>
      <c r="B54" s="58" t="s">
        <v>55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</row>
    <row r="55" spans="1:16" ht="36" x14ac:dyDescent="0.25">
      <c r="A55" s="11" t="s">
        <v>56</v>
      </c>
      <c r="B55" s="7" t="s">
        <v>57</v>
      </c>
      <c r="C55" s="12">
        <v>100</v>
      </c>
      <c r="D55" s="9">
        <v>0.4</v>
      </c>
      <c r="E55" s="9">
        <v>0.4</v>
      </c>
      <c r="F55" s="9">
        <v>9.8000000000000007</v>
      </c>
      <c r="G55" s="9">
        <v>47</v>
      </c>
      <c r="H55" s="9">
        <v>0.03</v>
      </c>
      <c r="I55" s="9">
        <v>10</v>
      </c>
      <c r="J55" s="9"/>
      <c r="K55" s="9">
        <v>0.2</v>
      </c>
      <c r="L55" s="9">
        <v>16</v>
      </c>
      <c r="M55" s="9">
        <v>11</v>
      </c>
      <c r="N55" s="9">
        <v>9</v>
      </c>
      <c r="O55" s="9">
        <v>2.2000000000000002</v>
      </c>
      <c r="P55" s="60"/>
    </row>
    <row r="56" spans="1:16" ht="28.5" x14ac:dyDescent="0.25">
      <c r="A56" s="11" t="s">
        <v>1</v>
      </c>
      <c r="B56" s="7" t="s">
        <v>58</v>
      </c>
      <c r="C56" s="8" t="s">
        <v>59</v>
      </c>
      <c r="D56" s="9">
        <v>10.55</v>
      </c>
      <c r="E56" s="9">
        <v>11.85</v>
      </c>
      <c r="F56" s="9">
        <v>39.4</v>
      </c>
      <c r="G56" s="9">
        <v>324.45</v>
      </c>
      <c r="H56" s="9">
        <v>0.11220000000000001</v>
      </c>
      <c r="I56" s="9">
        <v>0.876</v>
      </c>
      <c r="J56" s="9">
        <v>65.3</v>
      </c>
      <c r="K56" s="9">
        <v>1.8260000000000001</v>
      </c>
      <c r="L56" s="9">
        <v>314.59500000000003</v>
      </c>
      <c r="M56" s="9">
        <v>252.48599999999999</v>
      </c>
      <c r="N56" s="9">
        <v>41.762999999999998</v>
      </c>
      <c r="O56" s="9">
        <v>1.0105</v>
      </c>
    </row>
    <row r="57" spans="1:16" ht="36.75" x14ac:dyDescent="0.25">
      <c r="A57" s="10" t="s">
        <v>60</v>
      </c>
      <c r="B57" s="61" t="s">
        <v>61</v>
      </c>
      <c r="C57" s="62">
        <v>200</v>
      </c>
      <c r="D57" s="63">
        <v>3.1660000000000004</v>
      </c>
      <c r="E57" s="63">
        <v>2.6780000000000004</v>
      </c>
      <c r="F57" s="63">
        <v>6</v>
      </c>
      <c r="G57" s="63">
        <v>60.7</v>
      </c>
      <c r="H57" s="63">
        <v>4.4000000000000004E-2</v>
      </c>
      <c r="I57" s="63">
        <v>1.3</v>
      </c>
      <c r="J57" s="63">
        <v>20</v>
      </c>
      <c r="K57" s="63">
        <v>0</v>
      </c>
      <c r="L57" s="63">
        <v>125.78</v>
      </c>
      <c r="M57" s="63">
        <v>90</v>
      </c>
      <c r="N57" s="63">
        <v>14</v>
      </c>
      <c r="O57" s="63">
        <v>0.13400000000000001</v>
      </c>
      <c r="P57" s="60"/>
    </row>
    <row r="58" spans="1:16" ht="36" x14ac:dyDescent="0.25">
      <c r="A58" s="11" t="s">
        <v>62</v>
      </c>
      <c r="B58" s="7" t="s">
        <v>63</v>
      </c>
      <c r="C58" s="12">
        <v>30</v>
      </c>
      <c r="D58" s="9">
        <v>1.9799999999999998</v>
      </c>
      <c r="E58" s="9">
        <v>0.36</v>
      </c>
      <c r="F58" s="9">
        <v>11.88</v>
      </c>
      <c r="G58" s="9">
        <v>59.4</v>
      </c>
      <c r="H58" s="9">
        <v>5.1000000000000004E-2</v>
      </c>
      <c r="I58" s="9">
        <v>0</v>
      </c>
      <c r="J58" s="9">
        <v>0</v>
      </c>
      <c r="K58" s="9">
        <v>0.42</v>
      </c>
      <c r="L58" s="9">
        <v>8.6999999999999993</v>
      </c>
      <c r="M58" s="9">
        <v>45</v>
      </c>
      <c r="N58" s="9">
        <v>14.1</v>
      </c>
      <c r="O58" s="9">
        <v>1.17</v>
      </c>
      <c r="P58" s="60"/>
    </row>
    <row r="59" spans="1:16" ht="15.75" x14ac:dyDescent="0.25">
      <c r="A59" s="64"/>
      <c r="B59" s="65" t="s">
        <v>10</v>
      </c>
      <c r="C59" s="66">
        <f>C55+215+200+C58</f>
        <v>545</v>
      </c>
      <c r="D59" s="67">
        <f>SUM(D55:D58)</f>
        <v>16.096</v>
      </c>
      <c r="E59" s="67">
        <f t="shared" ref="E59:O59" si="0">SUM(E55:E58)</f>
        <v>15.288</v>
      </c>
      <c r="F59" s="67">
        <f t="shared" si="0"/>
        <v>67.08</v>
      </c>
      <c r="G59" s="67">
        <f t="shared" si="0"/>
        <v>491.54999999999995</v>
      </c>
      <c r="H59" s="67">
        <f t="shared" si="0"/>
        <v>0.23720000000000002</v>
      </c>
      <c r="I59" s="67">
        <f t="shared" si="0"/>
        <v>12.176</v>
      </c>
      <c r="J59" s="67">
        <f t="shared" si="0"/>
        <v>85.3</v>
      </c>
      <c r="K59" s="67">
        <f t="shared" si="0"/>
        <v>2.4460000000000002</v>
      </c>
      <c r="L59" s="67">
        <f t="shared" si="0"/>
        <v>465.07499999999999</v>
      </c>
      <c r="M59" s="67">
        <f t="shared" si="0"/>
        <v>398.48599999999999</v>
      </c>
      <c r="N59" s="67">
        <f t="shared" si="0"/>
        <v>78.863</v>
      </c>
      <c r="O59" s="67">
        <f t="shared" si="0"/>
        <v>4.5145</v>
      </c>
      <c r="P59" s="68">
        <v>0.2</v>
      </c>
    </row>
    <row r="60" spans="1:16" ht="15.75" customHeight="1" x14ac:dyDescent="0.25">
      <c r="A60" s="69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1"/>
      <c r="P60" s="68"/>
    </row>
    <row r="61" spans="1:16" ht="15.75" x14ac:dyDescent="0.25">
      <c r="A61" s="59"/>
      <c r="B61" s="58" t="s">
        <v>64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  <row r="62" spans="1:16" ht="20.25" customHeight="1" x14ac:dyDescent="0.25">
      <c r="A62" s="72" t="s">
        <v>1</v>
      </c>
      <c r="B62" s="4" t="s">
        <v>65</v>
      </c>
      <c r="C62" s="5">
        <v>60</v>
      </c>
      <c r="D62" s="6">
        <v>0.63719999999999988</v>
      </c>
      <c r="E62" s="6">
        <v>3.01</v>
      </c>
      <c r="F62" s="6">
        <v>5.1120000000000001</v>
      </c>
      <c r="G62" s="6">
        <v>50.91</v>
      </c>
      <c r="H62" s="6">
        <v>3.1199999999999999E-2</v>
      </c>
      <c r="I62" s="6">
        <v>2.625</v>
      </c>
      <c r="J62" s="6">
        <v>0</v>
      </c>
      <c r="K62" s="6">
        <v>0.20699999999999999</v>
      </c>
      <c r="L62" s="6">
        <v>14.395199999999999</v>
      </c>
      <c r="M62" s="6">
        <v>26.716799999999996</v>
      </c>
      <c r="N62" s="6">
        <v>18.231000000000002</v>
      </c>
      <c r="O62" s="6">
        <v>0.63900000000000001</v>
      </c>
    </row>
    <row r="63" spans="1:16" ht="28.5" x14ac:dyDescent="0.25">
      <c r="A63" s="3" t="s">
        <v>3</v>
      </c>
      <c r="B63" s="7" t="s">
        <v>4</v>
      </c>
      <c r="C63" s="8" t="s">
        <v>5</v>
      </c>
      <c r="D63" s="9">
        <v>11.45</v>
      </c>
      <c r="E63" s="9">
        <v>12.46</v>
      </c>
      <c r="F63" s="9">
        <v>31.32</v>
      </c>
      <c r="G63" s="9">
        <v>289.95</v>
      </c>
      <c r="H63" s="9">
        <v>0.10050000000000001</v>
      </c>
      <c r="I63" s="9">
        <v>0.495</v>
      </c>
      <c r="J63" s="9">
        <v>23.900000000000002</v>
      </c>
      <c r="K63" s="9">
        <v>4.7990000000000004</v>
      </c>
      <c r="L63" s="9">
        <v>31.694999999999997</v>
      </c>
      <c r="M63" s="9">
        <v>147.63</v>
      </c>
      <c r="N63" s="9">
        <v>38.174999999999997</v>
      </c>
      <c r="O63" s="9">
        <v>2.0754999999999999</v>
      </c>
    </row>
    <row r="64" spans="1:16" ht="36.75" x14ac:dyDescent="0.25">
      <c r="A64" s="10" t="s">
        <v>66</v>
      </c>
      <c r="B64" s="7" t="s">
        <v>67</v>
      </c>
      <c r="C64" s="8">
        <v>200</v>
      </c>
      <c r="D64" s="9">
        <v>0.66200000000000003</v>
      </c>
      <c r="E64" s="9">
        <v>9.0000000000000011E-2</v>
      </c>
      <c r="F64" s="9">
        <v>22.034000000000002</v>
      </c>
      <c r="G64" s="9">
        <v>92.800000000000011</v>
      </c>
      <c r="H64" s="9">
        <v>1.6E-2</v>
      </c>
      <c r="I64" s="9">
        <v>0.72599999999999998</v>
      </c>
      <c r="J64" s="9">
        <v>0</v>
      </c>
      <c r="K64" s="9">
        <v>0.50800000000000001</v>
      </c>
      <c r="L64" s="9">
        <v>32.180000000000007</v>
      </c>
      <c r="M64" s="9">
        <v>23.44</v>
      </c>
      <c r="N64" s="9">
        <v>17.46</v>
      </c>
      <c r="O64" s="9">
        <v>0.66800000000000004</v>
      </c>
    </row>
    <row r="65" spans="1:16" ht="36" x14ac:dyDescent="0.25">
      <c r="A65" s="11" t="s">
        <v>62</v>
      </c>
      <c r="B65" s="7" t="s">
        <v>63</v>
      </c>
      <c r="C65" s="12">
        <v>30</v>
      </c>
      <c r="D65" s="9">
        <v>1.9799999999999998</v>
      </c>
      <c r="E65" s="9">
        <v>0.36</v>
      </c>
      <c r="F65" s="9">
        <v>11.88</v>
      </c>
      <c r="G65" s="9">
        <v>59.4</v>
      </c>
      <c r="H65" s="9">
        <v>5.1000000000000004E-2</v>
      </c>
      <c r="I65" s="9">
        <v>0</v>
      </c>
      <c r="J65" s="9">
        <v>0</v>
      </c>
      <c r="K65" s="9">
        <v>0.42</v>
      </c>
      <c r="L65" s="9">
        <v>8.6999999999999993</v>
      </c>
      <c r="M65" s="9">
        <v>45</v>
      </c>
      <c r="N65" s="9">
        <v>14.1</v>
      </c>
      <c r="O65" s="9">
        <v>1.17</v>
      </c>
    </row>
    <row r="66" spans="1:16" ht="15.75" x14ac:dyDescent="0.25">
      <c r="A66" s="64"/>
      <c r="B66" s="65" t="s">
        <v>10</v>
      </c>
      <c r="C66" s="73">
        <v>520</v>
      </c>
      <c r="D66" s="67">
        <f>SUM(D62:D65)</f>
        <v>14.729200000000001</v>
      </c>
      <c r="E66" s="67">
        <f t="shared" ref="E66:O66" si="1">SUM(E62:E65)</f>
        <v>15.92</v>
      </c>
      <c r="F66" s="67">
        <f t="shared" si="1"/>
        <v>70.346000000000004</v>
      </c>
      <c r="G66" s="67">
        <f t="shared" si="1"/>
        <v>493.06</v>
      </c>
      <c r="H66" s="67">
        <f t="shared" si="1"/>
        <v>0.19869999999999999</v>
      </c>
      <c r="I66" s="67">
        <f t="shared" si="1"/>
        <v>3.8460000000000001</v>
      </c>
      <c r="J66" s="67">
        <f t="shared" si="1"/>
        <v>23.900000000000002</v>
      </c>
      <c r="K66" s="67">
        <f t="shared" si="1"/>
        <v>5.9340000000000002</v>
      </c>
      <c r="L66" s="67">
        <f t="shared" si="1"/>
        <v>86.970200000000006</v>
      </c>
      <c r="M66" s="67">
        <f t="shared" si="1"/>
        <v>242.7868</v>
      </c>
      <c r="N66" s="67">
        <f t="shared" si="1"/>
        <v>87.965999999999994</v>
      </c>
      <c r="O66" s="67">
        <f t="shared" si="1"/>
        <v>4.5525000000000002</v>
      </c>
      <c r="P66" s="68">
        <v>0.2</v>
      </c>
    </row>
    <row r="67" spans="1:16" ht="15.75" x14ac:dyDescent="0.25">
      <c r="A67" s="74"/>
      <c r="B67" s="75"/>
      <c r="C67" s="76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68"/>
    </row>
    <row r="68" spans="1:16" ht="15.75" x14ac:dyDescent="0.25">
      <c r="A68" s="59"/>
      <c r="B68" s="58" t="s">
        <v>68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</row>
    <row r="69" spans="1:16" ht="36" x14ac:dyDescent="0.25">
      <c r="A69" s="11" t="s">
        <v>69</v>
      </c>
      <c r="B69" s="7" t="s">
        <v>70</v>
      </c>
      <c r="C69" s="23" t="s">
        <v>71</v>
      </c>
      <c r="D69" s="9">
        <v>2.63</v>
      </c>
      <c r="E69" s="9">
        <v>2.66</v>
      </c>
      <c r="F69" s="9">
        <v>0</v>
      </c>
      <c r="G69" s="9">
        <v>34.333333333333336</v>
      </c>
      <c r="H69" s="9">
        <v>3.333333333333334E-3</v>
      </c>
      <c r="I69" s="9">
        <v>7.0000000000000007E-2</v>
      </c>
      <c r="J69" s="9">
        <v>21</v>
      </c>
      <c r="K69" s="9">
        <v>0.04</v>
      </c>
      <c r="L69" s="9">
        <v>100</v>
      </c>
      <c r="M69" s="9">
        <v>60</v>
      </c>
      <c r="N69" s="9">
        <v>5.5</v>
      </c>
      <c r="O69" s="9">
        <v>7.0000000000000007E-2</v>
      </c>
    </row>
    <row r="70" spans="1:16" ht="36" x14ac:dyDescent="0.25">
      <c r="A70" s="11" t="s">
        <v>72</v>
      </c>
      <c r="B70" s="7" t="s">
        <v>73</v>
      </c>
      <c r="C70" s="23" t="s">
        <v>74</v>
      </c>
      <c r="D70" s="9">
        <v>10.39</v>
      </c>
      <c r="E70" s="9">
        <v>14.79</v>
      </c>
      <c r="F70" s="9">
        <v>10.3</v>
      </c>
      <c r="G70" s="9">
        <v>221</v>
      </c>
      <c r="H70" s="9">
        <v>0.03</v>
      </c>
      <c r="I70" s="9">
        <v>0.92</v>
      </c>
      <c r="J70" s="78"/>
      <c r="K70" s="9">
        <v>2.61</v>
      </c>
      <c r="L70" s="9">
        <v>61.81</v>
      </c>
      <c r="M70" s="9">
        <v>154.15</v>
      </c>
      <c r="N70" s="9">
        <v>22.03</v>
      </c>
      <c r="O70" s="9">
        <v>3.06</v>
      </c>
    </row>
    <row r="71" spans="1:16" ht="36.75" x14ac:dyDescent="0.25">
      <c r="A71" s="10" t="s">
        <v>75</v>
      </c>
      <c r="B71" s="7" t="s">
        <v>76</v>
      </c>
      <c r="C71" s="8">
        <v>150</v>
      </c>
      <c r="D71" s="9">
        <v>3.77</v>
      </c>
      <c r="E71" s="9">
        <v>2.2900000000000009</v>
      </c>
      <c r="F71" s="9">
        <v>39.72</v>
      </c>
      <c r="G71" s="9">
        <v>214</v>
      </c>
      <c r="H71" s="9">
        <v>0.21</v>
      </c>
      <c r="I71" s="9">
        <v>0</v>
      </c>
      <c r="J71" s="9">
        <v>0</v>
      </c>
      <c r="K71" s="9">
        <v>0.4</v>
      </c>
      <c r="L71" s="9">
        <v>23.990000000000002</v>
      </c>
      <c r="M71" s="9">
        <v>207.35</v>
      </c>
      <c r="N71" s="9">
        <v>140.52000000000001</v>
      </c>
      <c r="O71" s="9">
        <v>4.7100000000000009</v>
      </c>
    </row>
    <row r="72" spans="1:16" ht="36" x14ac:dyDescent="0.25">
      <c r="A72" s="11" t="s">
        <v>22</v>
      </c>
      <c r="B72" s="7" t="s">
        <v>23</v>
      </c>
      <c r="C72" s="12" t="s">
        <v>24</v>
      </c>
      <c r="D72" s="9">
        <v>0.112</v>
      </c>
      <c r="E72" s="9">
        <v>1.8000000000000002E-2</v>
      </c>
      <c r="F72" s="9">
        <v>10.149999999999999</v>
      </c>
      <c r="G72" s="9">
        <v>41.32</v>
      </c>
      <c r="H72" s="9">
        <v>-8.000000000000008E-4</v>
      </c>
      <c r="I72" s="9">
        <v>2.0299999999999994</v>
      </c>
      <c r="J72" s="9">
        <v>0</v>
      </c>
      <c r="K72" s="9">
        <v>5.9999999999999984E-3</v>
      </c>
      <c r="L72" s="9">
        <v>13.249999999999998</v>
      </c>
      <c r="M72" s="9">
        <v>3.9600000000000004</v>
      </c>
      <c r="N72" s="9">
        <v>2.1599999999999997</v>
      </c>
      <c r="O72" s="9">
        <v>0.33299999999999996</v>
      </c>
    </row>
    <row r="73" spans="1:16" ht="36" x14ac:dyDescent="0.25">
      <c r="A73" s="11" t="s">
        <v>8</v>
      </c>
      <c r="B73" s="7" t="s">
        <v>63</v>
      </c>
      <c r="C73" s="12">
        <v>50</v>
      </c>
      <c r="D73" s="9">
        <v>3.3</v>
      </c>
      <c r="E73" s="9">
        <v>0.60000000000000009</v>
      </c>
      <c r="F73" s="9">
        <v>19.800000000000004</v>
      </c>
      <c r="G73" s="9">
        <v>99.000000000000028</v>
      </c>
      <c r="H73" s="9">
        <v>8.500000000000002E-2</v>
      </c>
      <c r="I73" s="9">
        <v>0</v>
      </c>
      <c r="J73" s="9">
        <v>0</v>
      </c>
      <c r="K73" s="9">
        <v>0.70000000000000007</v>
      </c>
      <c r="L73" s="9">
        <v>14.500000000000002</v>
      </c>
      <c r="M73" s="9">
        <v>75.000000000000014</v>
      </c>
      <c r="N73" s="9">
        <v>23.500000000000007</v>
      </c>
      <c r="O73" s="9">
        <v>1.9500000000000006</v>
      </c>
    </row>
    <row r="74" spans="1:16" ht="16.5" customHeight="1" x14ac:dyDescent="0.25">
      <c r="A74" s="64"/>
      <c r="B74" s="65" t="s">
        <v>10</v>
      </c>
      <c r="C74" s="73">
        <v>510</v>
      </c>
      <c r="D74" s="67">
        <f>SUM(D69:D73)</f>
        <v>20.201999999999998</v>
      </c>
      <c r="E74" s="67">
        <f t="shared" ref="E74:O74" si="2">SUM(E69:E73)</f>
        <v>20.358000000000004</v>
      </c>
      <c r="F74" s="67">
        <f t="shared" si="2"/>
        <v>79.97</v>
      </c>
      <c r="G74" s="67">
        <f t="shared" si="2"/>
        <v>609.65333333333342</v>
      </c>
      <c r="H74" s="67">
        <f t="shared" si="2"/>
        <v>0.32753333333333334</v>
      </c>
      <c r="I74" s="67">
        <f t="shared" si="2"/>
        <v>3.0199999999999996</v>
      </c>
      <c r="J74" s="67">
        <f t="shared" si="2"/>
        <v>21</v>
      </c>
      <c r="K74" s="67">
        <f t="shared" si="2"/>
        <v>3.7559999999999998</v>
      </c>
      <c r="L74" s="67">
        <f t="shared" si="2"/>
        <v>213.55</v>
      </c>
      <c r="M74" s="67">
        <f t="shared" si="2"/>
        <v>500.46</v>
      </c>
      <c r="N74" s="67">
        <f t="shared" si="2"/>
        <v>193.71</v>
      </c>
      <c r="O74" s="67">
        <f t="shared" si="2"/>
        <v>10.123000000000001</v>
      </c>
      <c r="P74" s="68">
        <v>0.25</v>
      </c>
    </row>
    <row r="75" spans="1:16" ht="16.5" customHeight="1" x14ac:dyDescent="0.25">
      <c r="A75" s="79"/>
      <c r="B75" s="80"/>
      <c r="C75" s="81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68"/>
    </row>
    <row r="76" spans="1:16" ht="16.5" customHeight="1" x14ac:dyDescent="0.25">
      <c r="P76" s="68"/>
    </row>
    <row r="77" spans="1:16" ht="16.5" customHeight="1" x14ac:dyDescent="0.25">
      <c r="A77" s="79"/>
      <c r="B77" s="80"/>
      <c r="C77" s="81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68"/>
    </row>
    <row r="78" spans="1:16" ht="16.5" customHeight="1" x14ac:dyDescent="0.25">
      <c r="A78" s="79"/>
      <c r="B78" s="80"/>
      <c r="C78" s="81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68"/>
    </row>
    <row r="79" spans="1:16" ht="16.5" customHeight="1" x14ac:dyDescent="0.25">
      <c r="A79" s="79"/>
      <c r="B79" s="80"/>
      <c r="C79" s="81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68"/>
    </row>
    <row r="80" spans="1:16" ht="169.5" customHeight="1" x14ac:dyDescent="0.25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</row>
    <row r="81" spans="1:16" ht="15.75" x14ac:dyDescent="0.25">
      <c r="A81" s="59"/>
      <c r="B81" s="84" t="s">
        <v>0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</row>
    <row r="82" spans="1:16" ht="51.75" x14ac:dyDescent="0.25">
      <c r="A82" s="64" t="s">
        <v>77</v>
      </c>
      <c r="B82" s="86" t="s">
        <v>78</v>
      </c>
      <c r="C82" s="87">
        <v>60</v>
      </c>
      <c r="D82" s="88">
        <v>1.08</v>
      </c>
      <c r="E82" s="88">
        <v>0.06</v>
      </c>
      <c r="F82" s="88">
        <v>5.88</v>
      </c>
      <c r="G82" s="88">
        <v>28.8</v>
      </c>
      <c r="H82" s="88">
        <v>1.0200000000000001E-2</v>
      </c>
      <c r="I82" s="88">
        <v>5.34</v>
      </c>
      <c r="J82" s="88">
        <v>0</v>
      </c>
      <c r="K82" s="88">
        <v>0.06</v>
      </c>
      <c r="L82" s="88">
        <v>27</v>
      </c>
      <c r="M82" s="88">
        <v>30.6</v>
      </c>
      <c r="N82" s="88">
        <v>15.6</v>
      </c>
      <c r="O82" s="88">
        <v>1.02</v>
      </c>
    </row>
    <row r="83" spans="1:16" ht="34.5" customHeight="1" x14ac:dyDescent="0.25">
      <c r="A83" s="3" t="s">
        <v>3</v>
      </c>
      <c r="B83" s="89" t="s">
        <v>79</v>
      </c>
      <c r="C83" s="62">
        <v>100</v>
      </c>
      <c r="D83" s="62">
        <v>10.42</v>
      </c>
      <c r="E83" s="62">
        <v>12.43</v>
      </c>
      <c r="F83" s="62">
        <v>8.65</v>
      </c>
      <c r="G83" s="62">
        <v>192</v>
      </c>
      <c r="H83" s="62">
        <v>0.06</v>
      </c>
      <c r="I83" s="62">
        <v>1.28</v>
      </c>
      <c r="J83" s="62">
        <v>51.8</v>
      </c>
      <c r="K83" s="62">
        <v>0.8</v>
      </c>
      <c r="L83" s="62">
        <v>41.26</v>
      </c>
      <c r="M83" s="62">
        <v>216.4</v>
      </c>
      <c r="N83" s="62">
        <v>23.42</v>
      </c>
      <c r="O83" s="62">
        <v>1.78</v>
      </c>
    </row>
    <row r="84" spans="1:16" ht="36" x14ac:dyDescent="0.25">
      <c r="A84" s="11" t="s">
        <v>80</v>
      </c>
      <c r="B84" s="7" t="s">
        <v>81</v>
      </c>
      <c r="C84" s="23" t="s">
        <v>82</v>
      </c>
      <c r="D84" s="9">
        <v>3.0764999999999998</v>
      </c>
      <c r="E84" s="24">
        <v>6.2534999999999998</v>
      </c>
      <c r="F84" s="24">
        <v>20.466999999999995</v>
      </c>
      <c r="G84" s="9">
        <v>150.44999999999999</v>
      </c>
      <c r="H84" s="9">
        <v>0.13950000000000001</v>
      </c>
      <c r="I84" s="9">
        <v>18.160499999999999</v>
      </c>
      <c r="J84" s="9">
        <v>8</v>
      </c>
      <c r="K84" s="9">
        <v>0.20150000000000001</v>
      </c>
      <c r="L84" s="9">
        <v>37.454999999999998</v>
      </c>
      <c r="M84" s="9">
        <v>87.194999999999979</v>
      </c>
      <c r="N84" s="9">
        <v>27.75</v>
      </c>
      <c r="O84" s="9">
        <v>1.0135000000000001</v>
      </c>
    </row>
    <row r="85" spans="1:16" s="93" customFormat="1" x14ac:dyDescent="0.2">
      <c r="A85" s="3" t="s">
        <v>1</v>
      </c>
      <c r="B85" s="90" t="s">
        <v>83</v>
      </c>
      <c r="C85" s="91">
        <v>200</v>
      </c>
      <c r="D85" s="92">
        <v>0.34</v>
      </c>
      <c r="E85" s="92">
        <v>0.17</v>
      </c>
      <c r="F85" s="92">
        <v>21.46</v>
      </c>
      <c r="G85" s="92">
        <v>103.5</v>
      </c>
      <c r="H85" s="92">
        <v>2.4E-2</v>
      </c>
      <c r="I85" s="92">
        <v>3.1720000000000002</v>
      </c>
      <c r="J85" s="92">
        <v>0</v>
      </c>
      <c r="K85" s="92">
        <v>0.13</v>
      </c>
      <c r="L85" s="92">
        <v>16.668000000000003</v>
      </c>
      <c r="M85" s="92">
        <v>7.0500000000000007</v>
      </c>
      <c r="N85" s="92">
        <v>7.782</v>
      </c>
      <c r="O85" s="92">
        <v>0.88000000000000012</v>
      </c>
      <c r="P85" s="60"/>
    </row>
    <row r="86" spans="1:16" ht="36" x14ac:dyDescent="0.25">
      <c r="A86" s="11" t="s">
        <v>8</v>
      </c>
      <c r="B86" s="7" t="s">
        <v>9</v>
      </c>
      <c r="C86" s="12">
        <v>30</v>
      </c>
      <c r="D86" s="9">
        <v>2.2799999999999998</v>
      </c>
      <c r="E86" s="9">
        <v>0.24</v>
      </c>
      <c r="F86" s="9">
        <v>14.76</v>
      </c>
      <c r="G86" s="9">
        <v>70.5</v>
      </c>
      <c r="H86" s="9">
        <v>3.3000000000000002E-2</v>
      </c>
      <c r="I86" s="9">
        <v>0</v>
      </c>
      <c r="J86" s="9">
        <v>0</v>
      </c>
      <c r="K86" s="9">
        <v>0.33</v>
      </c>
      <c r="L86" s="9">
        <v>6</v>
      </c>
      <c r="M86" s="9">
        <v>19.5</v>
      </c>
      <c r="N86" s="9">
        <v>4.2</v>
      </c>
      <c r="O86" s="9">
        <v>0.33</v>
      </c>
    </row>
    <row r="87" spans="1:16" ht="36" x14ac:dyDescent="0.25">
      <c r="A87" s="11" t="s">
        <v>62</v>
      </c>
      <c r="B87" s="7" t="s">
        <v>63</v>
      </c>
      <c r="C87" s="12">
        <v>30</v>
      </c>
      <c r="D87" s="9">
        <v>1.9799999999999998</v>
      </c>
      <c r="E87" s="9">
        <v>0.36</v>
      </c>
      <c r="F87" s="9">
        <v>11.88</v>
      </c>
      <c r="G87" s="9">
        <v>59.4</v>
      </c>
      <c r="H87" s="9">
        <v>5.1000000000000004E-2</v>
      </c>
      <c r="I87" s="9">
        <v>0</v>
      </c>
      <c r="J87" s="9">
        <v>0</v>
      </c>
      <c r="K87" s="9">
        <v>0.42</v>
      </c>
      <c r="L87" s="9">
        <v>8.6999999999999993</v>
      </c>
      <c r="M87" s="9">
        <v>45</v>
      </c>
      <c r="N87" s="9">
        <v>14.1</v>
      </c>
      <c r="O87" s="9">
        <v>1.17</v>
      </c>
    </row>
    <row r="88" spans="1:16" ht="15.75" x14ac:dyDescent="0.25">
      <c r="A88" s="64"/>
      <c r="B88" s="65" t="s">
        <v>10</v>
      </c>
      <c r="C88" s="66">
        <f>C82+C83+153+C85+C86+C87</f>
        <v>573</v>
      </c>
      <c r="D88" s="67">
        <f>SUM(D82:D87)</f>
        <v>19.176500000000001</v>
      </c>
      <c r="E88" s="67">
        <f t="shared" ref="E88:O88" si="3">SUM(E82:E87)</f>
        <v>19.513500000000001</v>
      </c>
      <c r="F88" s="67">
        <f t="shared" si="3"/>
        <v>83.096999999999994</v>
      </c>
      <c r="G88" s="67">
        <f t="shared" si="3"/>
        <v>604.65</v>
      </c>
      <c r="H88" s="67">
        <f t="shared" si="3"/>
        <v>0.31769999999999998</v>
      </c>
      <c r="I88" s="67">
        <f t="shared" si="3"/>
        <v>27.952500000000001</v>
      </c>
      <c r="J88" s="67">
        <f t="shared" si="3"/>
        <v>59.8</v>
      </c>
      <c r="K88" s="67">
        <f t="shared" si="3"/>
        <v>1.9415</v>
      </c>
      <c r="L88" s="67">
        <f t="shared" si="3"/>
        <v>137.08299999999997</v>
      </c>
      <c r="M88" s="67">
        <f t="shared" si="3"/>
        <v>405.745</v>
      </c>
      <c r="N88" s="67">
        <f t="shared" si="3"/>
        <v>92.852000000000004</v>
      </c>
      <c r="O88" s="67">
        <f t="shared" si="3"/>
        <v>6.1935000000000002</v>
      </c>
      <c r="P88" s="68">
        <v>0.25</v>
      </c>
    </row>
    <row r="89" spans="1:16" ht="15.75" customHeight="1" x14ac:dyDescent="0.25">
      <c r="A89" s="94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6"/>
    </row>
    <row r="90" spans="1:16" ht="15.75" x14ac:dyDescent="0.25">
      <c r="A90" s="59"/>
      <c r="B90" s="58" t="s">
        <v>11</v>
      </c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spans="1:16" ht="36.75" x14ac:dyDescent="0.25">
      <c r="A91" s="10" t="s">
        <v>84</v>
      </c>
      <c r="B91" s="7" t="s">
        <v>70</v>
      </c>
      <c r="C91" s="12">
        <v>15</v>
      </c>
      <c r="D91" s="9">
        <v>3.9449999999999998</v>
      </c>
      <c r="E91" s="9">
        <v>3.99</v>
      </c>
      <c r="F91" s="9">
        <v>0</v>
      </c>
      <c r="G91" s="9">
        <v>51.5</v>
      </c>
      <c r="H91" s="9">
        <v>5.0000000000000001E-3</v>
      </c>
      <c r="I91" s="9">
        <v>0.105</v>
      </c>
      <c r="J91" s="9">
        <v>31.5</v>
      </c>
      <c r="K91" s="9">
        <v>0.06</v>
      </c>
      <c r="L91" s="9">
        <v>150</v>
      </c>
      <c r="M91" s="9">
        <v>90</v>
      </c>
      <c r="N91" s="9">
        <v>8.25</v>
      </c>
      <c r="O91" s="9">
        <v>0.105</v>
      </c>
    </row>
    <row r="92" spans="1:16" s="93" customFormat="1" ht="36" x14ac:dyDescent="0.25">
      <c r="A92" s="11" t="s">
        <v>85</v>
      </c>
      <c r="B92" s="7" t="s">
        <v>86</v>
      </c>
      <c r="C92" s="8" t="s">
        <v>87</v>
      </c>
      <c r="D92" s="97">
        <v>7.08</v>
      </c>
      <c r="E92" s="97">
        <v>11.94</v>
      </c>
      <c r="F92" s="97">
        <v>8.36</v>
      </c>
      <c r="G92" s="98">
        <v>144</v>
      </c>
      <c r="H92" s="97">
        <v>4.7500000000000001E-2</v>
      </c>
      <c r="I92" s="97">
        <v>0.2762</v>
      </c>
      <c r="J92" s="97">
        <v>29.62</v>
      </c>
      <c r="K92" s="97">
        <v>0.42049999999999998</v>
      </c>
      <c r="L92" s="97">
        <v>20.725999999999999</v>
      </c>
      <c r="M92" s="97">
        <v>80.201999999999998</v>
      </c>
      <c r="N92" s="97">
        <v>15.521000000000001</v>
      </c>
      <c r="O92" s="97">
        <v>0.6402000000000001</v>
      </c>
      <c r="P92" s="60"/>
    </row>
    <row r="93" spans="1:16" ht="36.75" x14ac:dyDescent="0.25">
      <c r="A93" s="10" t="s">
        <v>88</v>
      </c>
      <c r="B93" s="7" t="s">
        <v>89</v>
      </c>
      <c r="C93" s="23" t="s">
        <v>90</v>
      </c>
      <c r="D93" s="9">
        <v>5.0999999999999996</v>
      </c>
      <c r="E93" s="9">
        <v>3.62</v>
      </c>
      <c r="F93" s="9">
        <v>31.962</v>
      </c>
      <c r="G93" s="9">
        <v>176.1</v>
      </c>
      <c r="H93" s="9">
        <v>5.6999999999999995E-2</v>
      </c>
      <c r="I93" s="9">
        <v>0</v>
      </c>
      <c r="J93" s="9">
        <v>12</v>
      </c>
      <c r="K93" s="9">
        <v>0.8025000000000001</v>
      </c>
      <c r="L93" s="9">
        <v>11.9115</v>
      </c>
      <c r="M93" s="9">
        <v>38.067749999999997</v>
      </c>
      <c r="N93" s="9">
        <v>8.6189999999999998</v>
      </c>
      <c r="O93" s="9">
        <v>0.85799999999999998</v>
      </c>
    </row>
    <row r="94" spans="1:16" ht="36.75" x14ac:dyDescent="0.25">
      <c r="A94" s="10" t="s">
        <v>66</v>
      </c>
      <c r="B94" s="7" t="s">
        <v>67</v>
      </c>
      <c r="C94" s="8">
        <v>200</v>
      </c>
      <c r="D94" s="9">
        <v>0.66</v>
      </c>
      <c r="E94" s="9">
        <v>9.0000000000000011E-2</v>
      </c>
      <c r="F94" s="9">
        <v>22.034000000000002</v>
      </c>
      <c r="G94" s="9">
        <v>92.800000000000011</v>
      </c>
      <c r="H94" s="9">
        <v>1.6E-2</v>
      </c>
      <c r="I94" s="9">
        <v>0.72599999999999998</v>
      </c>
      <c r="J94" s="9">
        <v>0</v>
      </c>
      <c r="K94" s="9">
        <v>0.50800000000000001</v>
      </c>
      <c r="L94" s="9">
        <v>32.180000000000007</v>
      </c>
      <c r="M94" s="9">
        <v>23.44</v>
      </c>
      <c r="N94" s="9">
        <v>17.46</v>
      </c>
      <c r="O94" s="9">
        <v>0.66800000000000004</v>
      </c>
    </row>
    <row r="95" spans="1:16" ht="36" x14ac:dyDescent="0.25">
      <c r="A95" s="3" t="s">
        <v>8</v>
      </c>
      <c r="B95" s="7" t="s">
        <v>9</v>
      </c>
      <c r="C95" s="8">
        <v>45</v>
      </c>
      <c r="D95" s="9">
        <f t="shared" ref="D95:O95" si="4">D86*1.5</f>
        <v>3.42</v>
      </c>
      <c r="E95" s="9">
        <f t="shared" si="4"/>
        <v>0.36</v>
      </c>
      <c r="F95" s="9">
        <f t="shared" si="4"/>
        <v>22.14</v>
      </c>
      <c r="G95" s="9">
        <f t="shared" si="4"/>
        <v>105.75</v>
      </c>
      <c r="H95" s="9">
        <f t="shared" si="4"/>
        <v>4.9500000000000002E-2</v>
      </c>
      <c r="I95" s="9">
        <f t="shared" si="4"/>
        <v>0</v>
      </c>
      <c r="J95" s="9">
        <f t="shared" si="4"/>
        <v>0</v>
      </c>
      <c r="K95" s="9">
        <f t="shared" si="4"/>
        <v>0.495</v>
      </c>
      <c r="L95" s="9">
        <f t="shared" si="4"/>
        <v>9</v>
      </c>
      <c r="M95" s="9">
        <f t="shared" si="4"/>
        <v>29.25</v>
      </c>
      <c r="N95" s="9">
        <f t="shared" si="4"/>
        <v>6.3000000000000007</v>
      </c>
      <c r="O95" s="9">
        <f t="shared" si="4"/>
        <v>0.495</v>
      </c>
    </row>
    <row r="96" spans="1:16" ht="15.75" x14ac:dyDescent="0.25">
      <c r="A96" s="13"/>
      <c r="B96" s="14" t="s">
        <v>10</v>
      </c>
      <c r="C96" s="15">
        <v>545</v>
      </c>
      <c r="D96" s="16">
        <f>SUM(D91:D95)</f>
        <v>20.204999999999998</v>
      </c>
      <c r="E96" s="16">
        <f t="shared" ref="E96:O96" si="5">SUM(E91:E95)</f>
        <v>20</v>
      </c>
      <c r="F96" s="16">
        <f t="shared" si="5"/>
        <v>84.496000000000009</v>
      </c>
      <c r="G96" s="16">
        <f t="shared" si="5"/>
        <v>570.15000000000009</v>
      </c>
      <c r="H96" s="16">
        <f t="shared" si="5"/>
        <v>0.17499999999999999</v>
      </c>
      <c r="I96" s="16">
        <f t="shared" si="5"/>
        <v>1.1072</v>
      </c>
      <c r="J96" s="16">
        <f t="shared" si="5"/>
        <v>73.12</v>
      </c>
      <c r="K96" s="16">
        <f t="shared" si="5"/>
        <v>2.286</v>
      </c>
      <c r="L96" s="16">
        <f t="shared" si="5"/>
        <v>223.8175</v>
      </c>
      <c r="M96" s="16">
        <f t="shared" si="5"/>
        <v>260.95974999999999</v>
      </c>
      <c r="N96" s="16">
        <f t="shared" si="5"/>
        <v>56.150000000000006</v>
      </c>
      <c r="O96" s="16">
        <f t="shared" si="5"/>
        <v>2.7662000000000004</v>
      </c>
      <c r="P96" s="68">
        <v>0.25</v>
      </c>
    </row>
    <row r="97" spans="1:16" ht="15.75" x14ac:dyDescent="0.25">
      <c r="A97" s="17"/>
      <c r="B97" s="18"/>
      <c r="C97" s="99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</row>
    <row r="98" spans="1:16" ht="15.75" x14ac:dyDescent="0.25">
      <c r="A98" s="59"/>
      <c r="B98" s="58" t="s">
        <v>18</v>
      </c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spans="1:16" ht="36" x14ac:dyDescent="0.25">
      <c r="A99" s="11" t="s">
        <v>19</v>
      </c>
      <c r="B99" s="21" t="s">
        <v>20</v>
      </c>
      <c r="C99" s="22">
        <v>80</v>
      </c>
      <c r="D99" s="9">
        <v>1.0495999999999999</v>
      </c>
      <c r="E99" s="9">
        <v>2.5992000000000002</v>
      </c>
      <c r="F99" s="9">
        <v>5.1727999999999996</v>
      </c>
      <c r="G99" s="9">
        <v>48.32</v>
      </c>
      <c r="H99" s="9">
        <v>1.7600000000000001E-2</v>
      </c>
      <c r="I99" s="9">
        <v>13.6784</v>
      </c>
      <c r="J99" s="9">
        <v>0</v>
      </c>
      <c r="K99" s="9">
        <v>6.7120000000000006</v>
      </c>
      <c r="L99" s="9">
        <v>19.976800000000001</v>
      </c>
      <c r="M99" s="9">
        <v>22.645599999999998</v>
      </c>
      <c r="N99" s="9">
        <v>12.072800000000001</v>
      </c>
      <c r="O99" s="9">
        <v>0.37280000000000002</v>
      </c>
    </row>
    <row r="100" spans="1:16" ht="28.5" x14ac:dyDescent="0.25">
      <c r="A100" s="11" t="s">
        <v>3</v>
      </c>
      <c r="B100" s="7" t="s">
        <v>91</v>
      </c>
      <c r="C100" s="23" t="s">
        <v>15</v>
      </c>
      <c r="D100" s="9">
        <v>12.933999999999999</v>
      </c>
      <c r="E100" s="9">
        <v>12.413</v>
      </c>
      <c r="F100" s="9">
        <v>43.120199999999997</v>
      </c>
      <c r="G100" s="9">
        <v>304.3</v>
      </c>
      <c r="H100" s="9">
        <v>7.4999999999999997E-2</v>
      </c>
      <c r="I100" s="9">
        <v>0.495</v>
      </c>
      <c r="J100" s="9">
        <v>15.900000000000002</v>
      </c>
      <c r="K100" s="9">
        <v>3.9600000000000004</v>
      </c>
      <c r="L100" s="9">
        <v>40.994999999999997</v>
      </c>
      <c r="M100" s="9">
        <v>189.24</v>
      </c>
      <c r="N100" s="9">
        <v>44.945</v>
      </c>
      <c r="O100" s="9">
        <v>1.536</v>
      </c>
    </row>
    <row r="101" spans="1:16" ht="36" x14ac:dyDescent="0.25">
      <c r="A101" s="11" t="s">
        <v>22</v>
      </c>
      <c r="B101" s="7" t="s">
        <v>23</v>
      </c>
      <c r="C101" s="12" t="s">
        <v>24</v>
      </c>
      <c r="D101" s="9">
        <v>0.112</v>
      </c>
      <c r="E101" s="9">
        <v>1.8000000000000002E-2</v>
      </c>
      <c r="F101" s="9">
        <v>10.149999999999999</v>
      </c>
      <c r="G101" s="9">
        <v>41.32</v>
      </c>
      <c r="H101" s="9">
        <v>-8.000000000000008E-4</v>
      </c>
      <c r="I101" s="9">
        <v>2.0299999999999994</v>
      </c>
      <c r="J101" s="9">
        <v>0</v>
      </c>
      <c r="K101" s="9">
        <v>5.9999999999999984E-3</v>
      </c>
      <c r="L101" s="9">
        <v>13.249999999999998</v>
      </c>
      <c r="M101" s="9">
        <v>3.9600000000000004</v>
      </c>
      <c r="N101" s="9">
        <v>2.1599999999999997</v>
      </c>
      <c r="O101" s="9">
        <v>0.33299999999999996</v>
      </c>
    </row>
    <row r="102" spans="1:16" s="93" customFormat="1" ht="39" customHeight="1" x14ac:dyDescent="0.25">
      <c r="A102" s="11" t="s">
        <v>62</v>
      </c>
      <c r="B102" s="7" t="s">
        <v>63</v>
      </c>
      <c r="C102" s="12">
        <v>30</v>
      </c>
      <c r="D102" s="9">
        <v>1.9799999999999998</v>
      </c>
      <c r="E102" s="9">
        <v>0.36</v>
      </c>
      <c r="F102" s="9">
        <v>11.88</v>
      </c>
      <c r="G102" s="9">
        <v>59.4</v>
      </c>
      <c r="H102" s="9">
        <v>5.1000000000000004E-2</v>
      </c>
      <c r="I102" s="9">
        <v>0</v>
      </c>
      <c r="J102" s="9">
        <v>0</v>
      </c>
      <c r="K102" s="9">
        <v>0.42</v>
      </c>
      <c r="L102" s="9">
        <v>8.6999999999999993</v>
      </c>
      <c r="M102" s="9">
        <v>45</v>
      </c>
      <c r="N102" s="9">
        <v>14.1</v>
      </c>
      <c r="O102" s="9">
        <v>1.17</v>
      </c>
      <c r="P102" s="60"/>
    </row>
    <row r="103" spans="1:16" ht="15.75" x14ac:dyDescent="0.25">
      <c r="A103" s="11"/>
      <c r="B103" s="65" t="s">
        <v>10</v>
      </c>
      <c r="C103" s="101">
        <v>538</v>
      </c>
      <c r="D103" s="102">
        <f>SUM(D99:D102)</f>
        <v>16.075599999999998</v>
      </c>
      <c r="E103" s="102">
        <f t="shared" ref="E103:O103" si="6">SUM(E99:E102)</f>
        <v>15.3902</v>
      </c>
      <c r="F103" s="102">
        <f t="shared" si="6"/>
        <v>70.322999999999993</v>
      </c>
      <c r="G103" s="102">
        <f t="shared" si="6"/>
        <v>453.34</v>
      </c>
      <c r="H103" s="102">
        <f t="shared" si="6"/>
        <v>0.14280000000000001</v>
      </c>
      <c r="I103" s="102">
        <f t="shared" si="6"/>
        <v>16.203399999999998</v>
      </c>
      <c r="J103" s="102">
        <f t="shared" si="6"/>
        <v>15.900000000000002</v>
      </c>
      <c r="K103" s="102">
        <f t="shared" si="6"/>
        <v>11.098000000000001</v>
      </c>
      <c r="L103" s="102">
        <f t="shared" si="6"/>
        <v>82.921800000000005</v>
      </c>
      <c r="M103" s="102">
        <f t="shared" si="6"/>
        <v>260.84559999999999</v>
      </c>
      <c r="N103" s="102">
        <f t="shared" si="6"/>
        <v>73.277799999999999</v>
      </c>
      <c r="O103" s="102">
        <f t="shared" si="6"/>
        <v>3.4117999999999999</v>
      </c>
      <c r="P103" s="68">
        <v>0.2</v>
      </c>
    </row>
    <row r="104" spans="1:16" ht="15.75" x14ac:dyDescent="0.25">
      <c r="A104" s="13"/>
      <c r="B104" s="14" t="s">
        <v>92</v>
      </c>
      <c r="C104" s="101">
        <f>C59+C66+C74+C88+C96+C103</f>
        <v>3231</v>
      </c>
      <c r="D104" s="103">
        <f t="shared" ref="D104:O104" si="7">D59+D66+D74+D88+D96+D103</f>
        <v>106.48429999999999</v>
      </c>
      <c r="E104" s="103">
        <f t="shared" si="7"/>
        <v>106.46969999999999</v>
      </c>
      <c r="F104" s="103">
        <f t="shared" si="7"/>
        <v>455.31200000000001</v>
      </c>
      <c r="G104" s="103">
        <f t="shared" si="7"/>
        <v>3222.4033333333336</v>
      </c>
      <c r="H104" s="103">
        <f t="shared" si="7"/>
        <v>1.3989333333333334</v>
      </c>
      <c r="I104" s="103">
        <f t="shared" si="7"/>
        <v>64.305099999999996</v>
      </c>
      <c r="J104" s="103">
        <f t="shared" si="7"/>
        <v>279.02</v>
      </c>
      <c r="K104" s="103">
        <f t="shared" si="7"/>
        <v>27.461500000000001</v>
      </c>
      <c r="L104" s="103">
        <f t="shared" si="7"/>
        <v>1209.4175</v>
      </c>
      <c r="M104" s="103">
        <f t="shared" si="7"/>
        <v>2069.2831500000002</v>
      </c>
      <c r="N104" s="103">
        <f t="shared" si="7"/>
        <v>582.8187999999999</v>
      </c>
      <c r="O104" s="103">
        <f t="shared" si="7"/>
        <v>31.561500000000002</v>
      </c>
    </row>
    <row r="105" spans="1:16" ht="15.75" x14ac:dyDescent="0.25">
      <c r="A105" s="17"/>
      <c r="B105" s="18"/>
      <c r="C105" s="99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</row>
    <row r="106" spans="1:16" ht="15.75" x14ac:dyDescent="0.25">
      <c r="A106" s="17"/>
      <c r="B106" s="18"/>
      <c r="C106" s="99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</row>
    <row r="107" spans="1:16" ht="15.75" x14ac:dyDescent="0.25">
      <c r="A107" s="17"/>
      <c r="B107" s="18"/>
      <c r="C107" s="99"/>
      <c r="D107" s="104"/>
      <c r="E107" s="104"/>
      <c r="F107" s="104"/>
      <c r="G107" s="104"/>
      <c r="H107" s="104"/>
      <c r="I107" s="104"/>
      <c r="J107" s="104"/>
      <c r="K107" s="104"/>
      <c r="L107" s="104"/>
      <c r="M107" s="104"/>
      <c r="N107" s="104"/>
      <c r="O107" s="104"/>
    </row>
    <row r="108" spans="1:16" ht="15.75" x14ac:dyDescent="0.25">
      <c r="A108" s="17"/>
      <c r="B108" s="18"/>
      <c r="C108" s="99"/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4"/>
    </row>
    <row r="109" spans="1:16" ht="15.75" x14ac:dyDescent="0.25">
      <c r="A109" s="17"/>
      <c r="B109" s="18"/>
      <c r="C109" s="99"/>
      <c r="D109" s="104"/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4"/>
    </row>
    <row r="110" spans="1:16" ht="15.75" x14ac:dyDescent="0.25">
      <c r="A110" s="17"/>
      <c r="B110" s="18"/>
      <c r="C110" s="99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</row>
    <row r="111" spans="1:16" ht="15.75" x14ac:dyDescent="0.25">
      <c r="A111" s="17"/>
      <c r="B111" s="18"/>
      <c r="C111" s="99"/>
      <c r="D111" s="104"/>
      <c r="E111" s="104"/>
      <c r="F111" s="104"/>
      <c r="G111" s="104"/>
      <c r="H111" s="104"/>
      <c r="I111" s="104"/>
      <c r="J111" s="104"/>
      <c r="K111" s="104"/>
      <c r="L111" s="104"/>
      <c r="M111" s="104"/>
      <c r="N111" s="104"/>
      <c r="O111" s="104"/>
    </row>
    <row r="112" spans="1:16" ht="15.75" x14ac:dyDescent="0.25">
      <c r="A112" s="17"/>
      <c r="B112" s="18"/>
      <c r="C112" s="99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</row>
    <row r="113" spans="1:16" ht="15.75" x14ac:dyDescent="0.25">
      <c r="A113" s="17"/>
      <c r="B113" s="18"/>
      <c r="C113" s="99"/>
      <c r="D113" s="104"/>
      <c r="E113" s="104"/>
      <c r="F113" s="104"/>
      <c r="G113" s="104"/>
      <c r="H113" s="104"/>
      <c r="I113" s="104"/>
      <c r="J113" s="104"/>
      <c r="K113" s="104"/>
      <c r="L113" s="104"/>
      <c r="M113" s="104"/>
      <c r="N113" s="104"/>
      <c r="O113" s="104"/>
    </row>
    <row r="114" spans="1:16" ht="15.75" x14ac:dyDescent="0.25">
      <c r="A114" s="17"/>
      <c r="B114" s="18"/>
      <c r="C114" s="99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</row>
    <row r="115" spans="1:16" ht="15.75" x14ac:dyDescent="0.25">
      <c r="A115" s="17"/>
      <c r="B115" s="18"/>
      <c r="C115" s="99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</row>
    <row r="116" spans="1:16" ht="40.5" customHeight="1" x14ac:dyDescent="0.25">
      <c r="A116" s="105"/>
      <c r="B116" s="80"/>
      <c r="C116" s="99"/>
      <c r="D116" s="106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</row>
    <row r="117" spans="1:16" ht="15.75" x14ac:dyDescent="0.25">
      <c r="A117" s="107"/>
      <c r="B117" s="108" t="s">
        <v>93</v>
      </c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</row>
    <row r="118" spans="1:16" ht="15.75" x14ac:dyDescent="0.25">
      <c r="A118" s="1"/>
      <c r="B118" s="2" t="s">
        <v>55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6" ht="28.5" x14ac:dyDescent="0.25">
      <c r="A119" s="3" t="s">
        <v>1</v>
      </c>
      <c r="B119" s="7" t="s">
        <v>94</v>
      </c>
      <c r="C119" s="8" t="s">
        <v>95</v>
      </c>
      <c r="D119" s="9">
        <v>16.02</v>
      </c>
      <c r="E119" s="9">
        <v>18.13</v>
      </c>
      <c r="F119" s="9">
        <v>42.98</v>
      </c>
      <c r="G119" s="9">
        <v>386.4</v>
      </c>
      <c r="H119" s="9">
        <v>0.12720000000000001</v>
      </c>
      <c r="I119" s="9">
        <v>1.02</v>
      </c>
      <c r="J119" s="9">
        <v>67.52</v>
      </c>
      <c r="K119" s="9">
        <v>1.8380000000000001</v>
      </c>
      <c r="L119" s="9">
        <v>344.24200000000002</v>
      </c>
      <c r="M119" s="9">
        <v>275.54399999999998</v>
      </c>
      <c r="N119" s="9">
        <v>47.345999999999997</v>
      </c>
      <c r="O119" s="9">
        <v>1.129</v>
      </c>
    </row>
    <row r="120" spans="1:16" ht="36" x14ac:dyDescent="0.25">
      <c r="A120" s="11" t="s">
        <v>96</v>
      </c>
      <c r="B120" s="7" t="s">
        <v>97</v>
      </c>
      <c r="C120" s="8" t="s">
        <v>24</v>
      </c>
      <c r="D120" s="9">
        <v>0.23499999999999999</v>
      </c>
      <c r="E120" s="9">
        <v>0.09</v>
      </c>
      <c r="F120" s="9">
        <v>12.424999999999999</v>
      </c>
      <c r="G120" s="9">
        <v>54.2</v>
      </c>
      <c r="H120" s="9">
        <v>3.5000000000000001E-3</v>
      </c>
      <c r="I120" s="9">
        <v>50.029999999999994</v>
      </c>
      <c r="J120" s="9">
        <v>0</v>
      </c>
      <c r="K120" s="9">
        <v>0.19</v>
      </c>
      <c r="L120" s="9">
        <v>13.95</v>
      </c>
      <c r="M120" s="9">
        <v>3.65</v>
      </c>
      <c r="N120" s="9">
        <v>2.25</v>
      </c>
      <c r="O120" s="9">
        <v>0.41500000000000004</v>
      </c>
    </row>
    <row r="121" spans="1:16" ht="36" x14ac:dyDescent="0.25">
      <c r="A121" s="11" t="s">
        <v>8</v>
      </c>
      <c r="B121" s="7" t="s">
        <v>9</v>
      </c>
      <c r="C121" s="12">
        <v>25</v>
      </c>
      <c r="D121" s="9">
        <v>1.9</v>
      </c>
      <c r="E121" s="9">
        <v>0.2</v>
      </c>
      <c r="F121" s="9">
        <v>12.3</v>
      </c>
      <c r="G121" s="9">
        <v>58.75</v>
      </c>
      <c r="H121" s="9">
        <v>2.75E-2</v>
      </c>
      <c r="I121" s="9">
        <v>0</v>
      </c>
      <c r="J121" s="9">
        <v>0</v>
      </c>
      <c r="K121" s="9">
        <v>0.27500000000000002</v>
      </c>
      <c r="L121" s="9">
        <v>5</v>
      </c>
      <c r="M121" s="9">
        <v>16.25</v>
      </c>
      <c r="N121" s="9">
        <v>3.5</v>
      </c>
      <c r="O121" s="9">
        <v>0.27500000000000002</v>
      </c>
    </row>
    <row r="122" spans="1:16" s="93" customFormat="1" ht="39" customHeight="1" x14ac:dyDescent="0.25">
      <c r="A122" s="11" t="s">
        <v>62</v>
      </c>
      <c r="B122" s="7" t="s">
        <v>63</v>
      </c>
      <c r="C122" s="12">
        <v>30</v>
      </c>
      <c r="D122" s="9">
        <v>1.9799999999999998</v>
      </c>
      <c r="E122" s="9">
        <v>0.36</v>
      </c>
      <c r="F122" s="9">
        <v>11.88</v>
      </c>
      <c r="G122" s="9">
        <v>59.4</v>
      </c>
      <c r="H122" s="9">
        <v>5.1000000000000004E-2</v>
      </c>
      <c r="I122" s="9">
        <v>0</v>
      </c>
      <c r="J122" s="9">
        <v>0</v>
      </c>
      <c r="K122" s="9">
        <v>0.42</v>
      </c>
      <c r="L122" s="9">
        <v>8.6999999999999993</v>
      </c>
      <c r="M122" s="9">
        <v>45</v>
      </c>
      <c r="N122" s="9">
        <v>14.1</v>
      </c>
      <c r="O122" s="9">
        <v>1.17</v>
      </c>
      <c r="P122" s="60"/>
    </row>
    <row r="123" spans="1:16" ht="15.75" x14ac:dyDescent="0.25">
      <c r="A123" s="13"/>
      <c r="B123" s="14" t="s">
        <v>10</v>
      </c>
      <c r="C123" s="15">
        <v>500</v>
      </c>
      <c r="D123" s="16">
        <f>SUM(D119:D122)</f>
        <v>20.134999999999998</v>
      </c>
      <c r="E123" s="16">
        <f t="shared" ref="E123:O123" si="8">SUM(E119:E122)</f>
        <v>18.779999999999998</v>
      </c>
      <c r="F123" s="16">
        <f t="shared" si="8"/>
        <v>79.584999999999994</v>
      </c>
      <c r="G123" s="16">
        <f t="shared" si="8"/>
        <v>558.75</v>
      </c>
      <c r="H123" s="16">
        <f t="shared" si="8"/>
        <v>0.2092</v>
      </c>
      <c r="I123" s="16">
        <f t="shared" si="8"/>
        <v>51.05</v>
      </c>
      <c r="J123" s="16">
        <f t="shared" si="8"/>
        <v>67.52</v>
      </c>
      <c r="K123" s="16">
        <f t="shared" si="8"/>
        <v>2.7229999999999999</v>
      </c>
      <c r="L123" s="16">
        <f t="shared" si="8"/>
        <v>371.892</v>
      </c>
      <c r="M123" s="16">
        <f t="shared" si="8"/>
        <v>340.44399999999996</v>
      </c>
      <c r="N123" s="16">
        <f t="shared" si="8"/>
        <v>67.195999999999998</v>
      </c>
      <c r="O123" s="16">
        <f t="shared" si="8"/>
        <v>2.9889999999999999</v>
      </c>
      <c r="P123" s="68">
        <v>0.25</v>
      </c>
    </row>
    <row r="124" spans="1:16" ht="15.75" customHeight="1" x14ac:dyDescent="0.25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</row>
    <row r="125" spans="1:16" ht="15.75" x14ac:dyDescent="0.25">
      <c r="A125" s="1"/>
      <c r="B125" s="2" t="s">
        <v>64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6" s="93" customFormat="1" ht="36" x14ac:dyDescent="0.25">
      <c r="A126" s="11" t="s">
        <v>56</v>
      </c>
      <c r="B126" s="7" t="s">
        <v>98</v>
      </c>
      <c r="C126" s="12">
        <v>180</v>
      </c>
      <c r="D126" s="9">
        <v>1.62</v>
      </c>
      <c r="E126" s="9">
        <v>0.36</v>
      </c>
      <c r="F126" s="9">
        <v>14.58</v>
      </c>
      <c r="G126" s="9">
        <v>77.400000000000006</v>
      </c>
      <c r="H126" s="9">
        <v>7.0000000000000007E-2</v>
      </c>
      <c r="I126" s="9">
        <v>108</v>
      </c>
      <c r="J126" s="9"/>
      <c r="K126" s="9">
        <v>0.36</v>
      </c>
      <c r="L126" s="9">
        <v>61.2</v>
      </c>
      <c r="M126" s="9">
        <v>41.4</v>
      </c>
      <c r="N126" s="9">
        <v>23.4</v>
      </c>
      <c r="O126" s="9">
        <v>0.54</v>
      </c>
      <c r="P126" s="60"/>
    </row>
    <row r="127" spans="1:16" ht="38.25" x14ac:dyDescent="0.25">
      <c r="A127" s="13" t="s">
        <v>99</v>
      </c>
      <c r="B127" s="7" t="s">
        <v>100</v>
      </c>
      <c r="C127" s="8" t="s">
        <v>101</v>
      </c>
      <c r="D127" s="9">
        <v>12.475</v>
      </c>
      <c r="E127" s="9">
        <v>15.68</v>
      </c>
      <c r="F127" s="9">
        <v>19.334999999999997</v>
      </c>
      <c r="G127" s="9">
        <v>271.5</v>
      </c>
      <c r="H127" s="9">
        <v>0.12</v>
      </c>
      <c r="I127" s="9">
        <v>18.765000000000001</v>
      </c>
      <c r="J127" s="9">
        <v>39</v>
      </c>
      <c r="K127" s="9">
        <v>4.67</v>
      </c>
      <c r="L127" s="9">
        <v>89.15</v>
      </c>
      <c r="M127" s="9">
        <v>148.63</v>
      </c>
      <c r="N127" s="9">
        <v>39.69</v>
      </c>
      <c r="O127" s="9">
        <v>2.2250000000000001</v>
      </c>
    </row>
    <row r="128" spans="1:16" s="93" customFormat="1" ht="36.75" x14ac:dyDescent="0.25">
      <c r="A128" s="10" t="s">
        <v>66</v>
      </c>
      <c r="B128" s="7" t="s">
        <v>67</v>
      </c>
      <c r="C128" s="8">
        <v>200</v>
      </c>
      <c r="D128" s="9">
        <v>0.66200000000000003</v>
      </c>
      <c r="E128" s="9">
        <v>9.0000000000000011E-2</v>
      </c>
      <c r="F128" s="9">
        <v>22.034000000000002</v>
      </c>
      <c r="G128" s="9">
        <v>92.800000000000011</v>
      </c>
      <c r="H128" s="9">
        <v>1.6E-2</v>
      </c>
      <c r="I128" s="9">
        <v>0.72599999999999998</v>
      </c>
      <c r="J128" s="9">
        <v>0</v>
      </c>
      <c r="K128" s="9">
        <v>0.50800000000000001</v>
      </c>
      <c r="L128" s="9">
        <v>32.180000000000007</v>
      </c>
      <c r="M128" s="9">
        <v>23.44</v>
      </c>
      <c r="N128" s="9">
        <v>17.46</v>
      </c>
      <c r="O128" s="9">
        <v>0.66800000000000004</v>
      </c>
      <c r="P128" s="35"/>
    </row>
    <row r="129" spans="1:16" ht="36" x14ac:dyDescent="0.25">
      <c r="A129" s="11" t="s">
        <v>62</v>
      </c>
      <c r="B129" s="7" t="s">
        <v>63</v>
      </c>
      <c r="C129" s="12">
        <v>20</v>
      </c>
      <c r="D129" s="9">
        <v>1.32</v>
      </c>
      <c r="E129" s="9">
        <v>0.24000000000000002</v>
      </c>
      <c r="F129" s="9">
        <v>7.9200000000000017</v>
      </c>
      <c r="G129" s="9">
        <v>39.600000000000009</v>
      </c>
      <c r="H129" s="9">
        <v>3.4000000000000009E-2</v>
      </c>
      <c r="I129" s="9">
        <v>0</v>
      </c>
      <c r="J129" s="9">
        <v>0</v>
      </c>
      <c r="K129" s="9">
        <v>0.28000000000000003</v>
      </c>
      <c r="L129" s="9">
        <v>5.8000000000000007</v>
      </c>
      <c r="M129" s="9">
        <v>30.000000000000004</v>
      </c>
      <c r="N129" s="9">
        <v>9.4000000000000021</v>
      </c>
      <c r="O129" s="9">
        <v>0.78000000000000025</v>
      </c>
    </row>
    <row r="130" spans="1:16" s="93" customFormat="1" ht="39" customHeight="1" x14ac:dyDescent="0.25">
      <c r="A130" s="13"/>
      <c r="B130" s="14" t="s">
        <v>10</v>
      </c>
      <c r="C130" s="15">
        <v>600</v>
      </c>
      <c r="D130" s="16">
        <f t="shared" ref="D130:O130" si="9">SUM(D126:D129)</f>
        <v>16.076999999999998</v>
      </c>
      <c r="E130" s="16">
        <f t="shared" si="9"/>
        <v>16.369999999999997</v>
      </c>
      <c r="F130" s="16">
        <f t="shared" si="9"/>
        <v>63.869</v>
      </c>
      <c r="G130" s="16">
        <f t="shared" si="9"/>
        <v>481.3</v>
      </c>
      <c r="H130" s="16">
        <f t="shared" si="9"/>
        <v>0.24000000000000002</v>
      </c>
      <c r="I130" s="16">
        <f t="shared" si="9"/>
        <v>127.491</v>
      </c>
      <c r="J130" s="16">
        <f t="shared" si="9"/>
        <v>39</v>
      </c>
      <c r="K130" s="16">
        <f t="shared" si="9"/>
        <v>5.8180000000000005</v>
      </c>
      <c r="L130" s="16">
        <f t="shared" si="9"/>
        <v>188.33000000000004</v>
      </c>
      <c r="M130" s="16">
        <f t="shared" si="9"/>
        <v>243.47</v>
      </c>
      <c r="N130" s="16">
        <f t="shared" si="9"/>
        <v>89.95</v>
      </c>
      <c r="O130" s="16">
        <f t="shared" si="9"/>
        <v>4.213000000000001</v>
      </c>
      <c r="P130" s="68">
        <v>0.2</v>
      </c>
    </row>
    <row r="132" spans="1:16" ht="15.75" x14ac:dyDescent="0.25">
      <c r="A132" s="1"/>
      <c r="B132" s="2" t="s">
        <v>68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6" ht="36" x14ac:dyDescent="0.25">
      <c r="A133" s="11" t="s">
        <v>56</v>
      </c>
      <c r="B133" s="7" t="s">
        <v>57</v>
      </c>
      <c r="C133" s="12">
        <v>100</v>
      </c>
      <c r="D133" s="9">
        <v>0.4</v>
      </c>
      <c r="E133" s="9">
        <v>0.4</v>
      </c>
      <c r="F133" s="9">
        <v>9.8000000000000007</v>
      </c>
      <c r="G133" s="9">
        <v>47</v>
      </c>
      <c r="H133" s="9">
        <v>0.03</v>
      </c>
      <c r="I133" s="9">
        <v>10</v>
      </c>
      <c r="J133" s="9"/>
      <c r="K133" s="9">
        <v>0.2</v>
      </c>
      <c r="L133" s="9">
        <v>16</v>
      </c>
      <c r="M133" s="9">
        <v>11</v>
      </c>
      <c r="N133" s="9">
        <v>9</v>
      </c>
      <c r="O133" s="9">
        <v>2.2000000000000002</v>
      </c>
      <c r="P133" s="60"/>
    </row>
    <row r="134" spans="1:16" ht="36" x14ac:dyDescent="0.25">
      <c r="A134" s="11" t="s">
        <v>102</v>
      </c>
      <c r="B134" s="7" t="s">
        <v>103</v>
      </c>
      <c r="C134" s="23" t="s">
        <v>101</v>
      </c>
      <c r="D134" s="9">
        <v>15.945833333333336</v>
      </c>
      <c r="E134" s="24">
        <v>19.55</v>
      </c>
      <c r="F134" s="24">
        <v>39.744999999999997</v>
      </c>
      <c r="G134" s="9">
        <v>408.41666666666669</v>
      </c>
      <c r="H134" s="9">
        <v>3.9166666666666669E-2</v>
      </c>
      <c r="I134" s="9">
        <v>0.26500000000000001</v>
      </c>
      <c r="J134" s="9">
        <v>0</v>
      </c>
      <c r="K134" s="9">
        <v>4.2249999999999996</v>
      </c>
      <c r="L134" s="9">
        <v>89.326666666666696</v>
      </c>
      <c r="M134" s="9">
        <v>176.22833333333335</v>
      </c>
      <c r="N134" s="9">
        <v>40.583333333333336</v>
      </c>
      <c r="O134" s="9">
        <v>2.6416666666666662</v>
      </c>
    </row>
    <row r="135" spans="1:16" ht="36" x14ac:dyDescent="0.25">
      <c r="A135" s="11" t="s">
        <v>96</v>
      </c>
      <c r="B135" s="7" t="s">
        <v>104</v>
      </c>
      <c r="C135" s="8" t="s">
        <v>105</v>
      </c>
      <c r="D135" s="9">
        <v>7.0000000000000007E-2</v>
      </c>
      <c r="E135" s="9">
        <v>0.02</v>
      </c>
      <c r="F135" s="9">
        <v>10.01</v>
      </c>
      <c r="G135" s="9">
        <v>40</v>
      </c>
      <c r="H135" s="9">
        <v>0</v>
      </c>
      <c r="I135" s="9">
        <v>0.03</v>
      </c>
      <c r="J135" s="9">
        <v>0</v>
      </c>
      <c r="K135" s="9">
        <v>0</v>
      </c>
      <c r="L135" s="9">
        <v>10.95</v>
      </c>
      <c r="M135" s="9">
        <v>2.8</v>
      </c>
      <c r="N135" s="9">
        <v>1.4</v>
      </c>
      <c r="O135" s="9">
        <v>0.26500000000000001</v>
      </c>
      <c r="P135" s="60"/>
    </row>
    <row r="136" spans="1:16" ht="36" x14ac:dyDescent="0.25">
      <c r="A136" s="11" t="s">
        <v>8</v>
      </c>
      <c r="B136" s="7" t="s">
        <v>9</v>
      </c>
      <c r="C136" s="12">
        <v>25</v>
      </c>
      <c r="D136" s="9">
        <v>1.9</v>
      </c>
      <c r="E136" s="9">
        <v>0.2</v>
      </c>
      <c r="F136" s="9">
        <v>12.3</v>
      </c>
      <c r="G136" s="9">
        <v>58.75</v>
      </c>
      <c r="H136" s="9">
        <v>2.75E-2</v>
      </c>
      <c r="I136" s="9">
        <v>0</v>
      </c>
      <c r="J136" s="9">
        <v>0</v>
      </c>
      <c r="K136" s="9">
        <v>0.27500000000000002</v>
      </c>
      <c r="L136" s="9">
        <v>5</v>
      </c>
      <c r="M136" s="9">
        <v>16.25</v>
      </c>
      <c r="N136" s="9">
        <v>3.5</v>
      </c>
      <c r="O136" s="9">
        <v>0.27500000000000002</v>
      </c>
    </row>
    <row r="137" spans="1:16" ht="36" x14ac:dyDescent="0.25">
      <c r="A137" s="11" t="s">
        <v>62</v>
      </c>
      <c r="B137" s="7" t="s">
        <v>63</v>
      </c>
      <c r="C137" s="12">
        <v>20</v>
      </c>
      <c r="D137" s="9">
        <v>1.32</v>
      </c>
      <c r="E137" s="9">
        <v>0.24000000000000002</v>
      </c>
      <c r="F137" s="9">
        <v>7.9200000000000017</v>
      </c>
      <c r="G137" s="9">
        <v>39.600000000000009</v>
      </c>
      <c r="H137" s="9">
        <v>3.4000000000000009E-2</v>
      </c>
      <c r="I137" s="9">
        <v>0</v>
      </c>
      <c r="J137" s="9">
        <v>0</v>
      </c>
      <c r="K137" s="9">
        <v>0.28000000000000003</v>
      </c>
      <c r="L137" s="9">
        <v>5.8000000000000007</v>
      </c>
      <c r="M137" s="9">
        <v>30.000000000000004</v>
      </c>
      <c r="N137" s="9">
        <v>9.4000000000000021</v>
      </c>
      <c r="O137" s="9">
        <v>0.78000000000000025</v>
      </c>
      <c r="P137" s="60"/>
    </row>
    <row r="138" spans="1:16" ht="15.75" x14ac:dyDescent="0.25">
      <c r="A138" s="13"/>
      <c r="B138" s="14" t="s">
        <v>10</v>
      </c>
      <c r="C138" s="15">
        <v>545</v>
      </c>
      <c r="D138" s="16">
        <f>SUM(D133:D137)</f>
        <v>19.635833333333334</v>
      </c>
      <c r="E138" s="16">
        <f t="shared" ref="E138:O138" si="10">SUM(E133:E137)</f>
        <v>20.409999999999997</v>
      </c>
      <c r="F138" s="16">
        <f t="shared" si="10"/>
        <v>79.775000000000006</v>
      </c>
      <c r="G138" s="16">
        <f t="shared" si="10"/>
        <v>593.76666666666677</v>
      </c>
      <c r="H138" s="16">
        <f t="shared" si="10"/>
        <v>0.13066666666666668</v>
      </c>
      <c r="I138" s="16">
        <f t="shared" si="10"/>
        <v>10.295</v>
      </c>
      <c r="J138" s="16">
        <f t="shared" si="10"/>
        <v>0</v>
      </c>
      <c r="K138" s="16">
        <f t="shared" si="10"/>
        <v>4.9800000000000004</v>
      </c>
      <c r="L138" s="16">
        <f t="shared" si="10"/>
        <v>127.0766666666667</v>
      </c>
      <c r="M138" s="16">
        <f t="shared" si="10"/>
        <v>236.27833333333336</v>
      </c>
      <c r="N138" s="16">
        <f t="shared" si="10"/>
        <v>63.88333333333334</v>
      </c>
      <c r="O138" s="16">
        <f t="shared" si="10"/>
        <v>6.1616666666666671</v>
      </c>
      <c r="P138" s="68">
        <v>0.25</v>
      </c>
    </row>
    <row r="144" spans="1:16" ht="23.25" customHeight="1" x14ac:dyDescent="0.25">
      <c r="P144" s="26"/>
    </row>
    <row r="145" spans="1:16" ht="162" customHeight="1" x14ac:dyDescent="0.25">
      <c r="A145" s="17"/>
      <c r="B145" s="18"/>
      <c r="C145" s="19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68"/>
    </row>
    <row r="146" spans="1:16" ht="15.75" x14ac:dyDescent="0.25">
      <c r="A146" s="1"/>
      <c r="B146" s="2" t="s">
        <v>0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6" ht="24" customHeight="1" x14ac:dyDescent="0.25">
      <c r="A147" s="3" t="s">
        <v>1</v>
      </c>
      <c r="B147" s="4" t="s">
        <v>2</v>
      </c>
      <c r="C147" s="5">
        <v>60</v>
      </c>
      <c r="D147" s="6">
        <v>0.73980000000000001</v>
      </c>
      <c r="E147" s="6">
        <v>5.6399999999999992E-2</v>
      </c>
      <c r="F147" s="6">
        <v>9.98</v>
      </c>
      <c r="G147" s="6">
        <v>49.019999999999996</v>
      </c>
      <c r="H147" s="6">
        <v>3.4199999999999994E-2</v>
      </c>
      <c r="I147" s="6">
        <v>2.016</v>
      </c>
      <c r="J147" s="6">
        <v>0</v>
      </c>
      <c r="K147" s="6">
        <v>8.0399999999999991</v>
      </c>
      <c r="L147" s="6">
        <v>15.456000000000001</v>
      </c>
      <c r="M147" s="6">
        <v>31.659599999999998</v>
      </c>
      <c r="N147" s="6">
        <v>21.6282</v>
      </c>
      <c r="O147" s="6">
        <v>0.39839999999999998</v>
      </c>
    </row>
    <row r="148" spans="1:16" ht="28.5" x14ac:dyDescent="0.25">
      <c r="A148" s="3" t="s">
        <v>3</v>
      </c>
      <c r="B148" s="7" t="s">
        <v>4</v>
      </c>
      <c r="C148" s="8" t="s">
        <v>5</v>
      </c>
      <c r="D148" s="9">
        <v>11.45</v>
      </c>
      <c r="E148" s="9">
        <v>12.46</v>
      </c>
      <c r="F148" s="9">
        <v>31.32</v>
      </c>
      <c r="G148" s="9">
        <v>289.95</v>
      </c>
      <c r="H148" s="9">
        <v>0.10050000000000001</v>
      </c>
      <c r="I148" s="9">
        <v>0.495</v>
      </c>
      <c r="J148" s="9">
        <v>23.900000000000002</v>
      </c>
      <c r="K148" s="9">
        <v>4.7990000000000004</v>
      </c>
      <c r="L148" s="9">
        <v>31.694999999999997</v>
      </c>
      <c r="M148" s="9">
        <v>147.63</v>
      </c>
      <c r="N148" s="9">
        <v>38.174999999999997</v>
      </c>
      <c r="O148" s="9">
        <v>2.0754999999999999</v>
      </c>
    </row>
    <row r="149" spans="1:16" ht="36.75" x14ac:dyDescent="0.25">
      <c r="A149" s="10" t="s">
        <v>6</v>
      </c>
      <c r="B149" s="7" t="s">
        <v>7</v>
      </c>
      <c r="C149" s="8">
        <v>200</v>
      </c>
      <c r="D149" s="9">
        <v>1.58</v>
      </c>
      <c r="E149" s="9">
        <v>3.544</v>
      </c>
      <c r="F149" s="9">
        <v>7.597999999999999</v>
      </c>
      <c r="G149" s="9">
        <v>78.600000000000009</v>
      </c>
      <c r="H149" s="9">
        <v>5.6000000000000008E-2</v>
      </c>
      <c r="I149" s="9">
        <v>1.5880000000000001</v>
      </c>
      <c r="J149" s="9">
        <v>24.400000000000002</v>
      </c>
      <c r="K149" s="9">
        <v>0</v>
      </c>
      <c r="L149" s="9">
        <v>151.91999999999999</v>
      </c>
      <c r="M149" s="9">
        <v>124.56</v>
      </c>
      <c r="N149" s="9">
        <v>21.340000000000003</v>
      </c>
      <c r="O149" s="9">
        <v>0.44800000000000006</v>
      </c>
    </row>
    <row r="150" spans="1:16" ht="36" x14ac:dyDescent="0.25">
      <c r="A150" s="11" t="s">
        <v>8</v>
      </c>
      <c r="B150" s="7" t="s">
        <v>9</v>
      </c>
      <c r="C150" s="12">
        <v>30</v>
      </c>
      <c r="D150" s="9">
        <v>2.2799999999999998</v>
      </c>
      <c r="E150" s="9">
        <v>0.24</v>
      </c>
      <c r="F150" s="9">
        <v>14.76</v>
      </c>
      <c r="G150" s="9">
        <v>70.5</v>
      </c>
      <c r="H150" s="9">
        <v>3.3000000000000002E-2</v>
      </c>
      <c r="I150" s="9">
        <v>0</v>
      </c>
      <c r="J150" s="9">
        <v>0</v>
      </c>
      <c r="K150" s="9">
        <v>0.33</v>
      </c>
      <c r="L150" s="9">
        <v>6</v>
      </c>
      <c r="M150" s="9">
        <v>19.5</v>
      </c>
      <c r="N150" s="9">
        <v>4.2</v>
      </c>
      <c r="O150" s="9">
        <v>0.33</v>
      </c>
    </row>
    <row r="151" spans="1:16" ht="15.75" x14ac:dyDescent="0.25">
      <c r="A151" s="13"/>
      <c r="B151" s="14" t="s">
        <v>10</v>
      </c>
      <c r="C151" s="15">
        <v>520</v>
      </c>
      <c r="D151" s="16">
        <f>SUM(D147:D150)</f>
        <v>16.049800000000001</v>
      </c>
      <c r="E151" s="16">
        <f>SUM(E147:E150)</f>
        <v>16.3004</v>
      </c>
      <c r="F151" s="16">
        <f t="shared" ref="F151:O151" si="11">SUM(F147:F150)</f>
        <v>63.657999999999994</v>
      </c>
      <c r="G151" s="16">
        <f t="shared" si="11"/>
        <v>488.07</v>
      </c>
      <c r="H151" s="16">
        <f t="shared" si="11"/>
        <v>0.22369999999999998</v>
      </c>
      <c r="I151" s="16">
        <f t="shared" si="11"/>
        <v>4.0990000000000002</v>
      </c>
      <c r="J151" s="16">
        <f t="shared" si="11"/>
        <v>48.300000000000004</v>
      </c>
      <c r="K151" s="16">
        <f t="shared" si="11"/>
        <v>13.168999999999999</v>
      </c>
      <c r="L151" s="16">
        <f t="shared" si="11"/>
        <v>205.07099999999997</v>
      </c>
      <c r="M151" s="16">
        <f t="shared" si="11"/>
        <v>323.34960000000001</v>
      </c>
      <c r="N151" s="16">
        <f t="shared" si="11"/>
        <v>85.34320000000001</v>
      </c>
      <c r="O151" s="16">
        <f t="shared" si="11"/>
        <v>3.2519</v>
      </c>
      <c r="P151" s="68">
        <v>0.2</v>
      </c>
    </row>
    <row r="152" spans="1:16" ht="15.75" x14ac:dyDescent="0.25">
      <c r="A152" s="17"/>
      <c r="B152" s="18"/>
      <c r="C152" s="19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</row>
    <row r="153" spans="1:16" ht="15.75" x14ac:dyDescent="0.25">
      <c r="A153" s="1"/>
      <c r="B153" s="2" t="s">
        <v>11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6" s="93" customFormat="1" ht="36" x14ac:dyDescent="0.25">
      <c r="A154" s="11" t="s">
        <v>12</v>
      </c>
      <c r="B154" s="21" t="s">
        <v>13</v>
      </c>
      <c r="C154" s="22">
        <v>60</v>
      </c>
      <c r="D154" s="9">
        <v>0.8448</v>
      </c>
      <c r="E154" s="9">
        <v>3.6071999999999997</v>
      </c>
      <c r="F154" s="9">
        <v>4.9559999999999995</v>
      </c>
      <c r="G154" s="9">
        <v>55.68</v>
      </c>
      <c r="H154" s="9">
        <v>1.0200000000000001E-2</v>
      </c>
      <c r="I154" s="9">
        <v>3.9899999999999998</v>
      </c>
      <c r="J154" s="9">
        <v>0</v>
      </c>
      <c r="K154" s="9">
        <v>1.62</v>
      </c>
      <c r="L154" s="9">
        <v>21.278400000000001</v>
      </c>
      <c r="M154" s="9">
        <v>24.379200000000001</v>
      </c>
      <c r="N154" s="9">
        <v>12.417000000000002</v>
      </c>
      <c r="O154" s="9">
        <v>0.79440000000000022</v>
      </c>
      <c r="P154" s="35"/>
    </row>
    <row r="155" spans="1:16" s="93" customFormat="1" ht="28.5" x14ac:dyDescent="0.25">
      <c r="A155" s="11" t="s">
        <v>3</v>
      </c>
      <c r="B155" s="7" t="s">
        <v>14</v>
      </c>
      <c r="C155" s="23" t="s">
        <v>15</v>
      </c>
      <c r="D155" s="9">
        <v>12.238499999999997</v>
      </c>
      <c r="E155" s="24">
        <v>12.49</v>
      </c>
      <c r="F155" s="24">
        <v>31.491</v>
      </c>
      <c r="G155" s="9">
        <v>290.55</v>
      </c>
      <c r="H155" s="9">
        <v>0.1845</v>
      </c>
      <c r="I155" s="9">
        <v>18.400499999999997</v>
      </c>
      <c r="J155" s="9">
        <v>15.900000000000002</v>
      </c>
      <c r="K155" s="9">
        <v>3.9765000000000001</v>
      </c>
      <c r="L155" s="9">
        <v>70.305000000000007</v>
      </c>
      <c r="M155" s="9">
        <v>210.26999999999998</v>
      </c>
      <c r="N155" s="9">
        <v>56.445</v>
      </c>
      <c r="O155" s="9">
        <v>2.0954999999999999</v>
      </c>
      <c r="P155" s="35"/>
    </row>
    <row r="156" spans="1:16" ht="36.75" x14ac:dyDescent="0.25">
      <c r="A156" s="10" t="s">
        <v>16</v>
      </c>
      <c r="B156" s="7" t="s">
        <v>17</v>
      </c>
      <c r="C156" s="8">
        <v>200</v>
      </c>
      <c r="D156" s="9">
        <v>0.16000000000000003</v>
      </c>
      <c r="E156" s="9">
        <v>0.16000000000000003</v>
      </c>
      <c r="F156" s="9">
        <v>17.900000000000002</v>
      </c>
      <c r="G156" s="9">
        <v>74.600000000000009</v>
      </c>
      <c r="H156" s="9">
        <v>1.2E-2</v>
      </c>
      <c r="I156" s="9">
        <v>0.9</v>
      </c>
      <c r="J156" s="9">
        <v>0</v>
      </c>
      <c r="K156" s="9">
        <v>8.0000000000000016E-2</v>
      </c>
      <c r="L156" s="9">
        <v>13.88</v>
      </c>
      <c r="M156" s="9">
        <v>4.4000000000000004</v>
      </c>
      <c r="N156" s="9">
        <v>5.1400000000000006</v>
      </c>
      <c r="O156" s="9">
        <v>0.92199999999999993</v>
      </c>
    </row>
    <row r="157" spans="1:16" ht="36" x14ac:dyDescent="0.25">
      <c r="A157" s="11" t="s">
        <v>8</v>
      </c>
      <c r="B157" s="7" t="s">
        <v>9</v>
      </c>
      <c r="C157" s="12">
        <v>30</v>
      </c>
      <c r="D157" s="9">
        <v>2.2799999999999998</v>
      </c>
      <c r="E157" s="9">
        <v>0.24</v>
      </c>
      <c r="F157" s="9">
        <v>14.76</v>
      </c>
      <c r="G157" s="9">
        <v>70.5</v>
      </c>
      <c r="H157" s="9">
        <v>3.3000000000000002E-2</v>
      </c>
      <c r="I157" s="9">
        <v>0</v>
      </c>
      <c r="J157" s="9">
        <v>0</v>
      </c>
      <c r="K157" s="9">
        <v>0.33</v>
      </c>
      <c r="L157" s="9">
        <v>6</v>
      </c>
      <c r="M157" s="9">
        <v>19.5</v>
      </c>
      <c r="N157" s="9">
        <v>4.2</v>
      </c>
      <c r="O157" s="9">
        <v>0.33</v>
      </c>
    </row>
    <row r="158" spans="1:16" ht="15.75" x14ac:dyDescent="0.25">
      <c r="A158" s="13"/>
      <c r="B158" s="14" t="s">
        <v>10</v>
      </c>
      <c r="C158" s="25">
        <f>C154+75+153+C156+C157</f>
        <v>518</v>
      </c>
      <c r="D158" s="16">
        <f t="shared" ref="D158:O158" si="12">SUM(D154:D157)</f>
        <v>15.523299999999995</v>
      </c>
      <c r="E158" s="16">
        <f t="shared" si="12"/>
        <v>16.497199999999999</v>
      </c>
      <c r="F158" s="16">
        <f t="shared" si="12"/>
        <v>69.107000000000014</v>
      </c>
      <c r="G158" s="16">
        <f t="shared" si="12"/>
        <v>491.33000000000004</v>
      </c>
      <c r="H158" s="16">
        <f t="shared" si="12"/>
        <v>0.2397</v>
      </c>
      <c r="I158" s="16">
        <f t="shared" si="12"/>
        <v>23.290499999999994</v>
      </c>
      <c r="J158" s="16">
        <f t="shared" si="12"/>
        <v>15.900000000000002</v>
      </c>
      <c r="K158" s="16">
        <f t="shared" si="12"/>
        <v>6.0065000000000008</v>
      </c>
      <c r="L158" s="16">
        <f t="shared" si="12"/>
        <v>111.46340000000001</v>
      </c>
      <c r="M158" s="16">
        <f t="shared" si="12"/>
        <v>258.54919999999998</v>
      </c>
      <c r="N158" s="16">
        <f t="shared" si="12"/>
        <v>78.201999999999998</v>
      </c>
      <c r="O158" s="16">
        <f t="shared" si="12"/>
        <v>4.1418999999999997</v>
      </c>
      <c r="P158" s="68">
        <v>0.2</v>
      </c>
    </row>
    <row r="160" spans="1:16" ht="15.75" x14ac:dyDescent="0.25">
      <c r="A160" s="27"/>
      <c r="B160" s="28"/>
      <c r="C160" s="29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</row>
    <row r="161" spans="1:16" ht="15.75" x14ac:dyDescent="0.25">
      <c r="A161" s="1"/>
      <c r="B161" s="2" t="s">
        <v>18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6" ht="36" x14ac:dyDescent="0.25">
      <c r="A162" s="11" t="s">
        <v>19</v>
      </c>
      <c r="B162" s="21" t="s">
        <v>20</v>
      </c>
      <c r="C162" s="22">
        <v>80</v>
      </c>
      <c r="D162" s="9">
        <v>1.0495999999999999</v>
      </c>
      <c r="E162" s="9">
        <v>2.5992000000000002</v>
      </c>
      <c r="F162" s="9">
        <v>5.1727999999999996</v>
      </c>
      <c r="G162" s="9">
        <v>48.32</v>
      </c>
      <c r="H162" s="9">
        <v>1.7600000000000001E-2</v>
      </c>
      <c r="I162" s="9">
        <v>13.6784</v>
      </c>
      <c r="J162" s="9">
        <v>0</v>
      </c>
      <c r="K162" s="9">
        <v>6.7120000000000006</v>
      </c>
      <c r="L162" s="9">
        <v>19.976800000000001</v>
      </c>
      <c r="M162" s="9">
        <v>22.645599999999998</v>
      </c>
      <c r="N162" s="9">
        <v>12.072800000000001</v>
      </c>
      <c r="O162" s="9">
        <v>0.37280000000000002</v>
      </c>
    </row>
    <row r="163" spans="1:16" ht="28.5" x14ac:dyDescent="0.25">
      <c r="A163" s="3" t="s">
        <v>1</v>
      </c>
      <c r="B163" s="7" t="s">
        <v>21</v>
      </c>
      <c r="C163" s="8" t="s">
        <v>15</v>
      </c>
      <c r="D163" s="9">
        <v>15.16</v>
      </c>
      <c r="E163" s="9">
        <v>16.190000000000001</v>
      </c>
      <c r="F163" s="9">
        <v>44.63</v>
      </c>
      <c r="G163" s="9">
        <v>386.76</v>
      </c>
      <c r="H163" s="9">
        <v>0.26208333333333333</v>
      </c>
      <c r="I163" s="9">
        <v>1.4880952380952381</v>
      </c>
      <c r="J163" s="9">
        <v>71.979166666666671</v>
      </c>
      <c r="K163" s="9">
        <v>1.7255952380952382</v>
      </c>
      <c r="L163" s="9">
        <v>41.592976190476193</v>
      </c>
      <c r="M163" s="9">
        <v>320.77857142857141</v>
      </c>
      <c r="N163" s="9">
        <v>154.60482142857143</v>
      </c>
      <c r="O163" s="9">
        <v>6.2280952380952384</v>
      </c>
    </row>
    <row r="164" spans="1:16" ht="36" x14ac:dyDescent="0.25">
      <c r="A164" s="11" t="s">
        <v>22</v>
      </c>
      <c r="B164" s="7" t="s">
        <v>23</v>
      </c>
      <c r="C164" s="12" t="s">
        <v>24</v>
      </c>
      <c r="D164" s="9">
        <v>0.112</v>
      </c>
      <c r="E164" s="9">
        <v>1.8000000000000002E-2</v>
      </c>
      <c r="F164" s="9">
        <v>10.149999999999999</v>
      </c>
      <c r="G164" s="9">
        <v>41.32</v>
      </c>
      <c r="H164" s="9">
        <v>-8.000000000000008E-4</v>
      </c>
      <c r="I164" s="9">
        <v>2.0299999999999994</v>
      </c>
      <c r="J164" s="9">
        <v>0</v>
      </c>
      <c r="K164" s="9">
        <v>5.9999999999999984E-3</v>
      </c>
      <c r="L164" s="9">
        <v>13.249999999999998</v>
      </c>
      <c r="M164" s="9">
        <v>3.9600000000000004</v>
      </c>
      <c r="N164" s="9">
        <v>2.1599999999999997</v>
      </c>
      <c r="O164" s="9">
        <v>0.33299999999999996</v>
      </c>
    </row>
    <row r="165" spans="1:16" ht="36" x14ac:dyDescent="0.25">
      <c r="A165" s="11" t="s">
        <v>8</v>
      </c>
      <c r="B165" s="7" t="s">
        <v>9</v>
      </c>
      <c r="C165" s="12">
        <v>45</v>
      </c>
      <c r="D165" s="9">
        <v>3.42</v>
      </c>
      <c r="E165" s="9">
        <v>0.36</v>
      </c>
      <c r="F165" s="9">
        <v>22.14</v>
      </c>
      <c r="G165" s="9">
        <v>105.75</v>
      </c>
      <c r="H165" s="9">
        <v>4.9500000000000002E-2</v>
      </c>
      <c r="I165" s="9">
        <v>0</v>
      </c>
      <c r="J165" s="9">
        <v>0</v>
      </c>
      <c r="K165" s="9">
        <v>0.495</v>
      </c>
      <c r="L165" s="9">
        <v>9</v>
      </c>
      <c r="M165" s="9">
        <v>29.25</v>
      </c>
      <c r="N165" s="9">
        <v>6.3000000000000007</v>
      </c>
      <c r="O165" s="9">
        <v>0.495</v>
      </c>
    </row>
    <row r="166" spans="1:16" ht="15.75" x14ac:dyDescent="0.25">
      <c r="A166" s="13"/>
      <c r="B166" s="14" t="s">
        <v>10</v>
      </c>
      <c r="C166" s="15">
        <v>553</v>
      </c>
      <c r="D166" s="16">
        <f>SUM(D162:D165)</f>
        <v>19.741599999999998</v>
      </c>
      <c r="E166" s="16">
        <f t="shared" ref="E166:O166" si="13">SUM(E162:E165)</f>
        <v>19.167200000000001</v>
      </c>
      <c r="F166" s="16">
        <f t="shared" si="13"/>
        <v>82.092800000000011</v>
      </c>
      <c r="G166" s="16">
        <f t="shared" si="13"/>
        <v>582.15</v>
      </c>
      <c r="H166" s="16">
        <f t="shared" si="13"/>
        <v>0.3283833333333333</v>
      </c>
      <c r="I166" s="16">
        <f t="shared" si="13"/>
        <v>17.196495238095238</v>
      </c>
      <c r="J166" s="16">
        <f t="shared" si="13"/>
        <v>71.979166666666671</v>
      </c>
      <c r="K166" s="16">
        <f t="shared" si="13"/>
        <v>8.9385952380952389</v>
      </c>
      <c r="L166" s="16">
        <f t="shared" si="13"/>
        <v>83.81977619047619</v>
      </c>
      <c r="M166" s="16">
        <f t="shared" si="13"/>
        <v>376.63417142857139</v>
      </c>
      <c r="N166" s="16">
        <f t="shared" si="13"/>
        <v>175.13762142857144</v>
      </c>
      <c r="O166" s="16">
        <f t="shared" si="13"/>
        <v>7.4288952380952384</v>
      </c>
      <c r="P166" s="68">
        <v>0.25</v>
      </c>
    </row>
    <row r="167" spans="1:16" ht="15.75" x14ac:dyDescent="0.25">
      <c r="A167" s="13"/>
      <c r="B167" s="14" t="s">
        <v>25</v>
      </c>
      <c r="C167" s="25">
        <f t="shared" ref="C167:O167" si="14">C123+C130+C138+C151+C158+C166</f>
        <v>3236</v>
      </c>
      <c r="D167" s="15">
        <f t="shared" si="14"/>
        <v>107.16253333333333</v>
      </c>
      <c r="E167" s="15">
        <f t="shared" si="14"/>
        <v>107.5248</v>
      </c>
      <c r="F167" s="15">
        <f t="shared" si="14"/>
        <v>438.08680000000004</v>
      </c>
      <c r="G167" s="15">
        <f t="shared" si="14"/>
        <v>3195.3666666666668</v>
      </c>
      <c r="H167" s="15">
        <f t="shared" si="14"/>
        <v>1.37165</v>
      </c>
      <c r="I167" s="15">
        <f t="shared" si="14"/>
        <v>233.42199523809518</v>
      </c>
      <c r="J167" s="15">
        <f t="shared" si="14"/>
        <v>242.69916666666666</v>
      </c>
      <c r="K167" s="15">
        <f t="shared" si="14"/>
        <v>41.635095238095239</v>
      </c>
      <c r="L167" s="15">
        <f t="shared" si="14"/>
        <v>1087.6528428571428</v>
      </c>
      <c r="M167" s="15">
        <f t="shared" si="14"/>
        <v>1778.7253047619047</v>
      </c>
      <c r="N167" s="15">
        <f t="shared" si="14"/>
        <v>559.7121547619048</v>
      </c>
      <c r="O167" s="15">
        <f t="shared" si="14"/>
        <v>28.186361904761903</v>
      </c>
    </row>
    <row r="168" spans="1:16" ht="15.75" x14ac:dyDescent="0.25">
      <c r="A168" s="31"/>
      <c r="B168" s="32" t="s">
        <v>26</v>
      </c>
      <c r="C168" s="33">
        <f t="shared" ref="C168:O168" si="15">C104+C167</f>
        <v>6467</v>
      </c>
      <c r="D168" s="34">
        <f t="shared" si="15"/>
        <v>213.64683333333332</v>
      </c>
      <c r="E168" s="34">
        <f t="shared" si="15"/>
        <v>213.99449999999999</v>
      </c>
      <c r="F168" s="34">
        <f t="shared" si="15"/>
        <v>893.39880000000005</v>
      </c>
      <c r="G168" s="34">
        <f t="shared" si="15"/>
        <v>6417.77</v>
      </c>
      <c r="H168" s="34">
        <f t="shared" si="15"/>
        <v>2.7705833333333336</v>
      </c>
      <c r="I168" s="34">
        <f t="shared" si="15"/>
        <v>297.72709523809516</v>
      </c>
      <c r="J168" s="34">
        <f t="shared" si="15"/>
        <v>521.71916666666664</v>
      </c>
      <c r="K168" s="34">
        <f t="shared" si="15"/>
        <v>69.096595238095233</v>
      </c>
      <c r="L168" s="34">
        <f t="shared" si="15"/>
        <v>2297.0703428571428</v>
      </c>
      <c r="M168" s="34">
        <f t="shared" si="15"/>
        <v>3848.0084547619049</v>
      </c>
      <c r="N168" s="34">
        <f t="shared" si="15"/>
        <v>1142.5309547619047</v>
      </c>
      <c r="O168" s="34">
        <f t="shared" si="15"/>
        <v>59.747861904761905</v>
      </c>
    </row>
    <row r="169" spans="1:16" ht="15.75" x14ac:dyDescent="0.25">
      <c r="A169" s="31"/>
      <c r="B169" s="32" t="s">
        <v>27</v>
      </c>
      <c r="C169" s="33">
        <f>C168/12</f>
        <v>538.91666666666663</v>
      </c>
      <c r="D169" s="34">
        <f t="shared" ref="D169:O169" si="16">D168/12</f>
        <v>17.803902777777775</v>
      </c>
      <c r="E169" s="34">
        <f t="shared" si="16"/>
        <v>17.832874999999998</v>
      </c>
      <c r="F169" s="34">
        <f t="shared" si="16"/>
        <v>74.4499</v>
      </c>
      <c r="G169" s="34">
        <f t="shared" si="16"/>
        <v>534.81416666666667</v>
      </c>
      <c r="H169" s="34">
        <f t="shared" si="16"/>
        <v>0.23088194444444446</v>
      </c>
      <c r="I169" s="34">
        <f t="shared" si="16"/>
        <v>24.810591269841265</v>
      </c>
      <c r="J169" s="34">
        <f t="shared" si="16"/>
        <v>43.476597222222217</v>
      </c>
      <c r="K169" s="34">
        <f t="shared" si="16"/>
        <v>5.7580496031746025</v>
      </c>
      <c r="L169" s="34">
        <f t="shared" si="16"/>
        <v>191.42252857142856</v>
      </c>
      <c r="M169" s="34">
        <f t="shared" si="16"/>
        <v>320.66737123015872</v>
      </c>
      <c r="N169" s="34">
        <f t="shared" si="16"/>
        <v>95.210912896825391</v>
      </c>
      <c r="O169" s="34">
        <f t="shared" si="16"/>
        <v>4.9789884920634924</v>
      </c>
      <c r="P169" s="35" t="s">
        <v>106</v>
      </c>
    </row>
    <row r="173" spans="1:16" x14ac:dyDescent="0.25"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</row>
    <row r="180" spans="16:16" x14ac:dyDescent="0.25">
      <c r="P180" s="26"/>
    </row>
    <row r="181" spans="16:16" x14ac:dyDescent="0.25">
      <c r="P181" s="26"/>
    </row>
    <row r="182" spans="16:16" x14ac:dyDescent="0.25">
      <c r="P182" s="26"/>
    </row>
    <row r="183" spans="16:16" x14ac:dyDescent="0.25">
      <c r="P183" s="26"/>
    </row>
    <row r="184" spans="16:16" x14ac:dyDescent="0.25">
      <c r="P184" s="26"/>
    </row>
    <row r="185" spans="16:16" x14ac:dyDescent="0.25">
      <c r="P185" s="26"/>
    </row>
    <row r="186" spans="16:16" x14ac:dyDescent="0.25">
      <c r="P186" s="26"/>
    </row>
  </sheetData>
  <mergeCells count="25">
    <mergeCell ref="A124:O124"/>
    <mergeCell ref="B125:O125"/>
    <mergeCell ref="B132:O132"/>
    <mergeCell ref="B146:O146"/>
    <mergeCell ref="B153:O153"/>
    <mergeCell ref="B161:O161"/>
    <mergeCell ref="C81:O81"/>
    <mergeCell ref="A89:O89"/>
    <mergeCell ref="B90:O90"/>
    <mergeCell ref="B98:O98"/>
    <mergeCell ref="B117:O117"/>
    <mergeCell ref="B118:O118"/>
    <mergeCell ref="B53:O53"/>
    <mergeCell ref="B54:O54"/>
    <mergeCell ref="A60:O60"/>
    <mergeCell ref="B61:O61"/>
    <mergeCell ref="B68:O68"/>
    <mergeCell ref="A80:O80"/>
    <mergeCell ref="A2:A51"/>
    <mergeCell ref="B2:O3"/>
    <mergeCell ref="B20:K20"/>
    <mergeCell ref="B21:K21"/>
    <mergeCell ref="B22:K22"/>
    <mergeCell ref="B50:O50"/>
    <mergeCell ref="J51:O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2025-11-24T10:42:43Z</dcterms:modified>
</cp:coreProperties>
</file>