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ДМШ" sheetId="1" r:id="rId1"/>
  </sheets>
  <definedNames>
    <definedName name="_xlnm._FilterDatabase" localSheetId="0" hidden="1">ДМШ!$A$3:$DH$22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/>
  <c r="K4" i="1" s="1"/>
  <c r="M4" i="1"/>
  <c r="N4" i="1" s="1"/>
  <c r="P4" i="1"/>
  <c r="Q4" i="1" s="1"/>
  <c r="S4" i="1"/>
  <c r="T4" i="1" s="1"/>
  <c r="X4" i="1"/>
  <c r="Y4" i="1" s="1"/>
  <c r="AA4" i="1"/>
  <c r="AB4" i="1" s="1"/>
  <c r="AD4" i="1"/>
  <c r="AE4" i="1" s="1"/>
  <c r="AG4" i="1"/>
  <c r="AH4" i="1" s="1"/>
  <c r="AL4" i="1"/>
  <c r="AM4" i="1" s="1"/>
  <c r="AO4" i="1"/>
  <c r="AP4" i="1" s="1"/>
  <c r="AR4" i="1"/>
  <c r="AS4" i="1" s="1"/>
  <c r="AU4" i="1"/>
  <c r="AV4" i="1" s="1"/>
  <c r="BA4" i="1"/>
  <c r="BC4" i="1"/>
  <c r="BE4" i="1"/>
  <c r="BJ4" i="1"/>
  <c r="BO4" i="1"/>
  <c r="CD4" i="1"/>
  <c r="CE4" i="1" s="1"/>
  <c r="CG4" i="1"/>
  <c r="CH4" i="1" s="1"/>
  <c r="CJ4" i="1"/>
  <c r="CK4" i="1" s="1"/>
  <c r="CM4" i="1"/>
  <c r="CN4" i="1" s="1"/>
  <c r="CY4" i="1"/>
  <c r="DB4" i="1"/>
  <c r="DF4" i="1"/>
  <c r="F5" i="1"/>
  <c r="J5" i="1"/>
  <c r="K5" i="1" s="1"/>
  <c r="M5" i="1"/>
  <c r="N5" i="1" s="1"/>
  <c r="P5" i="1"/>
  <c r="Q5" i="1" s="1"/>
  <c r="S5" i="1"/>
  <c r="T5" i="1" s="1"/>
  <c r="X5" i="1"/>
  <c r="Y5" i="1" s="1"/>
  <c r="AA5" i="1"/>
  <c r="AB5" i="1" s="1"/>
  <c r="AD5" i="1"/>
  <c r="AE5" i="1" s="1"/>
  <c r="AG5" i="1"/>
  <c r="AH5" i="1" s="1"/>
  <c r="AL5" i="1"/>
  <c r="AM5" i="1" s="1"/>
  <c r="AO5" i="1"/>
  <c r="AP5" i="1" s="1"/>
  <c r="AR5" i="1"/>
  <c r="AS5" i="1" s="1"/>
  <c r="AU5" i="1"/>
  <c r="AV5" i="1" s="1"/>
  <c r="BA5" i="1"/>
  <c r="BC5" i="1"/>
  <c r="BE5" i="1"/>
  <c r="BF5" i="1" s="1"/>
  <c r="BJ5" i="1"/>
  <c r="BO5" i="1"/>
  <c r="CD5" i="1"/>
  <c r="CE5" i="1" s="1"/>
  <c r="CG5" i="1"/>
  <c r="CH5" i="1" s="1"/>
  <c r="CJ5" i="1"/>
  <c r="CK5" i="1" s="1"/>
  <c r="CM5" i="1"/>
  <c r="CN5" i="1" s="1"/>
  <c r="CY5" i="1"/>
  <c r="DB5" i="1"/>
  <c r="DF5" i="1"/>
  <c r="F6" i="1"/>
  <c r="J6" i="1"/>
  <c r="K6" i="1" s="1"/>
  <c r="M6" i="1"/>
  <c r="N6" i="1" s="1"/>
  <c r="P6" i="1"/>
  <c r="Q6" i="1" s="1"/>
  <c r="S6" i="1"/>
  <c r="T6" i="1" s="1"/>
  <c r="X6" i="1"/>
  <c r="Y6" i="1" s="1"/>
  <c r="AA6" i="1"/>
  <c r="AB6" i="1" s="1"/>
  <c r="AD6" i="1"/>
  <c r="AE6" i="1" s="1"/>
  <c r="AG6" i="1"/>
  <c r="AH6" i="1" s="1"/>
  <c r="AL6" i="1"/>
  <c r="AM6" i="1" s="1"/>
  <c r="AO6" i="1"/>
  <c r="AP6" i="1" s="1"/>
  <c r="AR6" i="1"/>
  <c r="AS6" i="1" s="1"/>
  <c r="AU6" i="1"/>
  <c r="AV6" i="1" s="1"/>
  <c r="BA6" i="1"/>
  <c r="BC6" i="1"/>
  <c r="BE6" i="1"/>
  <c r="BJ6" i="1"/>
  <c r="BO6" i="1"/>
  <c r="CD6" i="1"/>
  <c r="CE6" i="1" s="1"/>
  <c r="CG6" i="1"/>
  <c r="CH6" i="1" s="1"/>
  <c r="CJ6" i="1"/>
  <c r="CK6" i="1" s="1"/>
  <c r="CM6" i="1"/>
  <c r="CN6" i="1" s="1"/>
  <c r="CY6" i="1"/>
  <c r="DB6" i="1"/>
  <c r="DF6" i="1"/>
  <c r="F7" i="1"/>
  <c r="J7" i="1"/>
  <c r="K7" i="1" s="1"/>
  <c r="M7" i="1"/>
  <c r="N7" i="1" s="1"/>
  <c r="P7" i="1"/>
  <c r="Q7" i="1" s="1"/>
  <c r="S7" i="1"/>
  <c r="T7" i="1" s="1"/>
  <c r="X7" i="1"/>
  <c r="Y7" i="1" s="1"/>
  <c r="AA7" i="1"/>
  <c r="AB7" i="1" s="1"/>
  <c r="AD7" i="1"/>
  <c r="AE7" i="1" s="1"/>
  <c r="AG7" i="1"/>
  <c r="AH7" i="1" s="1"/>
  <c r="AL7" i="1"/>
  <c r="AM7" i="1" s="1"/>
  <c r="AO7" i="1"/>
  <c r="AP7" i="1" s="1"/>
  <c r="AR7" i="1"/>
  <c r="AS7" i="1" s="1"/>
  <c r="AU7" i="1"/>
  <c r="AV7" i="1" s="1"/>
  <c r="BA7" i="1"/>
  <c r="BC7" i="1"/>
  <c r="BE7" i="1"/>
  <c r="BJ7" i="1"/>
  <c r="BO7" i="1"/>
  <c r="CD7" i="1"/>
  <c r="CE7" i="1" s="1"/>
  <c r="CG7" i="1"/>
  <c r="CH7" i="1" s="1"/>
  <c r="CJ7" i="1"/>
  <c r="CK7" i="1" s="1"/>
  <c r="CM7" i="1"/>
  <c r="CN7" i="1" s="1"/>
  <c r="CY7" i="1"/>
  <c r="DB7" i="1"/>
  <c r="DF7" i="1"/>
  <c r="F8" i="1"/>
  <c r="J8" i="1"/>
  <c r="K8" i="1" s="1"/>
  <c r="M8" i="1"/>
  <c r="N8" i="1" s="1"/>
  <c r="P8" i="1"/>
  <c r="Q8" i="1" s="1"/>
  <c r="S8" i="1"/>
  <c r="T8" i="1" s="1"/>
  <c r="X8" i="1"/>
  <c r="Y8" i="1" s="1"/>
  <c r="AA8" i="1"/>
  <c r="AB8" i="1" s="1"/>
  <c r="AD8" i="1"/>
  <c r="AE8" i="1" s="1"/>
  <c r="AG8" i="1"/>
  <c r="AH8" i="1" s="1"/>
  <c r="AL8" i="1"/>
  <c r="AM8" i="1" s="1"/>
  <c r="AO8" i="1"/>
  <c r="AP8" i="1" s="1"/>
  <c r="AR8" i="1"/>
  <c r="AS8" i="1" s="1"/>
  <c r="AU8" i="1"/>
  <c r="AV8" i="1" s="1"/>
  <c r="BA8" i="1"/>
  <c r="BC8" i="1"/>
  <c r="BE8" i="1"/>
  <c r="BJ8" i="1"/>
  <c r="BZ8" i="1" s="1"/>
  <c r="BO8" i="1"/>
  <c r="CD8" i="1"/>
  <c r="CE8" i="1" s="1"/>
  <c r="CG8" i="1"/>
  <c r="CH8" i="1" s="1"/>
  <c r="CJ8" i="1"/>
  <c r="CK8" i="1" s="1"/>
  <c r="CM8" i="1"/>
  <c r="CN8" i="1" s="1"/>
  <c r="CY8" i="1"/>
  <c r="DB8" i="1"/>
  <c r="DF8" i="1"/>
  <c r="F9" i="1"/>
  <c r="J9" i="1"/>
  <c r="K9" i="1" s="1"/>
  <c r="M9" i="1"/>
  <c r="N9" i="1" s="1"/>
  <c r="P9" i="1"/>
  <c r="Q9" i="1" s="1"/>
  <c r="S9" i="1"/>
  <c r="T9" i="1" s="1"/>
  <c r="X9" i="1"/>
  <c r="Y9" i="1" s="1"/>
  <c r="AA9" i="1"/>
  <c r="AB9" i="1" s="1"/>
  <c r="AD9" i="1"/>
  <c r="AE9" i="1" s="1"/>
  <c r="AG9" i="1"/>
  <c r="AH9" i="1" s="1"/>
  <c r="AL9" i="1"/>
  <c r="AM9" i="1" s="1"/>
  <c r="AO9" i="1"/>
  <c r="AP9" i="1" s="1"/>
  <c r="AR9" i="1"/>
  <c r="AS9" i="1" s="1"/>
  <c r="AU9" i="1"/>
  <c r="AV9" i="1" s="1"/>
  <c r="BA9" i="1"/>
  <c r="BC9" i="1"/>
  <c r="BE9" i="1"/>
  <c r="BJ9" i="1"/>
  <c r="BO9" i="1"/>
  <c r="CD9" i="1"/>
  <c r="CE9" i="1" s="1"/>
  <c r="CG9" i="1"/>
  <c r="CH9" i="1" s="1"/>
  <c r="CJ9" i="1"/>
  <c r="CK9" i="1" s="1"/>
  <c r="CM9" i="1"/>
  <c r="CN9" i="1" s="1"/>
  <c r="CY9" i="1"/>
  <c r="DB9" i="1"/>
  <c r="DF9" i="1"/>
  <c r="F10" i="1"/>
  <c r="J10" i="1"/>
  <c r="K10" i="1" s="1"/>
  <c r="M10" i="1"/>
  <c r="N10" i="1" s="1"/>
  <c r="P10" i="1"/>
  <c r="Q10" i="1" s="1"/>
  <c r="S10" i="1"/>
  <c r="T10" i="1" s="1"/>
  <c r="X10" i="1"/>
  <c r="Y10" i="1" s="1"/>
  <c r="AA10" i="1"/>
  <c r="AB10" i="1" s="1"/>
  <c r="AD10" i="1"/>
  <c r="AE10" i="1" s="1"/>
  <c r="AG10" i="1"/>
  <c r="AH10" i="1" s="1"/>
  <c r="AL10" i="1"/>
  <c r="AM10" i="1" s="1"/>
  <c r="AO10" i="1"/>
  <c r="AP10" i="1" s="1"/>
  <c r="AR10" i="1"/>
  <c r="AS10" i="1" s="1"/>
  <c r="AU10" i="1"/>
  <c r="AV10" i="1" s="1"/>
  <c r="BA10" i="1"/>
  <c r="BC10" i="1"/>
  <c r="BE10" i="1"/>
  <c r="BJ10" i="1"/>
  <c r="BO10" i="1"/>
  <c r="CD10" i="1"/>
  <c r="CE10" i="1" s="1"/>
  <c r="CG10" i="1"/>
  <c r="CH10" i="1" s="1"/>
  <c r="CJ10" i="1"/>
  <c r="CK10" i="1" s="1"/>
  <c r="CM10" i="1"/>
  <c r="CN10" i="1" s="1"/>
  <c r="CY10" i="1"/>
  <c r="DB10" i="1"/>
  <c r="DF10" i="1"/>
  <c r="F11" i="1"/>
  <c r="J11" i="1"/>
  <c r="K11" i="1" s="1"/>
  <c r="M11" i="1"/>
  <c r="N11" i="1" s="1"/>
  <c r="P11" i="1"/>
  <c r="Q11" i="1" s="1"/>
  <c r="S11" i="1"/>
  <c r="T11" i="1" s="1"/>
  <c r="X11" i="1"/>
  <c r="Y11" i="1" s="1"/>
  <c r="AA11" i="1"/>
  <c r="AB11" i="1" s="1"/>
  <c r="AD11" i="1"/>
  <c r="AE11" i="1" s="1"/>
  <c r="AG11" i="1"/>
  <c r="AH11" i="1" s="1"/>
  <c r="AL11" i="1"/>
  <c r="AM11" i="1"/>
  <c r="AO11" i="1"/>
  <c r="AP11" i="1"/>
  <c r="AR11" i="1"/>
  <c r="AS11" i="1"/>
  <c r="AU11" i="1"/>
  <c r="AV11" i="1"/>
  <c r="BA11" i="1"/>
  <c r="BC11" i="1"/>
  <c r="BE11" i="1"/>
  <c r="BJ11" i="1"/>
  <c r="BO11" i="1"/>
  <c r="BV11" i="1"/>
  <c r="BZ11" i="1"/>
  <c r="CD11" i="1"/>
  <c r="CE11" i="1" s="1"/>
  <c r="CG11" i="1"/>
  <c r="CH11" i="1" s="1"/>
  <c r="CJ11" i="1"/>
  <c r="CK11" i="1" s="1"/>
  <c r="CM11" i="1"/>
  <c r="CN11" i="1" s="1"/>
  <c r="CY11" i="1"/>
  <c r="DB11" i="1"/>
  <c r="DF11" i="1"/>
  <c r="F12" i="1"/>
  <c r="J12" i="1"/>
  <c r="K12" i="1" s="1"/>
  <c r="M12" i="1"/>
  <c r="N12" i="1" s="1"/>
  <c r="P12" i="1"/>
  <c r="Q12" i="1" s="1"/>
  <c r="S12" i="1"/>
  <c r="T12" i="1" s="1"/>
  <c r="X12" i="1"/>
  <c r="Y12" i="1" s="1"/>
  <c r="AA12" i="1"/>
  <c r="AB12" i="1" s="1"/>
  <c r="AD12" i="1"/>
  <c r="AE12" i="1" s="1"/>
  <c r="AG12" i="1"/>
  <c r="AH12" i="1" s="1"/>
  <c r="AL12" i="1"/>
  <c r="AM12" i="1" s="1"/>
  <c r="AO12" i="1"/>
  <c r="AP12" i="1" s="1"/>
  <c r="AR12" i="1"/>
  <c r="AS12" i="1" s="1"/>
  <c r="AU12" i="1"/>
  <c r="AV12" i="1" s="1"/>
  <c r="BA12" i="1"/>
  <c r="BC12" i="1"/>
  <c r="BE12" i="1"/>
  <c r="BJ12" i="1"/>
  <c r="BO12" i="1"/>
  <c r="CD12" i="1"/>
  <c r="CE12" i="1" s="1"/>
  <c r="CG12" i="1"/>
  <c r="CH12" i="1" s="1"/>
  <c r="CJ12" i="1"/>
  <c r="CK12" i="1" s="1"/>
  <c r="CM12" i="1"/>
  <c r="CN12" i="1" s="1"/>
  <c r="CY12" i="1"/>
  <c r="DB12" i="1"/>
  <c r="DF12" i="1"/>
  <c r="F13" i="1"/>
  <c r="J13" i="1"/>
  <c r="K13" i="1" s="1"/>
  <c r="M13" i="1"/>
  <c r="N13" i="1" s="1"/>
  <c r="P13" i="1"/>
  <c r="Q13" i="1" s="1"/>
  <c r="S13" i="1"/>
  <c r="T13" i="1" s="1"/>
  <c r="X13" i="1"/>
  <c r="Y13" i="1" s="1"/>
  <c r="AA13" i="1"/>
  <c r="AB13" i="1" s="1"/>
  <c r="AD13" i="1"/>
  <c r="AE13" i="1" s="1"/>
  <c r="AG13" i="1"/>
  <c r="AH13" i="1" s="1"/>
  <c r="AL13" i="1"/>
  <c r="AM13" i="1" s="1"/>
  <c r="AO13" i="1"/>
  <c r="AP13" i="1" s="1"/>
  <c r="AR13" i="1"/>
  <c r="AS13" i="1" s="1"/>
  <c r="AU13" i="1"/>
  <c r="AV13" i="1" s="1"/>
  <c r="BA13" i="1"/>
  <c r="BC13" i="1"/>
  <c r="BE13" i="1"/>
  <c r="BJ13" i="1"/>
  <c r="BO13" i="1"/>
  <c r="CD13" i="1"/>
  <c r="CE13" i="1" s="1"/>
  <c r="CG13" i="1"/>
  <c r="CH13" i="1" s="1"/>
  <c r="CJ13" i="1"/>
  <c r="CK13" i="1" s="1"/>
  <c r="CM13" i="1"/>
  <c r="CN13" i="1" s="1"/>
  <c r="CY13" i="1"/>
  <c r="DB13" i="1"/>
  <c r="DF13" i="1"/>
  <c r="F14" i="1"/>
  <c r="J14" i="1"/>
  <c r="K14" i="1" s="1"/>
  <c r="M14" i="1"/>
  <c r="N14" i="1" s="1"/>
  <c r="P14" i="1"/>
  <c r="Q14" i="1" s="1"/>
  <c r="S14" i="1"/>
  <c r="T14" i="1" s="1"/>
  <c r="X14" i="1"/>
  <c r="Y14" i="1" s="1"/>
  <c r="AA14" i="1"/>
  <c r="AB14" i="1" s="1"/>
  <c r="AD14" i="1"/>
  <c r="AE14" i="1" s="1"/>
  <c r="AG14" i="1"/>
  <c r="AH14" i="1" s="1"/>
  <c r="AL14" i="1"/>
  <c r="AM14" i="1" s="1"/>
  <c r="AO14" i="1"/>
  <c r="AP14" i="1" s="1"/>
  <c r="AR14" i="1"/>
  <c r="AS14" i="1" s="1"/>
  <c r="AU14" i="1"/>
  <c r="AV14" i="1" s="1"/>
  <c r="BA14" i="1"/>
  <c r="BC14" i="1"/>
  <c r="BE14" i="1"/>
  <c r="BJ14" i="1"/>
  <c r="BO14" i="1"/>
  <c r="CD14" i="1"/>
  <c r="CE14" i="1" s="1"/>
  <c r="CG14" i="1"/>
  <c r="CH14" i="1" s="1"/>
  <c r="CJ14" i="1"/>
  <c r="CK14" i="1" s="1"/>
  <c r="CM14" i="1"/>
  <c r="CN14" i="1" s="1"/>
  <c r="CY14" i="1"/>
  <c r="DB14" i="1"/>
  <c r="DF14" i="1"/>
  <c r="F15" i="1"/>
  <c r="J15" i="1"/>
  <c r="K15" i="1" s="1"/>
  <c r="M15" i="1"/>
  <c r="N15" i="1" s="1"/>
  <c r="P15" i="1"/>
  <c r="Q15" i="1" s="1"/>
  <c r="S15" i="1"/>
  <c r="T15" i="1" s="1"/>
  <c r="X15" i="1"/>
  <c r="Y15" i="1" s="1"/>
  <c r="AA15" i="1"/>
  <c r="AB15" i="1" s="1"/>
  <c r="AD15" i="1"/>
  <c r="AE15" i="1" s="1"/>
  <c r="AG15" i="1"/>
  <c r="AH15" i="1" s="1"/>
  <c r="AL15" i="1"/>
  <c r="AM15" i="1" s="1"/>
  <c r="AO15" i="1"/>
  <c r="AP15" i="1" s="1"/>
  <c r="AR15" i="1"/>
  <c r="AS15" i="1" s="1"/>
  <c r="AU15" i="1"/>
  <c r="AV15" i="1" s="1"/>
  <c r="BA15" i="1"/>
  <c r="BC15" i="1"/>
  <c r="BE15" i="1"/>
  <c r="BJ15" i="1"/>
  <c r="BO15" i="1"/>
  <c r="CD15" i="1"/>
  <c r="CE15" i="1" s="1"/>
  <c r="CG15" i="1"/>
  <c r="CH15" i="1" s="1"/>
  <c r="CJ15" i="1"/>
  <c r="CK15" i="1" s="1"/>
  <c r="CM15" i="1"/>
  <c r="CN15" i="1" s="1"/>
  <c r="CY15" i="1"/>
  <c r="DB15" i="1"/>
  <c r="DF15" i="1"/>
  <c r="F16" i="1"/>
  <c r="J16" i="1"/>
  <c r="K16" i="1" s="1"/>
  <c r="M16" i="1"/>
  <c r="N16" i="1" s="1"/>
  <c r="P16" i="1"/>
  <c r="Q16" i="1" s="1"/>
  <c r="S16" i="1"/>
  <c r="T16" i="1" s="1"/>
  <c r="X16" i="1"/>
  <c r="Y16" i="1" s="1"/>
  <c r="AA16" i="1"/>
  <c r="AB16" i="1" s="1"/>
  <c r="AD16" i="1"/>
  <c r="AE16" i="1" s="1"/>
  <c r="AG16" i="1"/>
  <c r="AH16" i="1" s="1"/>
  <c r="AL16" i="1"/>
  <c r="AM16" i="1" s="1"/>
  <c r="AO16" i="1"/>
  <c r="AP16" i="1"/>
  <c r="AR16" i="1"/>
  <c r="AS16" i="1" s="1"/>
  <c r="AU16" i="1"/>
  <c r="AV16" i="1" s="1"/>
  <c r="BA16" i="1"/>
  <c r="BC16" i="1"/>
  <c r="BE16" i="1"/>
  <c r="BJ16" i="1"/>
  <c r="BO16" i="1"/>
  <c r="CD16" i="1"/>
  <c r="CE16" i="1" s="1"/>
  <c r="CG16" i="1"/>
  <c r="CH16" i="1" s="1"/>
  <c r="CJ16" i="1"/>
  <c r="CK16" i="1" s="1"/>
  <c r="CM16" i="1"/>
  <c r="CN16" i="1" s="1"/>
  <c r="CY16" i="1"/>
  <c r="DB16" i="1"/>
  <c r="DF16" i="1"/>
  <c r="F17" i="1"/>
  <c r="J17" i="1"/>
  <c r="K17" i="1" s="1"/>
  <c r="M17" i="1"/>
  <c r="N17" i="1" s="1"/>
  <c r="P17" i="1"/>
  <c r="Q17" i="1"/>
  <c r="S17" i="1"/>
  <c r="T17" i="1" s="1"/>
  <c r="X17" i="1"/>
  <c r="Y17" i="1" s="1"/>
  <c r="AA17" i="1"/>
  <c r="AB17" i="1" s="1"/>
  <c r="AD17" i="1"/>
  <c r="AE17" i="1" s="1"/>
  <c r="AG17" i="1"/>
  <c r="AH17" i="1" s="1"/>
  <c r="AL17" i="1"/>
  <c r="AM17" i="1" s="1"/>
  <c r="AO17" i="1"/>
  <c r="AP17" i="1" s="1"/>
  <c r="AR17" i="1"/>
  <c r="AS17" i="1" s="1"/>
  <c r="AU17" i="1"/>
  <c r="AV17" i="1" s="1"/>
  <c r="BA17" i="1"/>
  <c r="BC17" i="1"/>
  <c r="BE17" i="1"/>
  <c r="BJ17" i="1"/>
  <c r="BO17" i="1"/>
  <c r="CD17" i="1"/>
  <c r="CE17" i="1" s="1"/>
  <c r="CG17" i="1"/>
  <c r="CH17" i="1" s="1"/>
  <c r="CJ17" i="1"/>
  <c r="CK17" i="1" s="1"/>
  <c r="CM17" i="1"/>
  <c r="CN17" i="1" s="1"/>
  <c r="CY17" i="1"/>
  <c r="DB17" i="1"/>
  <c r="DF17" i="1"/>
  <c r="F18" i="1"/>
  <c r="J18" i="1"/>
  <c r="K18" i="1" s="1"/>
  <c r="M18" i="1"/>
  <c r="N18" i="1" s="1"/>
  <c r="P18" i="1"/>
  <c r="Q18" i="1" s="1"/>
  <c r="S18" i="1"/>
  <c r="T18" i="1" s="1"/>
  <c r="X18" i="1"/>
  <c r="Y18" i="1" s="1"/>
  <c r="AA18" i="1"/>
  <c r="AB18" i="1" s="1"/>
  <c r="AD18" i="1"/>
  <c r="AE18" i="1" s="1"/>
  <c r="AG18" i="1"/>
  <c r="AH18" i="1" s="1"/>
  <c r="AL18" i="1"/>
  <c r="AM18" i="1" s="1"/>
  <c r="AO18" i="1"/>
  <c r="AP18" i="1" s="1"/>
  <c r="AR18" i="1"/>
  <c r="AS18" i="1" s="1"/>
  <c r="AU18" i="1"/>
  <c r="AV18" i="1" s="1"/>
  <c r="BA18" i="1"/>
  <c r="BC18" i="1"/>
  <c r="BE18" i="1"/>
  <c r="BJ18" i="1"/>
  <c r="BO18" i="1"/>
  <c r="CD18" i="1"/>
  <c r="CE18" i="1" s="1"/>
  <c r="CG18" i="1"/>
  <c r="CH18" i="1" s="1"/>
  <c r="CJ18" i="1"/>
  <c r="CK18" i="1" s="1"/>
  <c r="CM18" i="1"/>
  <c r="CN18" i="1" s="1"/>
  <c r="CY18" i="1"/>
  <c r="DB18" i="1"/>
  <c r="DF18" i="1"/>
  <c r="F19" i="1"/>
  <c r="J19" i="1"/>
  <c r="K19" i="1" s="1"/>
  <c r="M19" i="1"/>
  <c r="N19" i="1" s="1"/>
  <c r="P19" i="1"/>
  <c r="Q19" i="1" s="1"/>
  <c r="S19" i="1"/>
  <c r="T19" i="1" s="1"/>
  <c r="X19" i="1"/>
  <c r="Y19" i="1" s="1"/>
  <c r="AA19" i="1"/>
  <c r="AB19" i="1" s="1"/>
  <c r="AD19" i="1"/>
  <c r="AE19" i="1" s="1"/>
  <c r="AG19" i="1"/>
  <c r="AH19" i="1" s="1"/>
  <c r="AL19" i="1"/>
  <c r="AM19" i="1" s="1"/>
  <c r="AO19" i="1"/>
  <c r="AP19" i="1" s="1"/>
  <c r="AR19" i="1"/>
  <c r="AS19" i="1" s="1"/>
  <c r="AU19" i="1"/>
  <c r="AV19" i="1" s="1"/>
  <c r="BA19" i="1"/>
  <c r="BC19" i="1"/>
  <c r="BE19" i="1"/>
  <c r="BJ19" i="1"/>
  <c r="BO19" i="1"/>
  <c r="CD19" i="1"/>
  <c r="CE19" i="1" s="1"/>
  <c r="CG19" i="1"/>
  <c r="CH19" i="1" s="1"/>
  <c r="CJ19" i="1"/>
  <c r="CK19" i="1" s="1"/>
  <c r="CM19" i="1"/>
  <c r="CN19" i="1" s="1"/>
  <c r="CY19" i="1"/>
  <c r="DB19" i="1"/>
  <c r="DF19" i="1"/>
  <c r="F20" i="1"/>
  <c r="J20" i="1"/>
  <c r="K20" i="1"/>
  <c r="M20" i="1"/>
  <c r="N20" i="1" s="1"/>
  <c r="P20" i="1"/>
  <c r="Q20" i="1" s="1"/>
  <c r="S20" i="1"/>
  <c r="T20" i="1" s="1"/>
  <c r="X20" i="1"/>
  <c r="Y20" i="1" s="1"/>
  <c r="AA20" i="1"/>
  <c r="AB20" i="1" s="1"/>
  <c r="AD20" i="1"/>
  <c r="AE20" i="1" s="1"/>
  <c r="AG20" i="1"/>
  <c r="AH20" i="1"/>
  <c r="AL20" i="1"/>
  <c r="AM20" i="1" s="1"/>
  <c r="AO20" i="1"/>
  <c r="AP20" i="1" s="1"/>
  <c r="AR20" i="1"/>
  <c r="AS20" i="1" s="1"/>
  <c r="AU20" i="1"/>
  <c r="AV20" i="1" s="1"/>
  <c r="BA20" i="1"/>
  <c r="BC20" i="1"/>
  <c r="BE20" i="1"/>
  <c r="BJ20" i="1"/>
  <c r="BO20" i="1"/>
  <c r="CD20" i="1"/>
  <c r="CE20" i="1" s="1"/>
  <c r="CG20" i="1"/>
  <c r="CH20" i="1" s="1"/>
  <c r="CJ20" i="1"/>
  <c r="CK20" i="1" s="1"/>
  <c r="CM20" i="1"/>
  <c r="CN20" i="1" s="1"/>
  <c r="CY20" i="1"/>
  <c r="DB20" i="1"/>
  <c r="DF20" i="1"/>
  <c r="F21" i="1"/>
  <c r="J21" i="1"/>
  <c r="K21" i="1" s="1"/>
  <c r="M21" i="1"/>
  <c r="N21" i="1" s="1"/>
  <c r="P21" i="1"/>
  <c r="Q21" i="1" s="1"/>
  <c r="S21" i="1"/>
  <c r="T21" i="1" s="1"/>
  <c r="X21" i="1"/>
  <c r="Y21" i="1" s="1"/>
  <c r="AA21" i="1"/>
  <c r="AB21" i="1" s="1"/>
  <c r="AD21" i="1"/>
  <c r="AE21" i="1" s="1"/>
  <c r="AG21" i="1"/>
  <c r="AH21" i="1" s="1"/>
  <c r="AL21" i="1"/>
  <c r="AM21" i="1" s="1"/>
  <c r="AO21" i="1"/>
  <c r="AP21" i="1" s="1"/>
  <c r="AR21" i="1"/>
  <c r="AS21" i="1" s="1"/>
  <c r="AU21" i="1"/>
  <c r="AV21" i="1" s="1"/>
  <c r="BA21" i="1"/>
  <c r="BC21" i="1"/>
  <c r="BE21" i="1"/>
  <c r="BJ21" i="1"/>
  <c r="BO21" i="1"/>
  <c r="CD21" i="1"/>
  <c r="CE21" i="1" s="1"/>
  <c r="CG21" i="1"/>
  <c r="CH21" i="1" s="1"/>
  <c r="CO21" i="1" s="1"/>
  <c r="CJ21" i="1"/>
  <c r="CK21" i="1" s="1"/>
  <c r="CM21" i="1"/>
  <c r="CN21" i="1" s="1"/>
  <c r="CY21" i="1"/>
  <c r="DB21" i="1"/>
  <c r="DF21" i="1"/>
  <c r="F22" i="1"/>
  <c r="J22" i="1"/>
  <c r="K22" i="1" s="1"/>
  <c r="M22" i="1"/>
  <c r="N22" i="1" s="1"/>
  <c r="P22" i="1"/>
  <c r="Q22" i="1" s="1"/>
  <c r="S22" i="1"/>
  <c r="T22" i="1" s="1"/>
  <c r="X22" i="1"/>
  <c r="Y22" i="1" s="1"/>
  <c r="AA22" i="1"/>
  <c r="AB22" i="1" s="1"/>
  <c r="AD22" i="1"/>
  <c r="AE22" i="1" s="1"/>
  <c r="AG22" i="1"/>
  <c r="AH22" i="1" s="1"/>
  <c r="AL22" i="1"/>
  <c r="AM22" i="1" s="1"/>
  <c r="AO22" i="1"/>
  <c r="AP22" i="1" s="1"/>
  <c r="AR22" i="1"/>
  <c r="AS22" i="1" s="1"/>
  <c r="AU22" i="1"/>
  <c r="AV22" i="1" s="1"/>
  <c r="BA22" i="1"/>
  <c r="BC22" i="1"/>
  <c r="BE22" i="1"/>
  <c r="BJ22" i="1"/>
  <c r="BO22" i="1"/>
  <c r="CD22" i="1"/>
  <c r="CE22" i="1" s="1"/>
  <c r="CG22" i="1"/>
  <c r="CH22" i="1" s="1"/>
  <c r="CJ22" i="1"/>
  <c r="CK22" i="1" s="1"/>
  <c r="CM22" i="1"/>
  <c r="CN22" i="1" s="1"/>
  <c r="CY22" i="1"/>
  <c r="DB22" i="1"/>
  <c r="DF22" i="1"/>
  <c r="CO9" i="1" l="1"/>
  <c r="BZ9" i="1"/>
  <c r="AW14" i="1"/>
  <c r="BZ20" i="1"/>
  <c r="BF19" i="1"/>
  <c r="BF17" i="1"/>
  <c r="BZ16" i="1"/>
  <c r="CO14" i="1"/>
  <c r="BZ14" i="1"/>
  <c r="BZ5" i="1"/>
  <c r="CO22" i="1"/>
  <c r="AI20" i="1"/>
  <c r="BZ18" i="1"/>
  <c r="U15" i="1"/>
  <c r="BZ4" i="1"/>
  <c r="BF21" i="1"/>
  <c r="U4" i="1"/>
  <c r="U20" i="1"/>
  <c r="BZ17" i="1"/>
  <c r="BZ6" i="1"/>
  <c r="BZ21" i="1"/>
  <c r="CO18" i="1"/>
  <c r="BF14" i="1"/>
  <c r="BZ13" i="1"/>
  <c r="BZ12" i="1"/>
  <c r="BF8" i="1"/>
  <c r="AW22" i="1"/>
  <c r="AI22" i="1"/>
  <c r="AI16" i="1"/>
  <c r="CO13" i="1"/>
  <c r="AI9" i="1"/>
  <c r="U16" i="1"/>
  <c r="U11" i="1"/>
  <c r="U8" i="1"/>
  <c r="CO5" i="1"/>
  <c r="AI12" i="1"/>
  <c r="U12" i="1"/>
  <c r="AI21" i="1"/>
  <c r="BF20" i="1"/>
  <c r="BF18" i="1"/>
  <c r="AW17" i="1"/>
  <c r="BF13" i="1"/>
  <c r="BF12" i="1"/>
  <c r="CO10" i="1"/>
  <c r="AI8" i="1"/>
  <c r="BF6" i="1"/>
  <c r="U19" i="1"/>
  <c r="CO17" i="1"/>
  <c r="BF15" i="1"/>
  <c r="AI13" i="1"/>
  <c r="CO11" i="1"/>
  <c r="CO6" i="1"/>
  <c r="AW6" i="1"/>
  <c r="AI4" i="1"/>
  <c r="BF22" i="1"/>
  <c r="AW21" i="1"/>
  <c r="AW18" i="1"/>
  <c r="AI17" i="1"/>
  <c r="BF16" i="1"/>
  <c r="AW12" i="1"/>
  <c r="BF9" i="1"/>
  <c r="U7" i="1"/>
  <c r="U21" i="1"/>
  <c r="AI18" i="1"/>
  <c r="BZ15" i="1"/>
  <c r="AW15" i="1"/>
  <c r="AW13" i="1"/>
  <c r="U13" i="1"/>
  <c r="U22" i="1"/>
  <c r="CO20" i="1"/>
  <c r="AW20" i="1"/>
  <c r="U18" i="1"/>
  <c r="CO16" i="1"/>
  <c r="AW16" i="1"/>
  <c r="AI14" i="1"/>
  <c r="CO12" i="1"/>
  <c r="AW9" i="1"/>
  <c r="CO8" i="1"/>
  <c r="BF7" i="1"/>
  <c r="U6" i="1"/>
  <c r="AI5" i="1"/>
  <c r="BF4" i="1"/>
  <c r="AI19" i="1"/>
  <c r="U17" i="1"/>
  <c r="AI15" i="1"/>
  <c r="AW11" i="1"/>
  <c r="U10" i="1"/>
  <c r="U5" i="1"/>
  <c r="BZ19" i="1"/>
  <c r="AW19" i="1"/>
  <c r="U14" i="1"/>
  <c r="BF11" i="1"/>
  <c r="BF10" i="1"/>
  <c r="U9" i="1"/>
  <c r="AI6" i="1"/>
  <c r="AW4" i="1"/>
  <c r="BZ22" i="1"/>
  <c r="CO19" i="1"/>
  <c r="CO15" i="1"/>
  <c r="AI11" i="1"/>
  <c r="AW10" i="1"/>
  <c r="AI10" i="1"/>
  <c r="AW8" i="1"/>
  <c r="AI7" i="1"/>
  <c r="AW5" i="1"/>
  <c r="CO4" i="1"/>
  <c r="CO7" i="1"/>
  <c r="BZ10" i="1"/>
  <c r="BZ7" i="1"/>
  <c r="AW7" i="1"/>
  <c r="DH11" i="1"/>
  <c r="DH21" i="1" l="1"/>
  <c r="DH20" i="1"/>
  <c r="DH22" i="1"/>
  <c r="DH14" i="1" l="1"/>
  <c r="DH9" i="1"/>
  <c r="DH7" i="1"/>
  <c r="DH15" i="1"/>
  <c r="DH13" i="1"/>
  <c r="DH8" i="1"/>
  <c r="DH4" i="1"/>
  <c r="DH19" i="1"/>
  <c r="DH17" i="1"/>
  <c r="DH18" i="1"/>
  <c r="DH10" i="1"/>
  <c r="DH5" i="1"/>
  <c r="DH16" i="1"/>
  <c r="DH12" i="1"/>
  <c r="DH6" i="1"/>
</calcChain>
</file>

<file path=xl/sharedStrings.xml><?xml version="1.0" encoding="utf-8"?>
<sst xmlns="http://schemas.openxmlformats.org/spreadsheetml/2006/main" count="162" uniqueCount="78">
  <si>
    <t>Вах</t>
  </si>
  <si>
    <t>Сов</t>
  </si>
  <si>
    <t xml:space="preserve">Наличие дисциплинарных взысканий </t>
  </si>
  <si>
    <t>День защиты детей</t>
  </si>
  <si>
    <t>Учреждение</t>
  </si>
  <si>
    <t>район</t>
  </si>
  <si>
    <t xml:space="preserve">Общее количество педагогов </t>
  </si>
  <si>
    <t>Кол-во педагогов, имеющие высшую и первую кв.кактегории</t>
  </si>
  <si>
    <t>Всероссийский</t>
  </si>
  <si>
    <t>Международный</t>
  </si>
  <si>
    <t>Участие педагогов в проф.конкурсах</t>
  </si>
  <si>
    <t>городской</t>
  </si>
  <si>
    <t>Республиканский</t>
  </si>
  <si>
    <t>доля</t>
  </si>
  <si>
    <t>балл</t>
  </si>
  <si>
    <t xml:space="preserve">балл </t>
  </si>
  <si>
    <t xml:space="preserve">итоговый балл </t>
  </si>
  <si>
    <t>место</t>
  </si>
  <si>
    <t>итоговый балл</t>
  </si>
  <si>
    <t>Кол-во детей</t>
  </si>
  <si>
    <t>Выступление педагогов на семинарах, конференциях</t>
  </si>
  <si>
    <t>Методические семинары, конференции, проводимые на базе учреждения</t>
  </si>
  <si>
    <t>Участие ОО в конкурсах ОО</t>
  </si>
  <si>
    <t xml:space="preserve">Грантовая активность 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</si>
  <si>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</si>
  <si>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</si>
  <si>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</si>
  <si>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</si>
  <si>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</si>
  <si>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 xml:space="preserve">Доступность и открытость </t>
  </si>
  <si>
    <t>Безопасные условия</t>
  </si>
  <si>
    <t>Налииче детского травматизма</t>
  </si>
  <si>
    <t>Наличие взрослого травматизма</t>
  </si>
  <si>
    <t>Кол-во детей-инвалидов, ОВЗ</t>
  </si>
  <si>
    <t>Доля детей-инвалидов, ОВЗ</t>
  </si>
  <si>
    <t>Наличие адаптированной программы</t>
  </si>
  <si>
    <t>Обеспечение образовательного процесса</t>
  </si>
  <si>
    <t>Результаты воспитанников</t>
  </si>
  <si>
    <t>НВП</t>
  </si>
  <si>
    <t>9 Мая</t>
  </si>
  <si>
    <t>день города и РТ</t>
  </si>
  <si>
    <t>Балл</t>
  </si>
  <si>
    <t>Городские меропряития</t>
  </si>
  <si>
    <t>Иные городские мероприятия</t>
  </si>
  <si>
    <t>Объем средств, привлеченных за счет оказания платных услуг</t>
  </si>
  <si>
    <t>объем средств из расчета на 1 чел.</t>
  </si>
  <si>
    <t>Наличие жалоб</t>
  </si>
  <si>
    <t>итоговые баллы</t>
  </si>
  <si>
    <t>рейтинг</t>
  </si>
  <si>
    <t>Эффективность управления</t>
  </si>
  <si>
    <t>иттговый балл</t>
  </si>
  <si>
    <t>Руководитель ГМО</t>
  </si>
  <si>
    <t>Кол-во выпускников, поступившие в ВУЗы</t>
  </si>
  <si>
    <t xml:space="preserve">Закрытие олимпиад </t>
  </si>
  <si>
    <t>Новые имена</t>
  </si>
  <si>
    <t>Стипендиаты МЭРа</t>
  </si>
  <si>
    <t>ДМШ № 26</t>
  </si>
  <si>
    <t>ДМШ № 23</t>
  </si>
  <si>
    <t>Прив</t>
  </si>
  <si>
    <t>ДМШ № 8</t>
  </si>
  <si>
    <t>ДМШ № 22</t>
  </si>
  <si>
    <t>ДМШ № 20</t>
  </si>
  <si>
    <t>Кир</t>
  </si>
  <si>
    <t>ДМШ № 1</t>
  </si>
  <si>
    <t>ДШИ № 6</t>
  </si>
  <si>
    <t>ДМШ № 24</t>
  </si>
  <si>
    <t>Мос</t>
  </si>
  <si>
    <t>ТДМШ № 32</t>
  </si>
  <si>
    <t>ДШИ</t>
  </si>
  <si>
    <t>ДМШ № 21</t>
  </si>
  <si>
    <t>ДМШ № 19</t>
  </si>
  <si>
    <t>ДШИ № 4</t>
  </si>
  <si>
    <t>ДМШ № 13</t>
  </si>
  <si>
    <t>ДМШ № 30</t>
  </si>
  <si>
    <t>ДШИ им.Бал.</t>
  </si>
  <si>
    <t>ДМШ № 7</t>
  </si>
  <si>
    <t>ДХШ № 1</t>
  </si>
  <si>
    <t>ДШИ им.Дж.Файзи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</si>
</sst>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E3E4"/>
        <bgColor indexed="64"/>
      </patternFill>
    </fill>
    <fill>
      <patternFill patternType="solid">
        <fgColor rgb="FFDEFAFE"/>
        <bgColor indexed="64"/>
      </patternFill>
    </fill>
    <fill>
      <patternFill patternType="solid">
        <fgColor rgb="FFFFEDEB"/>
        <bgColor indexed="64"/>
      </patternFill>
    </fill>
    <fill>
      <patternFill patternType="solid">
        <fgColor rgb="FFD2E3FE"/>
        <bgColor indexed="64"/>
      </patternFill>
    </fill>
    <fill>
      <patternFill patternType="solid">
        <fgColor rgb="FFFC6A5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BF7FD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1" xfId="0" applyFont="1" applyFill="1" applyBorder="1"/>
    <xf numFmtId="0" fontId="1" fillId="0" borderId="1" xfId="0" applyFont="1" applyFill="1" applyBorder="1"/>
    <xf numFmtId="0" fontId="0" fillId="0" borderId="0" xfId="0" applyFill="1"/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0" fillId="4" borderId="1" xfId="0" applyFont="1" applyFill="1" applyBorder="1"/>
    <xf numFmtId="1" fontId="0" fillId="2" borderId="1" xfId="0" applyNumberFormat="1" applyFont="1" applyFill="1" applyBorder="1"/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164" fontId="0" fillId="2" borderId="1" xfId="0" applyNumberFormat="1" applyFill="1" applyBorder="1"/>
    <xf numFmtId="1" fontId="0" fillId="4" borderId="1" xfId="0" applyNumberFormat="1" applyFont="1" applyFill="1" applyBorder="1"/>
    <xf numFmtId="0" fontId="3" fillId="2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0" fillId="5" borderId="1" xfId="0" applyFont="1" applyFill="1" applyBorder="1"/>
    <xf numFmtId="0" fontId="3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0" fillId="3" borderId="1" xfId="0" applyFont="1" applyFill="1" applyBorder="1"/>
    <xf numFmtId="0" fontId="1" fillId="6" borderId="1" xfId="0" applyFont="1" applyFill="1" applyBorder="1" applyAlignment="1">
      <alignment horizontal="center" vertical="center" textRotation="90" wrapText="1"/>
    </xf>
    <xf numFmtId="0" fontId="0" fillId="6" borderId="1" xfId="0" applyFont="1" applyFill="1" applyBorder="1" applyAlignment="1">
      <alignment horizontal="center" vertical="center" textRotation="90" wrapText="1"/>
    </xf>
    <xf numFmtId="0" fontId="0" fillId="6" borderId="1" xfId="0" applyFont="1" applyFill="1" applyBorder="1"/>
    <xf numFmtId="0" fontId="1" fillId="4" borderId="1" xfId="0" applyFont="1" applyFill="1" applyBorder="1" applyAlignment="1">
      <alignment horizontal="center" vertical="center" textRotation="90" wrapText="1"/>
    </xf>
    <xf numFmtId="0" fontId="0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0" fillId="9" borderId="1" xfId="0" applyFill="1" applyBorder="1" applyAlignment="1">
      <alignment horizontal="center"/>
    </xf>
    <xf numFmtId="1" fontId="0" fillId="9" borderId="1" xfId="0" applyNumberFormat="1" applyFont="1" applyFill="1" applyBorder="1" applyAlignment="1">
      <alignment horizontal="center" vertical="center"/>
    </xf>
    <xf numFmtId="0" fontId="0" fillId="9" borderId="1" xfId="0" applyFont="1" applyFill="1" applyBorder="1"/>
    <xf numFmtId="0" fontId="1" fillId="9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/>
    </xf>
    <xf numFmtId="0" fontId="6" fillId="4" borderId="1" xfId="0" applyFont="1" applyFill="1" applyBorder="1" applyAlignment="1">
      <alignment horizontal="center" vertical="center" textRotation="90"/>
    </xf>
    <xf numFmtId="1" fontId="9" fillId="10" borderId="1" xfId="0" applyNumberFormat="1" applyFont="1" applyFill="1" applyBorder="1"/>
    <xf numFmtId="0" fontId="9" fillId="10" borderId="1" xfId="0" applyFont="1" applyFill="1" applyBorder="1"/>
    <xf numFmtId="164" fontId="0" fillId="4" borderId="1" xfId="0" applyNumberFormat="1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vertical="center" textRotation="90"/>
    </xf>
    <xf numFmtId="0" fontId="3" fillId="8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textRotation="90"/>
    </xf>
    <xf numFmtId="0" fontId="0" fillId="7" borderId="1" xfId="0" applyFont="1" applyFill="1" applyBorder="1" applyAlignment="1">
      <alignment horizontal="center" vertical="center" textRotation="90" wrapText="1"/>
    </xf>
    <xf numFmtId="0" fontId="0" fillId="8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wrapText="1"/>
    </xf>
    <xf numFmtId="0" fontId="0" fillId="7" borderId="1" xfId="0" applyFont="1" applyFill="1" applyBorder="1"/>
    <xf numFmtId="0" fontId="0" fillId="8" borderId="1" xfId="0" applyFont="1" applyFill="1" applyBorder="1"/>
    <xf numFmtId="0" fontId="5" fillId="11" borderId="2" xfId="0" applyFont="1" applyFill="1" applyBorder="1" applyAlignment="1">
      <alignment horizontal="center" vertical="center" textRotation="90" wrapText="1"/>
    </xf>
    <xf numFmtId="0" fontId="0" fillId="11" borderId="2" xfId="0" applyFont="1" applyFill="1" applyBorder="1"/>
    <xf numFmtId="0" fontId="1" fillId="12" borderId="3" xfId="0" applyFont="1" applyFill="1" applyBorder="1" applyAlignment="1">
      <alignment horizontal="center" vertical="center" textRotation="90" wrapText="1"/>
    </xf>
    <xf numFmtId="0" fontId="0" fillId="12" borderId="3" xfId="0" applyFont="1" applyFill="1" applyBorder="1" applyAlignment="1">
      <alignment horizontal="center" vertical="center" textRotation="90" wrapText="1"/>
    </xf>
    <xf numFmtId="0" fontId="0" fillId="12" borderId="3" xfId="0" applyFont="1" applyFill="1" applyBorder="1"/>
    <xf numFmtId="0" fontId="3" fillId="13" borderId="1" xfId="0" applyFont="1" applyFill="1" applyBorder="1" applyAlignment="1">
      <alignment horizontal="center" vertical="center" textRotation="90" wrapText="1"/>
    </xf>
    <xf numFmtId="0" fontId="1" fillId="13" borderId="1" xfId="0" applyFont="1" applyFill="1" applyBorder="1" applyAlignment="1">
      <alignment horizontal="center" vertical="center" textRotation="90" wrapText="1"/>
    </xf>
    <xf numFmtId="0" fontId="0" fillId="13" borderId="1" xfId="0" applyFill="1" applyBorder="1" applyAlignment="1">
      <alignment horizontal="center"/>
    </xf>
    <xf numFmtId="2" fontId="0" fillId="13" borderId="1" xfId="0" applyNumberFormat="1" applyFont="1" applyFill="1" applyBorder="1" applyAlignment="1">
      <alignment horizontal="center" vertical="center"/>
    </xf>
    <xf numFmtId="2" fontId="0" fillId="9" borderId="1" xfId="0" applyNumberFormat="1" applyFont="1" applyFill="1" applyBorder="1" applyAlignment="1">
      <alignment horizontal="center" vertical="center"/>
    </xf>
    <xf numFmtId="0" fontId="0" fillId="9" borderId="3" xfId="0" applyFont="1" applyFill="1" applyBorder="1"/>
    <xf numFmtId="164" fontId="0" fillId="8" borderId="1" xfId="0" applyNumberFormat="1" applyFill="1" applyBorder="1"/>
    <xf numFmtId="0" fontId="0" fillId="8" borderId="1" xfId="0" applyFill="1" applyBorder="1"/>
    <xf numFmtId="0" fontId="10" fillId="0" borderId="1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textRotation="90"/>
    </xf>
    <xf numFmtId="1" fontId="9" fillId="0" borderId="1" xfId="0" applyNumberFormat="1" applyFont="1" applyFill="1" applyBorder="1"/>
    <xf numFmtId="0" fontId="9" fillId="0" borderId="1" xfId="0" applyFont="1" applyFill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 textRotation="90" wrapText="1"/>
    </xf>
    <xf numFmtId="0" fontId="5" fillId="11" borderId="8" xfId="0" applyFont="1" applyFill="1" applyBorder="1" applyAlignment="1">
      <alignment horizontal="center" vertical="center" textRotation="90" wrapText="1"/>
    </xf>
    <xf numFmtId="0" fontId="3" fillId="0" borderId="7" xfId="0" applyFont="1" applyBorder="1" applyAlignment="1">
      <alignment textRotation="90"/>
    </xf>
    <xf numFmtId="0" fontId="3" fillId="0" borderId="8" xfId="0" applyFont="1" applyBorder="1" applyAlignment="1">
      <alignment textRotation="90"/>
    </xf>
    <xf numFmtId="0" fontId="7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5" fillId="4" borderId="7" xfId="0" applyFont="1" applyFill="1" applyBorder="1" applyAlignment="1">
      <alignment horizontal="center" vertical="center" textRotation="90" wrapText="1"/>
    </xf>
    <xf numFmtId="0" fontId="5" fillId="4" borderId="8" xfId="0" applyFont="1" applyFill="1" applyBorder="1" applyAlignment="1">
      <alignment horizontal="center" vertical="center" textRotation="90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EB"/>
      <color rgb="FFD2E3FE"/>
      <color rgb="FFEDE3E4"/>
      <color rgb="FFFC6A52"/>
      <color rgb="FFDEFAFE"/>
      <color rgb="FFCBF7FD"/>
      <color rgb="FFF69D94"/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I22"/>
  <sheetViews>
    <sheetView tabSelected="1" topLeftCell="AR1" zoomScaleNormal="100" zoomScaleSheetLayoutView="90" workbookViewId="0">
      <selection activeCell="DB34" sqref="DB34"/>
    </sheetView>
  </sheetViews>
  <sheetFormatPr defaultRowHeight="15" x14ac:dyDescent="0.25"/>
  <cols>
    <col min="1" max="1" width="6.28515625" style="3" customWidth="1"/>
    <col min="2" max="2" width="41.5703125" style="3" customWidth="1"/>
    <col min="3" max="3" width="5" style="3" bestFit="1" customWidth="1"/>
    <col min="4" max="4" width="4" style="3" customWidth="1"/>
    <col min="5" max="5" width="6.140625" style="3" customWidth="1"/>
    <col min="6" max="6" width="4.140625" style="3" customWidth="1"/>
    <col min="7" max="7" width="3.85546875" style="3" customWidth="1"/>
    <col min="8" max="8" width="4.140625" style="3" customWidth="1"/>
    <col min="9" max="9" width="5" style="3" customWidth="1"/>
    <col min="10" max="10" width="4.5703125" style="3" bestFit="1" customWidth="1"/>
    <col min="11" max="11" width="5.140625" style="3" customWidth="1"/>
    <col min="12" max="12" width="3.85546875" style="3" bestFit="1" customWidth="1"/>
    <col min="13" max="13" width="6.7109375" style="3" customWidth="1"/>
    <col min="14" max="14" width="7" style="3" customWidth="1"/>
    <col min="15" max="15" width="3.85546875" style="3" bestFit="1" customWidth="1"/>
    <col min="16" max="16" width="4.85546875" style="3" customWidth="1"/>
    <col min="17" max="17" width="5.42578125" style="3" customWidth="1"/>
    <col min="18" max="18" width="4.7109375" style="3" customWidth="1"/>
    <col min="19" max="19" width="4.28515625" style="3" customWidth="1"/>
    <col min="20" max="20" width="3.85546875" style="3" customWidth="1"/>
    <col min="21" max="21" width="6.5703125" style="3" bestFit="1" customWidth="1"/>
    <col min="22" max="22" width="3.85546875" style="3" bestFit="1" customWidth="1"/>
    <col min="23" max="23" width="3.140625" style="3" customWidth="1"/>
    <col min="24" max="24" width="3.85546875" style="3" customWidth="1"/>
    <col min="25" max="25" width="2.7109375" style="3" customWidth="1"/>
    <col min="26" max="26" width="3.28515625" style="3" customWidth="1"/>
    <col min="27" max="27" width="3" style="3" customWidth="1"/>
    <col min="28" max="28" width="4.28515625" style="3" customWidth="1"/>
    <col min="29" max="29" width="4" style="3" customWidth="1"/>
    <col min="30" max="30" width="3.42578125" style="3" customWidth="1"/>
    <col min="31" max="31" width="3" style="3" customWidth="1"/>
    <col min="32" max="33" width="3.140625" style="3" customWidth="1"/>
    <col min="34" max="34" width="3.5703125" style="3" customWidth="1"/>
    <col min="35" max="35" width="4.5703125" style="3" customWidth="1"/>
    <col min="36" max="36" width="2.85546875" style="3" customWidth="1"/>
    <col min="37" max="37" width="3.85546875" style="3" bestFit="1" customWidth="1"/>
    <col min="38" max="38" width="5.7109375" style="3" customWidth="1"/>
    <col min="39" max="39" width="4.7109375" style="3" customWidth="1"/>
    <col min="40" max="40" width="3.85546875" style="3" bestFit="1" customWidth="1"/>
    <col min="41" max="41" width="5.28515625" style="3" customWidth="1"/>
    <col min="42" max="42" width="4.140625" style="3" customWidth="1"/>
    <col min="43" max="43" width="3.5703125" style="3" customWidth="1"/>
    <col min="44" max="45" width="2.85546875" style="3" customWidth="1"/>
    <col min="46" max="46" width="3.7109375" style="3" customWidth="1"/>
    <col min="47" max="47" width="2.7109375" style="3" customWidth="1"/>
    <col min="48" max="48" width="3.85546875" style="3" customWidth="1"/>
    <col min="49" max="49" width="3" style="3" customWidth="1"/>
    <col min="50" max="50" width="3.85546875" style="3" bestFit="1" customWidth="1"/>
    <col min="51" max="51" width="4.7109375" style="3" customWidth="1"/>
    <col min="52" max="53" width="2.7109375" style="3" customWidth="1"/>
    <col min="54" max="54" width="3.42578125" style="3" customWidth="1"/>
    <col min="55" max="55" width="2.7109375" style="3" customWidth="1"/>
    <col min="56" max="56" width="2.42578125" style="3" customWidth="1"/>
    <col min="57" max="57" width="2.85546875" style="3" customWidth="1"/>
    <col min="58" max="58" width="5" style="3" customWidth="1"/>
    <col min="59" max="59" width="4.28515625" style="3" customWidth="1"/>
    <col min="60" max="60" width="4.140625" style="3" customWidth="1"/>
    <col min="61" max="61" width="3.42578125" style="3" customWidth="1"/>
    <col min="62" max="62" width="3.85546875" style="3" customWidth="1"/>
    <col min="63" max="63" width="3.28515625" style="3" customWidth="1"/>
    <col min="64" max="64" width="5.7109375" style="3" customWidth="1"/>
    <col min="65" max="65" width="3.140625" style="3" customWidth="1"/>
    <col min="66" max="66" width="3.7109375" style="3" customWidth="1"/>
    <col min="67" max="67" width="3" style="3" customWidth="1"/>
    <col min="68" max="68" width="3.28515625" style="3" customWidth="1"/>
    <col min="69" max="69" width="9.5703125" style="3" customWidth="1"/>
    <col min="70" max="70" width="5.5703125" style="3" customWidth="1"/>
    <col min="71" max="71" width="4.28515625" style="3" customWidth="1"/>
    <col min="72" max="72" width="4.140625" style="3" customWidth="1"/>
    <col min="73" max="73" width="6" style="3" customWidth="1"/>
    <col min="74" max="74" width="5.28515625" style="3" customWidth="1"/>
    <col min="75" max="75" width="4.140625" style="3" customWidth="1"/>
    <col min="76" max="76" width="6" style="3" customWidth="1"/>
    <col min="77" max="77" width="3.28515625" style="3" customWidth="1"/>
    <col min="78" max="78" width="4" style="3" customWidth="1"/>
    <col min="79" max="79" width="7.42578125" style="3" customWidth="1"/>
    <col min="80" max="80" width="5.85546875" style="3" customWidth="1"/>
    <col min="81" max="81" width="4.5703125" style="3" customWidth="1"/>
    <col min="82" max="82" width="3.28515625" style="3" customWidth="1"/>
    <col min="83" max="83" width="3" style="3" customWidth="1"/>
    <col min="84" max="84" width="4.85546875" style="3" customWidth="1"/>
    <col min="85" max="86" width="4.28515625" style="3" customWidth="1"/>
    <col min="87" max="87" width="3.85546875" style="3" customWidth="1"/>
    <col min="88" max="88" width="3.42578125" style="3" customWidth="1"/>
    <col min="89" max="89" width="4.28515625" style="3" customWidth="1"/>
    <col min="90" max="90" width="4.42578125" style="3" customWidth="1"/>
    <col min="91" max="91" width="2.85546875" style="3" customWidth="1"/>
    <col min="92" max="92" width="3.7109375" style="3" customWidth="1"/>
    <col min="93" max="93" width="5.42578125" style="3" customWidth="1"/>
    <col min="94" max="94" width="3.140625" style="3" customWidth="1"/>
    <col min="95" max="95" width="2.85546875" style="3" customWidth="1"/>
    <col min="96" max="96" width="3.42578125" style="3" customWidth="1"/>
    <col min="97" max="97" width="2.5703125" style="3" customWidth="1"/>
    <col min="98" max="98" width="3.5703125" style="3" customWidth="1"/>
    <col min="99" max="99" width="3.28515625" style="3" customWidth="1"/>
    <col min="100" max="100" width="4.85546875" style="3" customWidth="1"/>
    <col min="101" max="101" width="5.7109375" style="3" customWidth="1"/>
    <col min="102" max="102" width="5.28515625" style="3" customWidth="1"/>
    <col min="103" max="103" width="5.7109375" style="3" customWidth="1"/>
    <col min="104" max="104" width="4.5703125" style="4" customWidth="1"/>
    <col min="105" max="105" width="10.140625" style="4" customWidth="1"/>
    <col min="106" max="106" width="5.28515625" style="4" customWidth="1"/>
    <col min="107" max="107" width="6.42578125" style="3" customWidth="1"/>
    <col min="108" max="108" width="5.85546875" style="3" customWidth="1"/>
    <col min="109" max="109" width="7.85546875" style="3" customWidth="1"/>
    <col min="110" max="110" width="5.5703125" style="3" customWidth="1"/>
    <col min="111" max="111" width="9.85546875" style="3" customWidth="1"/>
    <col min="112" max="112" width="8.5703125" style="3" customWidth="1"/>
    <col min="113" max="113" width="9.140625" style="3"/>
  </cols>
  <sheetData>
    <row r="1" spans="1:113" ht="48.75" customHeight="1" x14ac:dyDescent="0.3">
      <c r="A1" s="40"/>
      <c r="B1" s="40"/>
      <c r="C1" s="78" t="s">
        <v>19</v>
      </c>
      <c r="D1" s="84" t="s">
        <v>6</v>
      </c>
      <c r="E1" s="84" t="s">
        <v>7</v>
      </c>
      <c r="F1" s="84" t="s">
        <v>13</v>
      </c>
      <c r="G1" s="86" t="s">
        <v>14</v>
      </c>
      <c r="H1" s="86" t="s">
        <v>17</v>
      </c>
      <c r="I1" s="67" t="s">
        <v>10</v>
      </c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67" t="s">
        <v>20</v>
      </c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9"/>
      <c r="AK1" s="67" t="s">
        <v>21</v>
      </c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9"/>
      <c r="AY1" s="76" t="s">
        <v>51</v>
      </c>
      <c r="AZ1" s="67" t="s">
        <v>22</v>
      </c>
      <c r="BA1" s="68"/>
      <c r="BB1" s="68"/>
      <c r="BC1" s="68"/>
      <c r="BD1" s="68"/>
      <c r="BE1" s="68"/>
      <c r="BF1" s="68"/>
      <c r="BG1" s="69"/>
      <c r="BH1" s="70" t="s">
        <v>23</v>
      </c>
      <c r="BI1" s="71"/>
      <c r="BJ1" s="71"/>
      <c r="BK1" s="72"/>
      <c r="BL1" s="88" t="s">
        <v>29</v>
      </c>
      <c r="BM1" s="89"/>
      <c r="BN1" s="89"/>
      <c r="BO1" s="89"/>
      <c r="BP1" s="90"/>
      <c r="BQ1" s="91" t="s">
        <v>30</v>
      </c>
      <c r="BR1" s="92"/>
      <c r="BS1" s="92"/>
      <c r="BT1" s="93"/>
      <c r="BU1" s="97" t="s">
        <v>36</v>
      </c>
      <c r="BV1" s="98"/>
      <c r="BW1" s="98"/>
      <c r="BX1" s="98"/>
      <c r="BY1" s="98"/>
      <c r="BZ1" s="98"/>
      <c r="CA1" s="99"/>
      <c r="CB1" s="52"/>
      <c r="CC1" s="94" t="s">
        <v>37</v>
      </c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6"/>
      <c r="CQ1" s="73" t="s">
        <v>42</v>
      </c>
      <c r="CR1" s="74"/>
      <c r="CS1" s="74"/>
      <c r="CT1" s="74"/>
      <c r="CU1" s="74"/>
      <c r="CV1" s="74"/>
      <c r="CW1" s="74"/>
      <c r="CX1" s="74"/>
      <c r="CY1" s="74"/>
      <c r="CZ1" s="75"/>
      <c r="DA1" s="55"/>
      <c r="DB1" s="80" t="s">
        <v>49</v>
      </c>
      <c r="DC1" s="81"/>
      <c r="DD1" s="81"/>
      <c r="DE1" s="81"/>
      <c r="DF1" s="81"/>
      <c r="DG1" s="81"/>
      <c r="DH1" s="82"/>
      <c r="DI1" s="83"/>
    </row>
    <row r="2" spans="1:113" ht="116.25" customHeight="1" x14ac:dyDescent="0.25">
      <c r="A2" s="5" t="s">
        <v>5</v>
      </c>
      <c r="B2" s="41" t="s">
        <v>4</v>
      </c>
      <c r="C2" s="79"/>
      <c r="D2" s="85"/>
      <c r="E2" s="85"/>
      <c r="F2" s="85"/>
      <c r="G2" s="87"/>
      <c r="H2" s="87"/>
      <c r="I2" s="15" t="s">
        <v>11</v>
      </c>
      <c r="J2" s="15" t="s">
        <v>13</v>
      </c>
      <c r="K2" s="15" t="s">
        <v>14</v>
      </c>
      <c r="L2" s="15" t="s">
        <v>12</v>
      </c>
      <c r="M2" s="15" t="s">
        <v>13</v>
      </c>
      <c r="N2" s="15" t="s">
        <v>15</v>
      </c>
      <c r="O2" s="15" t="s">
        <v>8</v>
      </c>
      <c r="P2" s="15" t="s">
        <v>13</v>
      </c>
      <c r="Q2" s="15" t="s">
        <v>15</v>
      </c>
      <c r="R2" s="15" t="s">
        <v>9</v>
      </c>
      <c r="S2" s="15" t="s">
        <v>13</v>
      </c>
      <c r="T2" s="15" t="s">
        <v>14</v>
      </c>
      <c r="U2" s="16" t="s">
        <v>16</v>
      </c>
      <c r="V2" s="16" t="s">
        <v>17</v>
      </c>
      <c r="W2" s="15" t="s">
        <v>11</v>
      </c>
      <c r="X2" s="15" t="s">
        <v>13</v>
      </c>
      <c r="Y2" s="15" t="s">
        <v>14</v>
      </c>
      <c r="Z2" s="15" t="s">
        <v>12</v>
      </c>
      <c r="AA2" s="15" t="s">
        <v>13</v>
      </c>
      <c r="AB2" s="15" t="s">
        <v>14</v>
      </c>
      <c r="AC2" s="15" t="s">
        <v>8</v>
      </c>
      <c r="AD2" s="15" t="s">
        <v>13</v>
      </c>
      <c r="AE2" s="15" t="s">
        <v>14</v>
      </c>
      <c r="AF2" s="15" t="s">
        <v>9</v>
      </c>
      <c r="AG2" s="15" t="s">
        <v>13</v>
      </c>
      <c r="AH2" s="15" t="s">
        <v>14</v>
      </c>
      <c r="AI2" s="16" t="s">
        <v>18</v>
      </c>
      <c r="AJ2" s="16" t="s">
        <v>17</v>
      </c>
      <c r="AK2" s="15" t="s">
        <v>11</v>
      </c>
      <c r="AL2" s="15" t="s">
        <v>13</v>
      </c>
      <c r="AM2" s="15" t="s">
        <v>14</v>
      </c>
      <c r="AN2" s="15" t="s">
        <v>12</v>
      </c>
      <c r="AO2" s="15" t="s">
        <v>13</v>
      </c>
      <c r="AP2" s="15" t="s">
        <v>14</v>
      </c>
      <c r="AQ2" s="15" t="s">
        <v>8</v>
      </c>
      <c r="AR2" s="15" t="s">
        <v>13</v>
      </c>
      <c r="AS2" s="15" t="s">
        <v>14</v>
      </c>
      <c r="AT2" s="15" t="s">
        <v>9</v>
      </c>
      <c r="AU2" s="15" t="s">
        <v>13</v>
      </c>
      <c r="AV2" s="15" t="s">
        <v>14</v>
      </c>
      <c r="AW2" s="16" t="s">
        <v>18</v>
      </c>
      <c r="AX2" s="16" t="s">
        <v>17</v>
      </c>
      <c r="AY2" s="77"/>
      <c r="AZ2" s="15" t="s">
        <v>12</v>
      </c>
      <c r="BA2" s="15" t="s">
        <v>14</v>
      </c>
      <c r="BB2" s="15" t="s">
        <v>8</v>
      </c>
      <c r="BC2" s="15" t="s">
        <v>14</v>
      </c>
      <c r="BD2" s="15" t="s">
        <v>9</v>
      </c>
      <c r="BE2" s="15" t="s">
        <v>14</v>
      </c>
      <c r="BF2" s="16" t="s">
        <v>18</v>
      </c>
      <c r="BG2" s="16" t="s">
        <v>17</v>
      </c>
      <c r="BH2" s="18" t="s">
        <v>24</v>
      </c>
      <c r="BI2" s="18" t="s">
        <v>25</v>
      </c>
      <c r="BJ2" s="16" t="s">
        <v>14</v>
      </c>
      <c r="BK2" s="16" t="s">
        <v>17</v>
      </c>
      <c r="BL2" s="21" t="s">
        <v>26</v>
      </c>
      <c r="BM2" s="21" t="s">
        <v>27</v>
      </c>
      <c r="BN2" s="21" t="s">
        <v>28</v>
      </c>
      <c r="BO2" s="16" t="s">
        <v>14</v>
      </c>
      <c r="BP2" s="16" t="s">
        <v>17</v>
      </c>
      <c r="BQ2" s="24" t="s">
        <v>31</v>
      </c>
      <c r="BR2" s="24" t="s">
        <v>32</v>
      </c>
      <c r="BS2" s="29" t="s">
        <v>14</v>
      </c>
      <c r="BT2" s="42" t="s">
        <v>17</v>
      </c>
      <c r="BU2" s="27" t="s">
        <v>33</v>
      </c>
      <c r="BV2" s="27" t="s">
        <v>34</v>
      </c>
      <c r="BW2" s="27" t="s">
        <v>14</v>
      </c>
      <c r="BX2" s="27" t="s">
        <v>35</v>
      </c>
      <c r="BY2" s="29" t="s">
        <v>14</v>
      </c>
      <c r="BZ2" s="29" t="s">
        <v>50</v>
      </c>
      <c r="CA2" s="42" t="s">
        <v>17</v>
      </c>
      <c r="CB2" s="53" t="s">
        <v>52</v>
      </c>
      <c r="CC2" s="30" t="s">
        <v>11</v>
      </c>
      <c r="CD2" s="30" t="s">
        <v>13</v>
      </c>
      <c r="CE2" s="30" t="s">
        <v>14</v>
      </c>
      <c r="CF2" s="30" t="s">
        <v>12</v>
      </c>
      <c r="CG2" s="30" t="s">
        <v>13</v>
      </c>
      <c r="CH2" s="30" t="s">
        <v>14</v>
      </c>
      <c r="CI2" s="30" t="s">
        <v>8</v>
      </c>
      <c r="CJ2" s="30" t="s">
        <v>13</v>
      </c>
      <c r="CK2" s="30" t="s">
        <v>14</v>
      </c>
      <c r="CL2" s="30" t="s">
        <v>9</v>
      </c>
      <c r="CM2" s="30" t="s">
        <v>13</v>
      </c>
      <c r="CN2" s="30" t="s">
        <v>14</v>
      </c>
      <c r="CO2" s="16" t="s">
        <v>18</v>
      </c>
      <c r="CP2" s="16" t="s">
        <v>17</v>
      </c>
      <c r="CQ2" s="43" t="s">
        <v>38</v>
      </c>
      <c r="CR2" s="43" t="s">
        <v>39</v>
      </c>
      <c r="CS2" s="43" t="s">
        <v>3</v>
      </c>
      <c r="CT2" s="43" t="s">
        <v>40</v>
      </c>
      <c r="CU2" s="43" t="s">
        <v>53</v>
      </c>
      <c r="CV2" s="43" t="s">
        <v>54</v>
      </c>
      <c r="CW2" s="43" t="s">
        <v>55</v>
      </c>
      <c r="CX2" s="43" t="s">
        <v>43</v>
      </c>
      <c r="CY2" s="16" t="s">
        <v>41</v>
      </c>
      <c r="CZ2" s="16" t="s">
        <v>17</v>
      </c>
      <c r="DA2" s="56" t="s">
        <v>44</v>
      </c>
      <c r="DB2" s="34" t="s">
        <v>45</v>
      </c>
      <c r="DC2" s="34" t="s">
        <v>14</v>
      </c>
      <c r="DD2" s="34" t="s">
        <v>46</v>
      </c>
      <c r="DE2" s="34" t="s">
        <v>2</v>
      </c>
      <c r="DF2" s="35" t="s">
        <v>14</v>
      </c>
      <c r="DG2" s="35" t="s">
        <v>17</v>
      </c>
      <c r="DH2" s="63" t="s">
        <v>47</v>
      </c>
      <c r="DI2" s="63" t="s">
        <v>48</v>
      </c>
    </row>
    <row r="3" spans="1:113" ht="30" customHeight="1" x14ac:dyDescent="0.25">
      <c r="A3" s="5"/>
      <c r="B3" s="41"/>
      <c r="C3" s="44"/>
      <c r="D3" s="9"/>
      <c r="E3" s="9"/>
      <c r="F3" s="9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2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50"/>
      <c r="AZ3" s="11"/>
      <c r="BA3" s="11"/>
      <c r="BB3" s="11"/>
      <c r="BC3" s="11"/>
      <c r="BD3" s="11"/>
      <c r="BE3" s="11"/>
      <c r="BF3" s="12"/>
      <c r="BG3" s="12"/>
      <c r="BH3" s="19"/>
      <c r="BI3" s="19"/>
      <c r="BJ3" s="16"/>
      <c r="BK3" s="16"/>
      <c r="BL3" s="22"/>
      <c r="BM3" s="22"/>
      <c r="BN3" s="22"/>
      <c r="BO3" s="16"/>
      <c r="BP3" s="16"/>
      <c r="BQ3" s="25"/>
      <c r="BR3" s="25"/>
      <c r="BS3" s="28"/>
      <c r="BT3" s="28"/>
      <c r="BU3" s="28"/>
      <c r="BV3" s="28"/>
      <c r="BW3" s="28"/>
      <c r="BX3" s="28"/>
      <c r="BY3" s="28"/>
      <c r="BZ3" s="28"/>
      <c r="CA3" s="28"/>
      <c r="CB3" s="54">
        <v>0</v>
      </c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28"/>
      <c r="CP3" s="28"/>
      <c r="CQ3" s="46"/>
      <c r="CR3" s="46"/>
      <c r="CS3" s="46"/>
      <c r="CT3" s="46"/>
      <c r="CU3" s="46"/>
      <c r="CV3" s="46"/>
      <c r="CW3" s="46"/>
      <c r="CX3" s="46"/>
      <c r="CY3" s="28"/>
      <c r="CZ3" s="28"/>
      <c r="DA3" s="57"/>
      <c r="DB3" s="31"/>
      <c r="DC3" s="31"/>
      <c r="DD3" s="31"/>
      <c r="DE3" s="31"/>
      <c r="DF3" s="17"/>
      <c r="DG3" s="36"/>
      <c r="DH3" s="64"/>
      <c r="DI3" s="64"/>
    </row>
    <row r="4" spans="1:113" hidden="1" x14ac:dyDescent="0.25">
      <c r="A4" s="2" t="s">
        <v>0</v>
      </c>
      <c r="B4" s="47" t="s">
        <v>56</v>
      </c>
      <c r="C4" s="47">
        <v>1390</v>
      </c>
      <c r="D4" s="1">
        <v>23</v>
      </c>
      <c r="E4" s="1">
        <v>13</v>
      </c>
      <c r="F4" s="8">
        <f t="shared" ref="F4:F22" si="0">E4*100/D4</f>
        <v>56.521739130434781</v>
      </c>
      <c r="G4" s="7">
        <v>3</v>
      </c>
      <c r="H4" s="7">
        <v>1</v>
      </c>
      <c r="I4" s="1">
        <v>10</v>
      </c>
      <c r="J4" s="13">
        <f t="shared" ref="J4:J22" si="1">I4*100/D4</f>
        <v>43.478260869565219</v>
      </c>
      <c r="K4" s="1">
        <f t="shared" ref="K4:K22" si="2">J4*2</f>
        <v>86.956521739130437</v>
      </c>
      <c r="L4" s="1">
        <v>32</v>
      </c>
      <c r="M4" s="6">
        <f t="shared" ref="M4:M22" si="3">L4*100/D4</f>
        <v>139.13043478260869</v>
      </c>
      <c r="N4" s="1">
        <f t="shared" ref="N4:N22" si="4">M4*2</f>
        <v>278.26086956521738</v>
      </c>
      <c r="O4" s="1">
        <v>44</v>
      </c>
      <c r="P4" s="1">
        <f t="shared" ref="P4:P22" si="5">O4*100/D4</f>
        <v>191.30434782608697</v>
      </c>
      <c r="Q4" s="1">
        <f t="shared" ref="Q4:Q22" si="6">P4*3</f>
        <v>573.91304347826087</v>
      </c>
      <c r="R4" s="1">
        <v>17</v>
      </c>
      <c r="S4" s="1">
        <f t="shared" ref="S4:S22" si="7">R4*100/D4</f>
        <v>73.913043478260875</v>
      </c>
      <c r="T4" s="1">
        <f t="shared" ref="T4:T22" si="8">S4*3</f>
        <v>221.73913043478262</v>
      </c>
      <c r="U4" s="39">
        <f t="shared" ref="U4:U22" si="9">K4+N4+Q4+T4</f>
        <v>1160.8695652173915</v>
      </c>
      <c r="V4" s="7">
        <v>1</v>
      </c>
      <c r="W4" s="1">
        <v>7</v>
      </c>
      <c r="X4" s="1">
        <f t="shared" ref="X4:X22" si="10">W4*100/D4</f>
        <v>30.434782608695652</v>
      </c>
      <c r="Y4" s="1">
        <f t="shared" ref="Y4:Y22" si="11">X4*2</f>
        <v>60.869565217391305</v>
      </c>
      <c r="Z4" s="1">
        <v>21</v>
      </c>
      <c r="AA4" s="1">
        <f t="shared" ref="AA4:AA22" si="12">Z4*100/D4</f>
        <v>91.304347826086953</v>
      </c>
      <c r="AB4" s="1">
        <f t="shared" ref="AB4:AB22" si="13">AA4*2</f>
        <v>182.60869565217391</v>
      </c>
      <c r="AC4" s="1">
        <v>138</v>
      </c>
      <c r="AD4" s="1">
        <f t="shared" ref="AD4:AD22" si="14">AC4*100/D4</f>
        <v>600</v>
      </c>
      <c r="AE4" s="1">
        <f t="shared" ref="AE4:AE22" si="15">AD4*3</f>
        <v>1800</v>
      </c>
      <c r="AF4" s="1">
        <v>72</v>
      </c>
      <c r="AG4" s="1">
        <f t="shared" ref="AG4:AG22" si="16">AF4*100/D4</f>
        <v>313.04347826086956</v>
      </c>
      <c r="AH4" s="1">
        <f t="shared" ref="AH4:AH22" si="17">AG4*3</f>
        <v>939.13043478260875</v>
      </c>
      <c r="AI4" s="7">
        <f t="shared" ref="AI4:AI22" si="18">Y4+AB4+AE4+AH4</f>
        <v>2982.608695652174</v>
      </c>
      <c r="AJ4" s="7">
        <v>1</v>
      </c>
      <c r="AK4" s="7">
        <v>5</v>
      </c>
      <c r="AL4" s="7">
        <f t="shared" ref="AL4:AL22" si="19">AK4*100/D4</f>
        <v>21.739130434782609</v>
      </c>
      <c r="AM4" s="7">
        <f t="shared" ref="AM4:AM10" si="20">AL4*2</f>
        <v>43.478260869565219</v>
      </c>
      <c r="AN4" s="7">
        <v>2</v>
      </c>
      <c r="AO4" s="7">
        <f t="shared" ref="AO4:AO22" si="21">AN4*100/D4</f>
        <v>8.695652173913043</v>
      </c>
      <c r="AP4" s="7">
        <f t="shared" ref="AP4:AP10" si="22">AO4*2</f>
        <v>17.391304347826086</v>
      </c>
      <c r="AQ4" s="7">
        <v>1</v>
      </c>
      <c r="AR4" s="7">
        <f t="shared" ref="AR4:AR22" si="23">AQ4*100/D4</f>
        <v>4.3478260869565215</v>
      </c>
      <c r="AS4" s="7">
        <f t="shared" ref="AS4:AS10" si="24">AR4*3</f>
        <v>13.043478260869565</v>
      </c>
      <c r="AT4" s="7">
        <v>1</v>
      </c>
      <c r="AU4" s="7">
        <f t="shared" ref="AU4:AU22" si="25">AT4*100/D4</f>
        <v>4.3478260869565215</v>
      </c>
      <c r="AV4" s="7">
        <f t="shared" ref="AV4:AV10" si="26">AU4*3</f>
        <v>13.043478260869565</v>
      </c>
      <c r="AW4" s="7">
        <f t="shared" ref="AW4:AW22" si="27">AM4+AP4+AS4+AV4</f>
        <v>86.956521739130437</v>
      </c>
      <c r="AX4" s="7">
        <v>4</v>
      </c>
      <c r="AY4" s="51">
        <v>5</v>
      </c>
      <c r="AZ4" s="1">
        <v>0</v>
      </c>
      <c r="BA4" s="1">
        <f t="shared" ref="BA4:BA22" si="28">AZ4*2</f>
        <v>0</v>
      </c>
      <c r="BB4" s="1">
        <v>8</v>
      </c>
      <c r="BC4" s="1">
        <f t="shared" ref="BC4:BC22" si="29">BB4*3</f>
        <v>24</v>
      </c>
      <c r="BD4" s="1">
        <v>0</v>
      </c>
      <c r="BE4" s="1">
        <f t="shared" ref="BE4:BE22" si="30">BD4*4</f>
        <v>0</v>
      </c>
      <c r="BF4" s="7">
        <f t="shared" ref="BF4:BF22" si="31">BA4+BC4+BE4</f>
        <v>24</v>
      </c>
      <c r="BG4" s="7">
        <v>2</v>
      </c>
      <c r="BH4" s="20">
        <v>0</v>
      </c>
      <c r="BI4" s="20">
        <v>3</v>
      </c>
      <c r="BJ4" s="7">
        <f t="shared" ref="BJ4:BJ22" si="32">BH4+BI4</f>
        <v>3</v>
      </c>
      <c r="BK4" s="7">
        <v>6</v>
      </c>
      <c r="BL4" s="23">
        <v>1</v>
      </c>
      <c r="BM4" s="23">
        <v>1</v>
      </c>
      <c r="BN4" s="23">
        <v>1</v>
      </c>
      <c r="BO4" s="7">
        <f t="shared" ref="BO4:BO22" si="33">BL4+BM4+BN4</f>
        <v>3</v>
      </c>
      <c r="BP4" s="7">
        <v>1</v>
      </c>
      <c r="BQ4" s="26">
        <v>5</v>
      </c>
      <c r="BR4" s="26">
        <v>5</v>
      </c>
      <c r="BS4" s="7">
        <v>5</v>
      </c>
      <c r="BT4" s="7">
        <v>1</v>
      </c>
      <c r="BU4" s="7">
        <v>0</v>
      </c>
      <c r="BV4" s="39">
        <v>0</v>
      </c>
      <c r="BW4" s="7">
        <v>0</v>
      </c>
      <c r="BX4" s="7">
        <v>0</v>
      </c>
      <c r="BY4" s="7">
        <v>0</v>
      </c>
      <c r="BZ4" s="7">
        <f t="shared" ref="BZ4:BZ10" si="34">BJ4+BO4+BS4+BW4+BY4</f>
        <v>11</v>
      </c>
      <c r="CA4" s="7">
        <v>7</v>
      </c>
      <c r="CB4" s="54">
        <v>0</v>
      </c>
      <c r="CC4" s="48">
        <v>0</v>
      </c>
      <c r="CD4" s="48">
        <f t="shared" ref="CD4:CD22" si="35">CC4*100/C4</f>
        <v>0</v>
      </c>
      <c r="CE4" s="48">
        <f t="shared" ref="CE4:CE22" si="36">CD4*2</f>
        <v>0</v>
      </c>
      <c r="CF4" s="48">
        <v>0</v>
      </c>
      <c r="CG4" s="48">
        <f t="shared" ref="CG4:CG22" si="37">CF4*100/C4</f>
        <v>0</v>
      </c>
      <c r="CH4" s="48">
        <f t="shared" ref="CH4:CH22" si="38">CG4*2</f>
        <v>0</v>
      </c>
      <c r="CI4" s="48">
        <v>0</v>
      </c>
      <c r="CJ4" s="48">
        <f t="shared" ref="CJ4:CJ22" si="39">CI4*100/C4</f>
        <v>0</v>
      </c>
      <c r="CK4" s="48">
        <f t="shared" ref="CK4:CK22" si="40">CJ4*3</f>
        <v>0</v>
      </c>
      <c r="CL4" s="48">
        <v>0</v>
      </c>
      <c r="CM4" s="48">
        <f t="shared" ref="CM4:CM22" si="41">CL4*100/C4</f>
        <v>0</v>
      </c>
      <c r="CN4" s="48">
        <f t="shared" ref="CN4:CN10" si="42">CM4*4</f>
        <v>0</v>
      </c>
      <c r="CO4" s="39">
        <f t="shared" ref="CO4:CO10" si="43">CE4+CH4+CK4+CN4</f>
        <v>0</v>
      </c>
      <c r="CP4" s="7">
        <v>0</v>
      </c>
      <c r="CQ4" s="49">
        <v>0</v>
      </c>
      <c r="CR4" s="49">
        <v>0</v>
      </c>
      <c r="CS4" s="49">
        <v>5</v>
      </c>
      <c r="CT4" s="49">
        <v>5</v>
      </c>
      <c r="CU4" s="49">
        <v>0</v>
      </c>
      <c r="CV4" s="49">
        <v>5</v>
      </c>
      <c r="CW4" s="49">
        <v>5</v>
      </c>
      <c r="CX4" s="49">
        <v>5</v>
      </c>
      <c r="CY4" s="7">
        <f t="shared" ref="CY4:CY10" si="44">CQ4+CR4+CS4+CT4+CX4</f>
        <v>15</v>
      </c>
      <c r="CZ4" s="7">
        <v>11</v>
      </c>
      <c r="DA4" s="58"/>
      <c r="DB4" s="32">
        <f t="shared" ref="DB4:DB22" si="45">DA4/C4</f>
        <v>0</v>
      </c>
      <c r="DC4" s="32">
        <v>0</v>
      </c>
      <c r="DD4" s="33">
        <v>0</v>
      </c>
      <c r="DE4" s="33">
        <v>0</v>
      </c>
      <c r="DF4" s="14">
        <f t="shared" ref="DF4:DF22" si="46">DC4+DD4+DE4</f>
        <v>0</v>
      </c>
      <c r="DG4" s="7">
        <v>8</v>
      </c>
      <c r="DH4" s="37">
        <f t="shared" ref="DH4:DH10" si="47">G4+U4+AI4+AW4+BF4+BZ4+CO4+CY4+DF4</f>
        <v>4283.434782608696</v>
      </c>
      <c r="DI4" s="38">
        <v>1</v>
      </c>
    </row>
    <row r="5" spans="1:113" hidden="1" x14ac:dyDescent="0.25">
      <c r="A5" s="2" t="s">
        <v>0</v>
      </c>
      <c r="B5" s="47" t="s">
        <v>74</v>
      </c>
      <c r="C5" s="47">
        <v>1390</v>
      </c>
      <c r="D5" s="1">
        <v>23</v>
      </c>
      <c r="E5" s="1">
        <v>13</v>
      </c>
      <c r="F5" s="8">
        <f t="shared" si="0"/>
        <v>56.521739130434781</v>
      </c>
      <c r="G5" s="7">
        <v>3</v>
      </c>
      <c r="H5" s="7">
        <v>1</v>
      </c>
      <c r="I5" s="1">
        <v>10</v>
      </c>
      <c r="J5" s="13">
        <f t="shared" si="1"/>
        <v>43.478260869565219</v>
      </c>
      <c r="K5" s="1">
        <f t="shared" si="2"/>
        <v>86.956521739130437</v>
      </c>
      <c r="L5" s="1">
        <v>32</v>
      </c>
      <c r="M5" s="6">
        <f t="shared" si="3"/>
        <v>139.13043478260869</v>
      </c>
      <c r="N5" s="1">
        <f t="shared" si="4"/>
        <v>278.26086956521738</v>
      </c>
      <c r="O5" s="1">
        <v>44</v>
      </c>
      <c r="P5" s="1">
        <f t="shared" si="5"/>
        <v>191.30434782608697</v>
      </c>
      <c r="Q5" s="1">
        <f t="shared" si="6"/>
        <v>573.91304347826087</v>
      </c>
      <c r="R5" s="1">
        <v>17</v>
      </c>
      <c r="S5" s="1">
        <f t="shared" si="7"/>
        <v>73.913043478260875</v>
      </c>
      <c r="T5" s="1">
        <f t="shared" si="8"/>
        <v>221.73913043478262</v>
      </c>
      <c r="U5" s="39">
        <f t="shared" si="9"/>
        <v>1160.8695652173915</v>
      </c>
      <c r="V5" s="7">
        <v>1</v>
      </c>
      <c r="W5" s="1">
        <v>7</v>
      </c>
      <c r="X5" s="1">
        <f t="shared" si="10"/>
        <v>30.434782608695652</v>
      </c>
      <c r="Y5" s="1">
        <f t="shared" si="11"/>
        <v>60.869565217391305</v>
      </c>
      <c r="Z5" s="1">
        <v>21</v>
      </c>
      <c r="AA5" s="1">
        <f t="shared" si="12"/>
        <v>91.304347826086953</v>
      </c>
      <c r="AB5" s="1">
        <f t="shared" si="13"/>
        <v>182.60869565217391</v>
      </c>
      <c r="AC5" s="1">
        <v>138</v>
      </c>
      <c r="AD5" s="1">
        <f t="shared" si="14"/>
        <v>600</v>
      </c>
      <c r="AE5" s="1">
        <f t="shared" si="15"/>
        <v>1800</v>
      </c>
      <c r="AF5" s="1">
        <v>72</v>
      </c>
      <c r="AG5" s="1">
        <f t="shared" si="16"/>
        <v>313.04347826086956</v>
      </c>
      <c r="AH5" s="1">
        <f t="shared" si="17"/>
        <v>939.13043478260875</v>
      </c>
      <c r="AI5" s="7">
        <f t="shared" si="18"/>
        <v>2982.608695652174</v>
      </c>
      <c r="AJ5" s="7">
        <v>1</v>
      </c>
      <c r="AK5" s="7">
        <v>5</v>
      </c>
      <c r="AL5" s="7">
        <f t="shared" si="19"/>
        <v>21.739130434782609</v>
      </c>
      <c r="AM5" s="7">
        <f t="shared" si="20"/>
        <v>43.478260869565219</v>
      </c>
      <c r="AN5" s="7">
        <v>2</v>
      </c>
      <c r="AO5" s="7">
        <f t="shared" si="21"/>
        <v>8.695652173913043</v>
      </c>
      <c r="AP5" s="7">
        <f t="shared" si="22"/>
        <v>17.391304347826086</v>
      </c>
      <c r="AQ5" s="7">
        <v>1</v>
      </c>
      <c r="AR5" s="7">
        <f t="shared" si="23"/>
        <v>4.3478260869565215</v>
      </c>
      <c r="AS5" s="7">
        <f t="shared" si="24"/>
        <v>13.043478260869565</v>
      </c>
      <c r="AT5" s="7">
        <v>1</v>
      </c>
      <c r="AU5" s="7">
        <f t="shared" si="25"/>
        <v>4.3478260869565215</v>
      </c>
      <c r="AV5" s="7">
        <f t="shared" si="26"/>
        <v>13.043478260869565</v>
      </c>
      <c r="AW5" s="7">
        <f t="shared" si="27"/>
        <v>86.956521739130437</v>
      </c>
      <c r="AX5" s="7">
        <v>4</v>
      </c>
      <c r="AY5" s="51">
        <v>5</v>
      </c>
      <c r="AZ5" s="1">
        <v>0</v>
      </c>
      <c r="BA5" s="1">
        <f t="shared" si="28"/>
        <v>0</v>
      </c>
      <c r="BB5" s="1">
        <v>8</v>
      </c>
      <c r="BC5" s="1">
        <f t="shared" si="29"/>
        <v>24</v>
      </c>
      <c r="BD5" s="1">
        <v>0</v>
      </c>
      <c r="BE5" s="1">
        <f t="shared" si="30"/>
        <v>0</v>
      </c>
      <c r="BF5" s="7">
        <f t="shared" si="31"/>
        <v>24</v>
      </c>
      <c r="BG5" s="7">
        <v>2</v>
      </c>
      <c r="BH5" s="20">
        <v>0</v>
      </c>
      <c r="BI5" s="20">
        <v>3</v>
      </c>
      <c r="BJ5" s="7">
        <f t="shared" si="32"/>
        <v>3</v>
      </c>
      <c r="BK5" s="7">
        <v>6</v>
      </c>
      <c r="BL5" s="23">
        <v>1</v>
      </c>
      <c r="BM5" s="23">
        <v>1</v>
      </c>
      <c r="BN5" s="23">
        <v>1</v>
      </c>
      <c r="BO5" s="7">
        <f t="shared" si="33"/>
        <v>3</v>
      </c>
      <c r="BP5" s="7">
        <v>1</v>
      </c>
      <c r="BQ5" s="26">
        <v>5</v>
      </c>
      <c r="BR5" s="26">
        <v>5</v>
      </c>
      <c r="BS5" s="7">
        <v>5</v>
      </c>
      <c r="BT5" s="7">
        <v>1</v>
      </c>
      <c r="BU5" s="7">
        <v>0</v>
      </c>
      <c r="BV5" s="39">
        <v>0</v>
      </c>
      <c r="BW5" s="7">
        <v>0</v>
      </c>
      <c r="BX5" s="7">
        <v>0</v>
      </c>
      <c r="BY5" s="7">
        <v>0</v>
      </c>
      <c r="BZ5" s="7">
        <f t="shared" si="34"/>
        <v>11</v>
      </c>
      <c r="CA5" s="7">
        <v>7</v>
      </c>
      <c r="CB5" s="54">
        <v>0</v>
      </c>
      <c r="CC5" s="48">
        <v>0</v>
      </c>
      <c r="CD5" s="48">
        <f t="shared" si="35"/>
        <v>0</v>
      </c>
      <c r="CE5" s="48">
        <f t="shared" si="36"/>
        <v>0</v>
      </c>
      <c r="CF5" s="48">
        <v>0</v>
      </c>
      <c r="CG5" s="48">
        <f t="shared" si="37"/>
        <v>0</v>
      </c>
      <c r="CH5" s="48">
        <f t="shared" si="38"/>
        <v>0</v>
      </c>
      <c r="CI5" s="48">
        <v>0</v>
      </c>
      <c r="CJ5" s="48">
        <f t="shared" si="39"/>
        <v>0</v>
      </c>
      <c r="CK5" s="48">
        <f t="shared" si="40"/>
        <v>0</v>
      </c>
      <c r="CL5" s="48">
        <v>0</v>
      </c>
      <c r="CM5" s="48">
        <f t="shared" si="41"/>
        <v>0</v>
      </c>
      <c r="CN5" s="48">
        <f t="shared" si="42"/>
        <v>0</v>
      </c>
      <c r="CO5" s="39">
        <f t="shared" si="43"/>
        <v>0</v>
      </c>
      <c r="CP5" s="7">
        <v>0</v>
      </c>
      <c r="CQ5" s="49">
        <v>0</v>
      </c>
      <c r="CR5" s="49">
        <v>0</v>
      </c>
      <c r="CS5" s="49">
        <v>5</v>
      </c>
      <c r="CT5" s="49">
        <v>5</v>
      </c>
      <c r="CU5" s="49">
        <v>0</v>
      </c>
      <c r="CV5" s="49">
        <v>5</v>
      </c>
      <c r="CW5" s="49">
        <v>5</v>
      </c>
      <c r="CX5" s="49">
        <v>5</v>
      </c>
      <c r="CY5" s="7">
        <f t="shared" si="44"/>
        <v>15</v>
      </c>
      <c r="CZ5" s="7">
        <v>11</v>
      </c>
      <c r="DA5" s="58"/>
      <c r="DB5" s="32">
        <f t="shared" si="45"/>
        <v>0</v>
      </c>
      <c r="DC5" s="32">
        <v>0</v>
      </c>
      <c r="DD5" s="33">
        <v>0</v>
      </c>
      <c r="DE5" s="33">
        <v>0</v>
      </c>
      <c r="DF5" s="14">
        <f t="shared" si="46"/>
        <v>0</v>
      </c>
      <c r="DG5" s="7">
        <v>8</v>
      </c>
      <c r="DH5" s="37">
        <f t="shared" si="47"/>
        <v>4283.434782608696</v>
      </c>
      <c r="DI5" s="38">
        <v>1</v>
      </c>
    </row>
    <row r="6" spans="1:113" s="3" customFormat="1" ht="30.75" hidden="1" customHeight="1" x14ac:dyDescent="0.25">
      <c r="A6" s="2" t="s">
        <v>0</v>
      </c>
      <c r="B6" s="47" t="s">
        <v>75</v>
      </c>
      <c r="C6" s="47">
        <v>1390</v>
      </c>
      <c r="D6" s="1">
        <v>23</v>
      </c>
      <c r="E6" s="1">
        <v>13</v>
      </c>
      <c r="F6" s="8">
        <f t="shared" si="0"/>
        <v>56.521739130434781</v>
      </c>
      <c r="G6" s="7">
        <v>3</v>
      </c>
      <c r="H6" s="7">
        <v>1</v>
      </c>
      <c r="I6" s="1">
        <v>10</v>
      </c>
      <c r="J6" s="13">
        <f t="shared" si="1"/>
        <v>43.478260869565219</v>
      </c>
      <c r="K6" s="1">
        <f t="shared" si="2"/>
        <v>86.956521739130437</v>
      </c>
      <c r="L6" s="1">
        <v>32</v>
      </c>
      <c r="M6" s="6">
        <f t="shared" si="3"/>
        <v>139.13043478260869</v>
      </c>
      <c r="N6" s="1">
        <f t="shared" si="4"/>
        <v>278.26086956521738</v>
      </c>
      <c r="O6" s="1">
        <v>44</v>
      </c>
      <c r="P6" s="1">
        <f t="shared" si="5"/>
        <v>191.30434782608697</v>
      </c>
      <c r="Q6" s="1">
        <f t="shared" si="6"/>
        <v>573.91304347826087</v>
      </c>
      <c r="R6" s="1">
        <v>17</v>
      </c>
      <c r="S6" s="1">
        <f t="shared" si="7"/>
        <v>73.913043478260875</v>
      </c>
      <c r="T6" s="1">
        <f t="shared" si="8"/>
        <v>221.73913043478262</v>
      </c>
      <c r="U6" s="39">
        <f t="shared" si="9"/>
        <v>1160.8695652173915</v>
      </c>
      <c r="V6" s="7">
        <v>1</v>
      </c>
      <c r="W6" s="1">
        <v>7</v>
      </c>
      <c r="X6" s="1">
        <f t="shared" si="10"/>
        <v>30.434782608695652</v>
      </c>
      <c r="Y6" s="1">
        <f t="shared" si="11"/>
        <v>60.869565217391305</v>
      </c>
      <c r="Z6" s="1">
        <v>21</v>
      </c>
      <c r="AA6" s="1">
        <f t="shared" si="12"/>
        <v>91.304347826086953</v>
      </c>
      <c r="AB6" s="1">
        <f t="shared" si="13"/>
        <v>182.60869565217391</v>
      </c>
      <c r="AC6" s="1">
        <v>138</v>
      </c>
      <c r="AD6" s="1">
        <f t="shared" si="14"/>
        <v>600</v>
      </c>
      <c r="AE6" s="1">
        <f t="shared" si="15"/>
        <v>1800</v>
      </c>
      <c r="AF6" s="1">
        <v>72</v>
      </c>
      <c r="AG6" s="1">
        <f t="shared" si="16"/>
        <v>313.04347826086956</v>
      </c>
      <c r="AH6" s="1">
        <f t="shared" si="17"/>
        <v>939.13043478260875</v>
      </c>
      <c r="AI6" s="7">
        <f t="shared" si="18"/>
        <v>2982.608695652174</v>
      </c>
      <c r="AJ6" s="7">
        <v>1</v>
      </c>
      <c r="AK6" s="7">
        <v>5</v>
      </c>
      <c r="AL6" s="7">
        <f t="shared" si="19"/>
        <v>21.739130434782609</v>
      </c>
      <c r="AM6" s="7">
        <f t="shared" si="20"/>
        <v>43.478260869565219</v>
      </c>
      <c r="AN6" s="7">
        <v>2</v>
      </c>
      <c r="AO6" s="7">
        <f t="shared" si="21"/>
        <v>8.695652173913043</v>
      </c>
      <c r="AP6" s="7">
        <f t="shared" si="22"/>
        <v>17.391304347826086</v>
      </c>
      <c r="AQ6" s="7">
        <v>1</v>
      </c>
      <c r="AR6" s="7">
        <f t="shared" si="23"/>
        <v>4.3478260869565215</v>
      </c>
      <c r="AS6" s="7">
        <f t="shared" si="24"/>
        <v>13.043478260869565</v>
      </c>
      <c r="AT6" s="7">
        <v>1</v>
      </c>
      <c r="AU6" s="7">
        <f t="shared" si="25"/>
        <v>4.3478260869565215</v>
      </c>
      <c r="AV6" s="7">
        <f t="shared" si="26"/>
        <v>13.043478260869565</v>
      </c>
      <c r="AW6" s="7">
        <f t="shared" si="27"/>
        <v>86.956521739130437</v>
      </c>
      <c r="AX6" s="7">
        <v>4</v>
      </c>
      <c r="AY6" s="51">
        <v>5</v>
      </c>
      <c r="AZ6" s="1">
        <v>0</v>
      </c>
      <c r="BA6" s="1">
        <f t="shared" si="28"/>
        <v>0</v>
      </c>
      <c r="BB6" s="1">
        <v>8</v>
      </c>
      <c r="BC6" s="1">
        <f t="shared" si="29"/>
        <v>24</v>
      </c>
      <c r="BD6" s="1">
        <v>0</v>
      </c>
      <c r="BE6" s="1">
        <f t="shared" si="30"/>
        <v>0</v>
      </c>
      <c r="BF6" s="7">
        <f t="shared" si="31"/>
        <v>24</v>
      </c>
      <c r="BG6" s="7">
        <v>2</v>
      </c>
      <c r="BH6" s="20">
        <v>0</v>
      </c>
      <c r="BI6" s="20">
        <v>3</v>
      </c>
      <c r="BJ6" s="7">
        <f t="shared" si="32"/>
        <v>3</v>
      </c>
      <c r="BK6" s="7">
        <v>6</v>
      </c>
      <c r="BL6" s="23">
        <v>1</v>
      </c>
      <c r="BM6" s="23">
        <v>1</v>
      </c>
      <c r="BN6" s="23">
        <v>1</v>
      </c>
      <c r="BO6" s="7">
        <f t="shared" si="33"/>
        <v>3</v>
      </c>
      <c r="BP6" s="7">
        <v>1</v>
      </c>
      <c r="BQ6" s="26">
        <v>5</v>
      </c>
      <c r="BR6" s="26">
        <v>5</v>
      </c>
      <c r="BS6" s="7">
        <v>5</v>
      </c>
      <c r="BT6" s="7">
        <v>1</v>
      </c>
      <c r="BU6" s="7">
        <v>0</v>
      </c>
      <c r="BV6" s="39">
        <v>0</v>
      </c>
      <c r="BW6" s="7">
        <v>0</v>
      </c>
      <c r="BX6" s="7">
        <v>0</v>
      </c>
      <c r="BY6" s="7">
        <v>0</v>
      </c>
      <c r="BZ6" s="7">
        <f t="shared" si="34"/>
        <v>11</v>
      </c>
      <c r="CA6" s="7">
        <v>7</v>
      </c>
      <c r="CB6" s="54">
        <v>0</v>
      </c>
      <c r="CC6" s="48">
        <v>0</v>
      </c>
      <c r="CD6" s="48">
        <f t="shared" si="35"/>
        <v>0</v>
      </c>
      <c r="CE6" s="48">
        <f t="shared" si="36"/>
        <v>0</v>
      </c>
      <c r="CF6" s="48">
        <v>0</v>
      </c>
      <c r="CG6" s="48">
        <f t="shared" si="37"/>
        <v>0</v>
      </c>
      <c r="CH6" s="48">
        <f t="shared" si="38"/>
        <v>0</v>
      </c>
      <c r="CI6" s="48">
        <v>0</v>
      </c>
      <c r="CJ6" s="48">
        <f t="shared" si="39"/>
        <v>0</v>
      </c>
      <c r="CK6" s="48">
        <f t="shared" si="40"/>
        <v>0</v>
      </c>
      <c r="CL6" s="48">
        <v>0</v>
      </c>
      <c r="CM6" s="48">
        <f t="shared" si="41"/>
        <v>0</v>
      </c>
      <c r="CN6" s="48">
        <f t="shared" si="42"/>
        <v>0</v>
      </c>
      <c r="CO6" s="39">
        <f t="shared" si="43"/>
        <v>0</v>
      </c>
      <c r="CP6" s="7">
        <v>0</v>
      </c>
      <c r="CQ6" s="49">
        <v>0</v>
      </c>
      <c r="CR6" s="49">
        <v>0</v>
      </c>
      <c r="CS6" s="49">
        <v>5</v>
      </c>
      <c r="CT6" s="49">
        <v>5</v>
      </c>
      <c r="CU6" s="49">
        <v>0</v>
      </c>
      <c r="CV6" s="49">
        <v>5</v>
      </c>
      <c r="CW6" s="49">
        <v>5</v>
      </c>
      <c r="CX6" s="49">
        <v>5</v>
      </c>
      <c r="CY6" s="7">
        <f t="shared" si="44"/>
        <v>15</v>
      </c>
      <c r="CZ6" s="7">
        <v>11</v>
      </c>
      <c r="DA6" s="58"/>
      <c r="DB6" s="32">
        <f t="shared" si="45"/>
        <v>0</v>
      </c>
      <c r="DC6" s="32">
        <v>0</v>
      </c>
      <c r="DD6" s="33">
        <v>0</v>
      </c>
      <c r="DE6" s="33">
        <v>0</v>
      </c>
      <c r="DF6" s="14">
        <f t="shared" si="46"/>
        <v>0</v>
      </c>
      <c r="DG6" s="7">
        <v>8</v>
      </c>
      <c r="DH6" s="37">
        <f t="shared" si="47"/>
        <v>4283.434782608696</v>
      </c>
      <c r="DI6" s="38">
        <v>1</v>
      </c>
    </row>
    <row r="7" spans="1:113" hidden="1" x14ac:dyDescent="0.25">
      <c r="A7" s="2" t="s">
        <v>62</v>
      </c>
      <c r="B7" s="47" t="s">
        <v>63</v>
      </c>
      <c r="C7" s="47">
        <v>1390</v>
      </c>
      <c r="D7" s="1">
        <v>23</v>
      </c>
      <c r="E7" s="1">
        <v>13</v>
      </c>
      <c r="F7" s="8">
        <f t="shared" si="0"/>
        <v>56.521739130434781</v>
      </c>
      <c r="G7" s="7">
        <v>3</v>
      </c>
      <c r="H7" s="7">
        <v>1</v>
      </c>
      <c r="I7" s="1">
        <v>10</v>
      </c>
      <c r="J7" s="13">
        <f t="shared" si="1"/>
        <v>43.478260869565219</v>
      </c>
      <c r="K7" s="1">
        <f t="shared" si="2"/>
        <v>86.956521739130437</v>
      </c>
      <c r="L7" s="1">
        <v>32</v>
      </c>
      <c r="M7" s="6">
        <f t="shared" si="3"/>
        <v>139.13043478260869</v>
      </c>
      <c r="N7" s="1">
        <f t="shared" si="4"/>
        <v>278.26086956521738</v>
      </c>
      <c r="O7" s="1">
        <v>44</v>
      </c>
      <c r="P7" s="1">
        <f t="shared" si="5"/>
        <v>191.30434782608697</v>
      </c>
      <c r="Q7" s="1">
        <f t="shared" si="6"/>
        <v>573.91304347826087</v>
      </c>
      <c r="R7" s="1">
        <v>17</v>
      </c>
      <c r="S7" s="1">
        <f t="shared" si="7"/>
        <v>73.913043478260875</v>
      </c>
      <c r="T7" s="1">
        <f t="shared" si="8"/>
        <v>221.73913043478262</v>
      </c>
      <c r="U7" s="39">
        <f t="shared" si="9"/>
        <v>1160.8695652173915</v>
      </c>
      <c r="V7" s="7">
        <v>1</v>
      </c>
      <c r="W7" s="1">
        <v>7</v>
      </c>
      <c r="X7" s="1">
        <f t="shared" si="10"/>
        <v>30.434782608695652</v>
      </c>
      <c r="Y7" s="1">
        <f t="shared" si="11"/>
        <v>60.869565217391305</v>
      </c>
      <c r="Z7" s="1">
        <v>21</v>
      </c>
      <c r="AA7" s="1">
        <f t="shared" si="12"/>
        <v>91.304347826086953</v>
      </c>
      <c r="AB7" s="1">
        <f t="shared" si="13"/>
        <v>182.60869565217391</v>
      </c>
      <c r="AC7" s="1">
        <v>138</v>
      </c>
      <c r="AD7" s="1">
        <f t="shared" si="14"/>
        <v>600</v>
      </c>
      <c r="AE7" s="1">
        <f t="shared" si="15"/>
        <v>1800</v>
      </c>
      <c r="AF7" s="1">
        <v>72</v>
      </c>
      <c r="AG7" s="1">
        <f t="shared" si="16"/>
        <v>313.04347826086956</v>
      </c>
      <c r="AH7" s="1">
        <f t="shared" si="17"/>
        <v>939.13043478260875</v>
      </c>
      <c r="AI7" s="7">
        <f t="shared" si="18"/>
        <v>2982.608695652174</v>
      </c>
      <c r="AJ7" s="7">
        <v>1</v>
      </c>
      <c r="AK7" s="7">
        <v>5</v>
      </c>
      <c r="AL7" s="7">
        <f t="shared" si="19"/>
        <v>21.739130434782609</v>
      </c>
      <c r="AM7" s="7">
        <f t="shared" si="20"/>
        <v>43.478260869565219</v>
      </c>
      <c r="AN7" s="7">
        <v>2</v>
      </c>
      <c r="AO7" s="7">
        <f t="shared" si="21"/>
        <v>8.695652173913043</v>
      </c>
      <c r="AP7" s="7">
        <f t="shared" si="22"/>
        <v>17.391304347826086</v>
      </c>
      <c r="AQ7" s="7">
        <v>1</v>
      </c>
      <c r="AR7" s="7">
        <f t="shared" si="23"/>
        <v>4.3478260869565215</v>
      </c>
      <c r="AS7" s="7">
        <f t="shared" si="24"/>
        <v>13.043478260869565</v>
      </c>
      <c r="AT7" s="7">
        <v>1</v>
      </c>
      <c r="AU7" s="7">
        <f t="shared" si="25"/>
        <v>4.3478260869565215</v>
      </c>
      <c r="AV7" s="7">
        <f t="shared" si="26"/>
        <v>13.043478260869565</v>
      </c>
      <c r="AW7" s="7">
        <f t="shared" si="27"/>
        <v>86.956521739130437</v>
      </c>
      <c r="AX7" s="7">
        <v>4</v>
      </c>
      <c r="AY7" s="51">
        <v>5</v>
      </c>
      <c r="AZ7" s="1">
        <v>0</v>
      </c>
      <c r="BA7" s="1">
        <f t="shared" si="28"/>
        <v>0</v>
      </c>
      <c r="BB7" s="1">
        <v>8</v>
      </c>
      <c r="BC7" s="1">
        <f t="shared" si="29"/>
        <v>24</v>
      </c>
      <c r="BD7" s="1">
        <v>0</v>
      </c>
      <c r="BE7" s="1">
        <f t="shared" si="30"/>
        <v>0</v>
      </c>
      <c r="BF7" s="7">
        <f t="shared" si="31"/>
        <v>24</v>
      </c>
      <c r="BG7" s="7">
        <v>2</v>
      </c>
      <c r="BH7" s="20">
        <v>0</v>
      </c>
      <c r="BI7" s="20">
        <v>3</v>
      </c>
      <c r="BJ7" s="7">
        <f t="shared" si="32"/>
        <v>3</v>
      </c>
      <c r="BK7" s="7">
        <v>6</v>
      </c>
      <c r="BL7" s="23">
        <v>1</v>
      </c>
      <c r="BM7" s="23">
        <v>1</v>
      </c>
      <c r="BN7" s="23">
        <v>1</v>
      </c>
      <c r="BO7" s="7">
        <f t="shared" si="33"/>
        <v>3</v>
      </c>
      <c r="BP7" s="7">
        <v>1</v>
      </c>
      <c r="BQ7" s="26">
        <v>5</v>
      </c>
      <c r="BR7" s="26">
        <v>5</v>
      </c>
      <c r="BS7" s="7">
        <v>5</v>
      </c>
      <c r="BT7" s="7">
        <v>1</v>
      </c>
      <c r="BU7" s="7">
        <v>0</v>
      </c>
      <c r="BV7" s="39">
        <v>0</v>
      </c>
      <c r="BW7" s="7">
        <v>0</v>
      </c>
      <c r="BX7" s="7">
        <v>0</v>
      </c>
      <c r="BY7" s="7">
        <v>0</v>
      </c>
      <c r="BZ7" s="7">
        <f t="shared" si="34"/>
        <v>11</v>
      </c>
      <c r="CA7" s="7">
        <v>7</v>
      </c>
      <c r="CB7" s="54">
        <v>0</v>
      </c>
      <c r="CC7" s="48">
        <v>0</v>
      </c>
      <c r="CD7" s="48">
        <f t="shared" si="35"/>
        <v>0</v>
      </c>
      <c r="CE7" s="48">
        <f t="shared" si="36"/>
        <v>0</v>
      </c>
      <c r="CF7" s="48">
        <v>0</v>
      </c>
      <c r="CG7" s="48">
        <f t="shared" si="37"/>
        <v>0</v>
      </c>
      <c r="CH7" s="48">
        <f t="shared" si="38"/>
        <v>0</v>
      </c>
      <c r="CI7" s="48">
        <v>0</v>
      </c>
      <c r="CJ7" s="48">
        <f t="shared" si="39"/>
        <v>0</v>
      </c>
      <c r="CK7" s="48">
        <f t="shared" si="40"/>
        <v>0</v>
      </c>
      <c r="CL7" s="48">
        <v>0</v>
      </c>
      <c r="CM7" s="48">
        <f t="shared" si="41"/>
        <v>0</v>
      </c>
      <c r="CN7" s="48">
        <f t="shared" si="42"/>
        <v>0</v>
      </c>
      <c r="CO7" s="39">
        <f t="shared" si="43"/>
        <v>0</v>
      </c>
      <c r="CP7" s="7">
        <v>0</v>
      </c>
      <c r="CQ7" s="49">
        <v>0</v>
      </c>
      <c r="CR7" s="49">
        <v>0</v>
      </c>
      <c r="CS7" s="49">
        <v>5</v>
      </c>
      <c r="CT7" s="49">
        <v>5</v>
      </c>
      <c r="CU7" s="49">
        <v>0</v>
      </c>
      <c r="CV7" s="49">
        <v>5</v>
      </c>
      <c r="CW7" s="49">
        <v>5</v>
      </c>
      <c r="CX7" s="49">
        <v>5</v>
      </c>
      <c r="CY7" s="7">
        <f t="shared" si="44"/>
        <v>15</v>
      </c>
      <c r="CZ7" s="7">
        <v>11</v>
      </c>
      <c r="DA7" s="58"/>
      <c r="DB7" s="32">
        <f t="shared" si="45"/>
        <v>0</v>
      </c>
      <c r="DC7" s="32">
        <v>0</v>
      </c>
      <c r="DD7" s="33">
        <v>0</v>
      </c>
      <c r="DE7" s="33">
        <v>0</v>
      </c>
      <c r="DF7" s="14">
        <f t="shared" si="46"/>
        <v>0</v>
      </c>
      <c r="DG7" s="7">
        <v>8</v>
      </c>
      <c r="DH7" s="37">
        <f t="shared" si="47"/>
        <v>4283.434782608696</v>
      </c>
      <c r="DI7" s="38">
        <v>1</v>
      </c>
    </row>
    <row r="8" spans="1:113" hidden="1" x14ac:dyDescent="0.25">
      <c r="A8" s="2" t="s">
        <v>62</v>
      </c>
      <c r="B8" s="47" t="s">
        <v>65</v>
      </c>
      <c r="C8" s="47">
        <v>1390</v>
      </c>
      <c r="D8" s="1">
        <v>23</v>
      </c>
      <c r="E8" s="1">
        <v>13</v>
      </c>
      <c r="F8" s="8">
        <f t="shared" si="0"/>
        <v>56.521739130434781</v>
      </c>
      <c r="G8" s="7">
        <v>3</v>
      </c>
      <c r="H8" s="7">
        <v>1</v>
      </c>
      <c r="I8" s="1">
        <v>10</v>
      </c>
      <c r="J8" s="13">
        <f t="shared" si="1"/>
        <v>43.478260869565219</v>
      </c>
      <c r="K8" s="1">
        <f t="shared" si="2"/>
        <v>86.956521739130437</v>
      </c>
      <c r="L8" s="1">
        <v>32</v>
      </c>
      <c r="M8" s="6">
        <f t="shared" si="3"/>
        <v>139.13043478260869</v>
      </c>
      <c r="N8" s="1">
        <f t="shared" si="4"/>
        <v>278.26086956521738</v>
      </c>
      <c r="O8" s="1">
        <v>44</v>
      </c>
      <c r="P8" s="1">
        <f t="shared" si="5"/>
        <v>191.30434782608697</v>
      </c>
      <c r="Q8" s="1">
        <f t="shared" si="6"/>
        <v>573.91304347826087</v>
      </c>
      <c r="R8" s="1">
        <v>17</v>
      </c>
      <c r="S8" s="1">
        <f t="shared" si="7"/>
        <v>73.913043478260875</v>
      </c>
      <c r="T8" s="1">
        <f t="shared" si="8"/>
        <v>221.73913043478262</v>
      </c>
      <c r="U8" s="39">
        <f t="shared" si="9"/>
        <v>1160.8695652173915</v>
      </c>
      <c r="V8" s="7">
        <v>1</v>
      </c>
      <c r="W8" s="1">
        <v>7</v>
      </c>
      <c r="X8" s="1">
        <f t="shared" si="10"/>
        <v>30.434782608695652</v>
      </c>
      <c r="Y8" s="1">
        <f t="shared" si="11"/>
        <v>60.869565217391305</v>
      </c>
      <c r="Z8" s="1">
        <v>21</v>
      </c>
      <c r="AA8" s="1">
        <f t="shared" si="12"/>
        <v>91.304347826086953</v>
      </c>
      <c r="AB8" s="1">
        <f t="shared" si="13"/>
        <v>182.60869565217391</v>
      </c>
      <c r="AC8" s="1">
        <v>138</v>
      </c>
      <c r="AD8" s="1">
        <f t="shared" si="14"/>
        <v>600</v>
      </c>
      <c r="AE8" s="1">
        <f t="shared" si="15"/>
        <v>1800</v>
      </c>
      <c r="AF8" s="1">
        <v>72</v>
      </c>
      <c r="AG8" s="1">
        <f t="shared" si="16"/>
        <v>313.04347826086956</v>
      </c>
      <c r="AH8" s="1">
        <f t="shared" si="17"/>
        <v>939.13043478260875</v>
      </c>
      <c r="AI8" s="7">
        <f t="shared" si="18"/>
        <v>2982.608695652174</v>
      </c>
      <c r="AJ8" s="7">
        <v>1</v>
      </c>
      <c r="AK8" s="7">
        <v>5</v>
      </c>
      <c r="AL8" s="7">
        <f t="shared" si="19"/>
        <v>21.739130434782609</v>
      </c>
      <c r="AM8" s="7">
        <f t="shared" si="20"/>
        <v>43.478260869565219</v>
      </c>
      <c r="AN8" s="7">
        <v>2</v>
      </c>
      <c r="AO8" s="7">
        <f t="shared" si="21"/>
        <v>8.695652173913043</v>
      </c>
      <c r="AP8" s="7">
        <f t="shared" si="22"/>
        <v>17.391304347826086</v>
      </c>
      <c r="AQ8" s="7">
        <v>1</v>
      </c>
      <c r="AR8" s="7">
        <f t="shared" si="23"/>
        <v>4.3478260869565215</v>
      </c>
      <c r="AS8" s="7">
        <f t="shared" si="24"/>
        <v>13.043478260869565</v>
      </c>
      <c r="AT8" s="7">
        <v>1</v>
      </c>
      <c r="AU8" s="7">
        <f t="shared" si="25"/>
        <v>4.3478260869565215</v>
      </c>
      <c r="AV8" s="7">
        <f t="shared" si="26"/>
        <v>13.043478260869565</v>
      </c>
      <c r="AW8" s="7">
        <f t="shared" si="27"/>
        <v>86.956521739130437</v>
      </c>
      <c r="AX8" s="7">
        <v>4</v>
      </c>
      <c r="AY8" s="51">
        <v>5</v>
      </c>
      <c r="AZ8" s="1">
        <v>0</v>
      </c>
      <c r="BA8" s="1">
        <f t="shared" si="28"/>
        <v>0</v>
      </c>
      <c r="BB8" s="1">
        <v>8</v>
      </c>
      <c r="BC8" s="1">
        <f t="shared" si="29"/>
        <v>24</v>
      </c>
      <c r="BD8" s="1">
        <v>0</v>
      </c>
      <c r="BE8" s="1">
        <f t="shared" si="30"/>
        <v>0</v>
      </c>
      <c r="BF8" s="7">
        <f t="shared" si="31"/>
        <v>24</v>
      </c>
      <c r="BG8" s="7">
        <v>2</v>
      </c>
      <c r="BH8" s="20">
        <v>0</v>
      </c>
      <c r="BI8" s="20">
        <v>3</v>
      </c>
      <c r="BJ8" s="7">
        <f t="shared" si="32"/>
        <v>3</v>
      </c>
      <c r="BK8" s="7">
        <v>6</v>
      </c>
      <c r="BL8" s="23">
        <v>1</v>
      </c>
      <c r="BM8" s="23">
        <v>1</v>
      </c>
      <c r="BN8" s="23">
        <v>1</v>
      </c>
      <c r="BO8" s="7">
        <f t="shared" si="33"/>
        <v>3</v>
      </c>
      <c r="BP8" s="7">
        <v>1</v>
      </c>
      <c r="BQ8" s="26">
        <v>5</v>
      </c>
      <c r="BR8" s="26">
        <v>5</v>
      </c>
      <c r="BS8" s="7">
        <v>5</v>
      </c>
      <c r="BT8" s="7">
        <v>1</v>
      </c>
      <c r="BU8" s="7">
        <v>0</v>
      </c>
      <c r="BV8" s="39">
        <v>0</v>
      </c>
      <c r="BW8" s="7">
        <v>0</v>
      </c>
      <c r="BX8" s="7">
        <v>0</v>
      </c>
      <c r="BY8" s="7">
        <v>0</v>
      </c>
      <c r="BZ8" s="7">
        <f t="shared" si="34"/>
        <v>11</v>
      </c>
      <c r="CA8" s="7">
        <v>7</v>
      </c>
      <c r="CB8" s="54">
        <v>0</v>
      </c>
      <c r="CC8" s="48">
        <v>0</v>
      </c>
      <c r="CD8" s="48">
        <f t="shared" si="35"/>
        <v>0</v>
      </c>
      <c r="CE8" s="48">
        <f t="shared" si="36"/>
        <v>0</v>
      </c>
      <c r="CF8" s="48">
        <v>0</v>
      </c>
      <c r="CG8" s="48">
        <f t="shared" si="37"/>
        <v>0</v>
      </c>
      <c r="CH8" s="48">
        <f t="shared" si="38"/>
        <v>0</v>
      </c>
      <c r="CI8" s="48">
        <v>0</v>
      </c>
      <c r="CJ8" s="48">
        <f t="shared" si="39"/>
        <v>0</v>
      </c>
      <c r="CK8" s="48">
        <f t="shared" si="40"/>
        <v>0</v>
      </c>
      <c r="CL8" s="48">
        <v>0</v>
      </c>
      <c r="CM8" s="48">
        <f t="shared" si="41"/>
        <v>0</v>
      </c>
      <c r="CN8" s="48">
        <f t="shared" si="42"/>
        <v>0</v>
      </c>
      <c r="CO8" s="39">
        <f t="shared" si="43"/>
        <v>0</v>
      </c>
      <c r="CP8" s="7">
        <v>0</v>
      </c>
      <c r="CQ8" s="49">
        <v>0</v>
      </c>
      <c r="CR8" s="49">
        <v>0</v>
      </c>
      <c r="CS8" s="49">
        <v>5</v>
      </c>
      <c r="CT8" s="49">
        <v>5</v>
      </c>
      <c r="CU8" s="49">
        <v>0</v>
      </c>
      <c r="CV8" s="49">
        <v>5</v>
      </c>
      <c r="CW8" s="49">
        <v>5</v>
      </c>
      <c r="CX8" s="49">
        <v>5</v>
      </c>
      <c r="CY8" s="7">
        <f t="shared" si="44"/>
        <v>15</v>
      </c>
      <c r="CZ8" s="7">
        <v>11</v>
      </c>
      <c r="DA8" s="58"/>
      <c r="DB8" s="32">
        <f t="shared" si="45"/>
        <v>0</v>
      </c>
      <c r="DC8" s="32">
        <v>0</v>
      </c>
      <c r="DD8" s="33">
        <v>0</v>
      </c>
      <c r="DE8" s="33">
        <v>0</v>
      </c>
      <c r="DF8" s="14">
        <f t="shared" si="46"/>
        <v>0</v>
      </c>
      <c r="DG8" s="7">
        <v>8</v>
      </c>
      <c r="DH8" s="37">
        <f t="shared" si="47"/>
        <v>4283.434782608696</v>
      </c>
      <c r="DI8" s="38">
        <v>1</v>
      </c>
    </row>
    <row r="9" spans="1:113" s="3" customFormat="1" hidden="1" x14ac:dyDescent="0.25">
      <c r="A9" s="2" t="s">
        <v>66</v>
      </c>
      <c r="B9" s="47" t="s">
        <v>67</v>
      </c>
      <c r="C9" s="47">
        <v>1390</v>
      </c>
      <c r="D9" s="1">
        <v>23</v>
      </c>
      <c r="E9" s="1">
        <v>13</v>
      </c>
      <c r="F9" s="8">
        <f t="shared" si="0"/>
        <v>56.521739130434781</v>
      </c>
      <c r="G9" s="7">
        <v>3</v>
      </c>
      <c r="H9" s="7">
        <v>1</v>
      </c>
      <c r="I9" s="1">
        <v>10</v>
      </c>
      <c r="J9" s="13">
        <f t="shared" si="1"/>
        <v>43.478260869565219</v>
      </c>
      <c r="K9" s="1">
        <f t="shared" si="2"/>
        <v>86.956521739130437</v>
      </c>
      <c r="L9" s="1">
        <v>32</v>
      </c>
      <c r="M9" s="6">
        <f t="shared" si="3"/>
        <v>139.13043478260869</v>
      </c>
      <c r="N9" s="1">
        <f t="shared" si="4"/>
        <v>278.26086956521738</v>
      </c>
      <c r="O9" s="1">
        <v>44</v>
      </c>
      <c r="P9" s="1">
        <f t="shared" si="5"/>
        <v>191.30434782608697</v>
      </c>
      <c r="Q9" s="1">
        <f t="shared" si="6"/>
        <v>573.91304347826087</v>
      </c>
      <c r="R9" s="1">
        <v>17</v>
      </c>
      <c r="S9" s="1">
        <f t="shared" si="7"/>
        <v>73.913043478260875</v>
      </c>
      <c r="T9" s="1">
        <f t="shared" si="8"/>
        <v>221.73913043478262</v>
      </c>
      <c r="U9" s="39">
        <f t="shared" si="9"/>
        <v>1160.8695652173915</v>
      </c>
      <c r="V9" s="7">
        <v>1</v>
      </c>
      <c r="W9" s="1">
        <v>7</v>
      </c>
      <c r="X9" s="1">
        <f t="shared" si="10"/>
        <v>30.434782608695652</v>
      </c>
      <c r="Y9" s="1">
        <f t="shared" si="11"/>
        <v>60.869565217391305</v>
      </c>
      <c r="Z9" s="1">
        <v>21</v>
      </c>
      <c r="AA9" s="1">
        <f t="shared" si="12"/>
        <v>91.304347826086953</v>
      </c>
      <c r="AB9" s="1">
        <f t="shared" si="13"/>
        <v>182.60869565217391</v>
      </c>
      <c r="AC9" s="1">
        <v>138</v>
      </c>
      <c r="AD9" s="1">
        <f t="shared" si="14"/>
        <v>600</v>
      </c>
      <c r="AE9" s="1">
        <f t="shared" si="15"/>
        <v>1800</v>
      </c>
      <c r="AF9" s="1">
        <v>72</v>
      </c>
      <c r="AG9" s="1">
        <f t="shared" si="16"/>
        <v>313.04347826086956</v>
      </c>
      <c r="AH9" s="1">
        <f t="shared" si="17"/>
        <v>939.13043478260875</v>
      </c>
      <c r="AI9" s="7">
        <f t="shared" si="18"/>
        <v>2982.608695652174</v>
      </c>
      <c r="AJ9" s="7">
        <v>1</v>
      </c>
      <c r="AK9" s="7">
        <v>5</v>
      </c>
      <c r="AL9" s="7">
        <f t="shared" si="19"/>
        <v>21.739130434782609</v>
      </c>
      <c r="AM9" s="7">
        <f t="shared" si="20"/>
        <v>43.478260869565219</v>
      </c>
      <c r="AN9" s="7">
        <v>2</v>
      </c>
      <c r="AO9" s="7">
        <f t="shared" si="21"/>
        <v>8.695652173913043</v>
      </c>
      <c r="AP9" s="7">
        <f t="shared" si="22"/>
        <v>17.391304347826086</v>
      </c>
      <c r="AQ9" s="7">
        <v>1</v>
      </c>
      <c r="AR9" s="7">
        <f t="shared" si="23"/>
        <v>4.3478260869565215</v>
      </c>
      <c r="AS9" s="7">
        <f t="shared" si="24"/>
        <v>13.043478260869565</v>
      </c>
      <c r="AT9" s="7">
        <v>1</v>
      </c>
      <c r="AU9" s="7">
        <f t="shared" si="25"/>
        <v>4.3478260869565215</v>
      </c>
      <c r="AV9" s="7">
        <f t="shared" si="26"/>
        <v>13.043478260869565</v>
      </c>
      <c r="AW9" s="7">
        <f t="shared" si="27"/>
        <v>86.956521739130437</v>
      </c>
      <c r="AX9" s="7">
        <v>4</v>
      </c>
      <c r="AY9" s="51">
        <v>5</v>
      </c>
      <c r="AZ9" s="1">
        <v>0</v>
      </c>
      <c r="BA9" s="1">
        <f t="shared" si="28"/>
        <v>0</v>
      </c>
      <c r="BB9" s="1">
        <v>8</v>
      </c>
      <c r="BC9" s="1">
        <f t="shared" si="29"/>
        <v>24</v>
      </c>
      <c r="BD9" s="1">
        <v>0</v>
      </c>
      <c r="BE9" s="1">
        <f t="shared" si="30"/>
        <v>0</v>
      </c>
      <c r="BF9" s="7">
        <f t="shared" si="31"/>
        <v>24</v>
      </c>
      <c r="BG9" s="7">
        <v>2</v>
      </c>
      <c r="BH9" s="20">
        <v>0</v>
      </c>
      <c r="BI9" s="20">
        <v>3</v>
      </c>
      <c r="BJ9" s="7">
        <f t="shared" si="32"/>
        <v>3</v>
      </c>
      <c r="BK9" s="7">
        <v>6</v>
      </c>
      <c r="BL9" s="23">
        <v>1</v>
      </c>
      <c r="BM9" s="23">
        <v>1</v>
      </c>
      <c r="BN9" s="23">
        <v>1</v>
      </c>
      <c r="BO9" s="7">
        <f t="shared" si="33"/>
        <v>3</v>
      </c>
      <c r="BP9" s="7">
        <v>1</v>
      </c>
      <c r="BQ9" s="26">
        <v>5</v>
      </c>
      <c r="BR9" s="26">
        <v>5</v>
      </c>
      <c r="BS9" s="7">
        <v>5</v>
      </c>
      <c r="BT9" s="7">
        <v>1</v>
      </c>
      <c r="BU9" s="7">
        <v>0</v>
      </c>
      <c r="BV9" s="39">
        <v>0</v>
      </c>
      <c r="BW9" s="7">
        <v>0</v>
      </c>
      <c r="BX9" s="7">
        <v>0</v>
      </c>
      <c r="BY9" s="7">
        <v>0</v>
      </c>
      <c r="BZ9" s="7">
        <f t="shared" si="34"/>
        <v>11</v>
      </c>
      <c r="CA9" s="7">
        <v>7</v>
      </c>
      <c r="CB9" s="54">
        <v>0</v>
      </c>
      <c r="CC9" s="48">
        <v>0</v>
      </c>
      <c r="CD9" s="48">
        <f t="shared" si="35"/>
        <v>0</v>
      </c>
      <c r="CE9" s="48">
        <f t="shared" si="36"/>
        <v>0</v>
      </c>
      <c r="CF9" s="48">
        <v>0</v>
      </c>
      <c r="CG9" s="48">
        <f t="shared" si="37"/>
        <v>0</v>
      </c>
      <c r="CH9" s="48">
        <f t="shared" si="38"/>
        <v>0</v>
      </c>
      <c r="CI9" s="48">
        <v>0</v>
      </c>
      <c r="CJ9" s="48">
        <f t="shared" si="39"/>
        <v>0</v>
      </c>
      <c r="CK9" s="48">
        <f t="shared" si="40"/>
        <v>0</v>
      </c>
      <c r="CL9" s="48">
        <v>0</v>
      </c>
      <c r="CM9" s="48">
        <f t="shared" si="41"/>
        <v>0</v>
      </c>
      <c r="CN9" s="48">
        <f t="shared" si="42"/>
        <v>0</v>
      </c>
      <c r="CO9" s="39">
        <f t="shared" si="43"/>
        <v>0</v>
      </c>
      <c r="CP9" s="7">
        <v>0</v>
      </c>
      <c r="CQ9" s="49">
        <v>0</v>
      </c>
      <c r="CR9" s="49">
        <v>0</v>
      </c>
      <c r="CS9" s="49">
        <v>5</v>
      </c>
      <c r="CT9" s="49">
        <v>5</v>
      </c>
      <c r="CU9" s="49">
        <v>0</v>
      </c>
      <c r="CV9" s="49">
        <v>5</v>
      </c>
      <c r="CW9" s="49">
        <v>5</v>
      </c>
      <c r="CX9" s="49">
        <v>5</v>
      </c>
      <c r="CY9" s="7">
        <f t="shared" si="44"/>
        <v>15</v>
      </c>
      <c r="CZ9" s="7">
        <v>11</v>
      </c>
      <c r="DA9" s="58"/>
      <c r="DB9" s="32">
        <f t="shared" si="45"/>
        <v>0</v>
      </c>
      <c r="DC9" s="32">
        <v>0</v>
      </c>
      <c r="DD9" s="33">
        <v>0</v>
      </c>
      <c r="DE9" s="33">
        <v>0</v>
      </c>
      <c r="DF9" s="14">
        <f t="shared" si="46"/>
        <v>0</v>
      </c>
      <c r="DG9" s="7">
        <v>8</v>
      </c>
      <c r="DH9" s="37">
        <f t="shared" si="47"/>
        <v>4283.434782608696</v>
      </c>
      <c r="DI9" s="38">
        <v>1</v>
      </c>
    </row>
    <row r="10" spans="1:113" hidden="1" x14ac:dyDescent="0.25">
      <c r="A10" s="2" t="s">
        <v>66</v>
      </c>
      <c r="B10" s="47" t="s">
        <v>72</v>
      </c>
      <c r="C10" s="47">
        <v>1390</v>
      </c>
      <c r="D10" s="1">
        <v>23</v>
      </c>
      <c r="E10" s="1">
        <v>13</v>
      </c>
      <c r="F10" s="8">
        <f t="shared" si="0"/>
        <v>56.521739130434781</v>
      </c>
      <c r="G10" s="7">
        <v>3</v>
      </c>
      <c r="H10" s="7">
        <v>1</v>
      </c>
      <c r="I10" s="1">
        <v>10</v>
      </c>
      <c r="J10" s="13">
        <f t="shared" si="1"/>
        <v>43.478260869565219</v>
      </c>
      <c r="K10" s="1">
        <f t="shared" si="2"/>
        <v>86.956521739130437</v>
      </c>
      <c r="L10" s="1">
        <v>32</v>
      </c>
      <c r="M10" s="6">
        <f t="shared" si="3"/>
        <v>139.13043478260869</v>
      </c>
      <c r="N10" s="1">
        <f t="shared" si="4"/>
        <v>278.26086956521738</v>
      </c>
      <c r="O10" s="1">
        <v>44</v>
      </c>
      <c r="P10" s="1">
        <f t="shared" si="5"/>
        <v>191.30434782608697</v>
      </c>
      <c r="Q10" s="1">
        <f t="shared" si="6"/>
        <v>573.91304347826087</v>
      </c>
      <c r="R10" s="1">
        <v>17</v>
      </c>
      <c r="S10" s="1">
        <f t="shared" si="7"/>
        <v>73.913043478260875</v>
      </c>
      <c r="T10" s="1">
        <f t="shared" si="8"/>
        <v>221.73913043478262</v>
      </c>
      <c r="U10" s="39">
        <f t="shared" si="9"/>
        <v>1160.8695652173915</v>
      </c>
      <c r="V10" s="7">
        <v>1</v>
      </c>
      <c r="W10" s="1">
        <v>7</v>
      </c>
      <c r="X10" s="1">
        <f t="shared" si="10"/>
        <v>30.434782608695652</v>
      </c>
      <c r="Y10" s="1">
        <f t="shared" si="11"/>
        <v>60.869565217391305</v>
      </c>
      <c r="Z10" s="1">
        <v>21</v>
      </c>
      <c r="AA10" s="1">
        <f t="shared" si="12"/>
        <v>91.304347826086953</v>
      </c>
      <c r="AB10" s="1">
        <f t="shared" si="13"/>
        <v>182.60869565217391</v>
      </c>
      <c r="AC10" s="1">
        <v>138</v>
      </c>
      <c r="AD10" s="1">
        <f t="shared" si="14"/>
        <v>600</v>
      </c>
      <c r="AE10" s="1">
        <f t="shared" si="15"/>
        <v>1800</v>
      </c>
      <c r="AF10" s="1">
        <v>72</v>
      </c>
      <c r="AG10" s="1">
        <f t="shared" si="16"/>
        <v>313.04347826086956</v>
      </c>
      <c r="AH10" s="1">
        <f t="shared" si="17"/>
        <v>939.13043478260875</v>
      </c>
      <c r="AI10" s="7">
        <f t="shared" si="18"/>
        <v>2982.608695652174</v>
      </c>
      <c r="AJ10" s="7">
        <v>1</v>
      </c>
      <c r="AK10" s="7">
        <v>5</v>
      </c>
      <c r="AL10" s="7">
        <f t="shared" si="19"/>
        <v>21.739130434782609</v>
      </c>
      <c r="AM10" s="7">
        <f t="shared" si="20"/>
        <v>43.478260869565219</v>
      </c>
      <c r="AN10" s="7">
        <v>2</v>
      </c>
      <c r="AO10" s="7">
        <f t="shared" si="21"/>
        <v>8.695652173913043</v>
      </c>
      <c r="AP10" s="7">
        <f t="shared" si="22"/>
        <v>17.391304347826086</v>
      </c>
      <c r="AQ10" s="7">
        <v>1</v>
      </c>
      <c r="AR10" s="7">
        <f t="shared" si="23"/>
        <v>4.3478260869565215</v>
      </c>
      <c r="AS10" s="7">
        <f t="shared" si="24"/>
        <v>13.043478260869565</v>
      </c>
      <c r="AT10" s="7">
        <v>1</v>
      </c>
      <c r="AU10" s="7">
        <f t="shared" si="25"/>
        <v>4.3478260869565215</v>
      </c>
      <c r="AV10" s="7">
        <f t="shared" si="26"/>
        <v>13.043478260869565</v>
      </c>
      <c r="AW10" s="7">
        <f t="shared" si="27"/>
        <v>86.956521739130437</v>
      </c>
      <c r="AX10" s="7">
        <v>4</v>
      </c>
      <c r="AY10" s="51">
        <v>5</v>
      </c>
      <c r="AZ10" s="1">
        <v>0</v>
      </c>
      <c r="BA10" s="1">
        <f t="shared" si="28"/>
        <v>0</v>
      </c>
      <c r="BB10" s="1">
        <v>8</v>
      </c>
      <c r="BC10" s="1">
        <f t="shared" si="29"/>
        <v>24</v>
      </c>
      <c r="BD10" s="1">
        <v>0</v>
      </c>
      <c r="BE10" s="1">
        <f t="shared" si="30"/>
        <v>0</v>
      </c>
      <c r="BF10" s="7">
        <f t="shared" si="31"/>
        <v>24</v>
      </c>
      <c r="BG10" s="7">
        <v>2</v>
      </c>
      <c r="BH10" s="20">
        <v>0</v>
      </c>
      <c r="BI10" s="20">
        <v>3</v>
      </c>
      <c r="BJ10" s="7">
        <f t="shared" si="32"/>
        <v>3</v>
      </c>
      <c r="BK10" s="7">
        <v>6</v>
      </c>
      <c r="BL10" s="23">
        <v>1</v>
      </c>
      <c r="BM10" s="23">
        <v>1</v>
      </c>
      <c r="BN10" s="23">
        <v>1</v>
      </c>
      <c r="BO10" s="7">
        <f t="shared" si="33"/>
        <v>3</v>
      </c>
      <c r="BP10" s="7">
        <v>1</v>
      </c>
      <c r="BQ10" s="26">
        <v>5</v>
      </c>
      <c r="BR10" s="26">
        <v>5</v>
      </c>
      <c r="BS10" s="7">
        <v>5</v>
      </c>
      <c r="BT10" s="7">
        <v>1</v>
      </c>
      <c r="BU10" s="7">
        <v>0</v>
      </c>
      <c r="BV10" s="39">
        <v>0</v>
      </c>
      <c r="BW10" s="7">
        <v>0</v>
      </c>
      <c r="BX10" s="7">
        <v>0</v>
      </c>
      <c r="BY10" s="7">
        <v>0</v>
      </c>
      <c r="BZ10" s="7">
        <f t="shared" si="34"/>
        <v>11</v>
      </c>
      <c r="CA10" s="7">
        <v>7</v>
      </c>
      <c r="CB10" s="54">
        <v>0</v>
      </c>
      <c r="CC10" s="48">
        <v>0</v>
      </c>
      <c r="CD10" s="48">
        <f t="shared" si="35"/>
        <v>0</v>
      </c>
      <c r="CE10" s="48">
        <f t="shared" si="36"/>
        <v>0</v>
      </c>
      <c r="CF10" s="48">
        <v>0</v>
      </c>
      <c r="CG10" s="48">
        <f t="shared" si="37"/>
        <v>0</v>
      </c>
      <c r="CH10" s="48">
        <f t="shared" si="38"/>
        <v>0</v>
      </c>
      <c r="CI10" s="48">
        <v>0</v>
      </c>
      <c r="CJ10" s="48">
        <f t="shared" si="39"/>
        <v>0</v>
      </c>
      <c r="CK10" s="48">
        <f t="shared" si="40"/>
        <v>0</v>
      </c>
      <c r="CL10" s="48">
        <v>0</v>
      </c>
      <c r="CM10" s="48">
        <f t="shared" si="41"/>
        <v>0</v>
      </c>
      <c r="CN10" s="48">
        <f t="shared" si="42"/>
        <v>0</v>
      </c>
      <c r="CO10" s="39">
        <f t="shared" si="43"/>
        <v>0</v>
      </c>
      <c r="CP10" s="7">
        <v>0</v>
      </c>
      <c r="CQ10" s="49">
        <v>0</v>
      </c>
      <c r="CR10" s="49">
        <v>0</v>
      </c>
      <c r="CS10" s="49">
        <v>5</v>
      </c>
      <c r="CT10" s="49">
        <v>5</v>
      </c>
      <c r="CU10" s="49">
        <v>0</v>
      </c>
      <c r="CV10" s="49">
        <v>5</v>
      </c>
      <c r="CW10" s="49">
        <v>5</v>
      </c>
      <c r="CX10" s="49">
        <v>5</v>
      </c>
      <c r="CY10" s="7">
        <f t="shared" si="44"/>
        <v>15</v>
      </c>
      <c r="CZ10" s="7">
        <v>11</v>
      </c>
      <c r="DA10" s="58"/>
      <c r="DB10" s="32">
        <f t="shared" si="45"/>
        <v>0</v>
      </c>
      <c r="DC10" s="32">
        <v>0</v>
      </c>
      <c r="DD10" s="33">
        <v>0</v>
      </c>
      <c r="DE10" s="33">
        <v>0</v>
      </c>
      <c r="DF10" s="14">
        <f t="shared" si="46"/>
        <v>0</v>
      </c>
      <c r="DG10" s="7">
        <v>8</v>
      </c>
      <c r="DH10" s="37">
        <f t="shared" si="47"/>
        <v>4283.434782608696</v>
      </c>
      <c r="DI10" s="38">
        <v>1</v>
      </c>
    </row>
    <row r="11" spans="1:113" x14ac:dyDescent="0.25">
      <c r="A11" s="2" t="s">
        <v>58</v>
      </c>
      <c r="B11" s="47" t="s">
        <v>77</v>
      </c>
      <c r="C11" s="47">
        <v>654</v>
      </c>
      <c r="D11" s="1">
        <v>63</v>
      </c>
      <c r="E11" s="1">
        <v>51</v>
      </c>
      <c r="F11" s="8">
        <f t="shared" si="0"/>
        <v>80.952380952380949</v>
      </c>
      <c r="G11" s="7">
        <v>3</v>
      </c>
      <c r="H11" s="7">
        <v>1</v>
      </c>
      <c r="I11" s="49">
        <v>22</v>
      </c>
      <c r="J11" s="61">
        <f t="shared" si="1"/>
        <v>34.920634920634917</v>
      </c>
      <c r="K11" s="49">
        <f t="shared" si="2"/>
        <v>69.841269841269835</v>
      </c>
      <c r="L11" s="49">
        <v>81</v>
      </c>
      <c r="M11" s="62">
        <f t="shared" si="3"/>
        <v>128.57142857142858</v>
      </c>
      <c r="N11" s="49">
        <f t="shared" si="4"/>
        <v>257.14285714285717</v>
      </c>
      <c r="O11" s="49">
        <v>61</v>
      </c>
      <c r="P11" s="49">
        <f t="shared" si="5"/>
        <v>96.825396825396822</v>
      </c>
      <c r="Q11" s="49">
        <f t="shared" si="6"/>
        <v>290.47619047619048</v>
      </c>
      <c r="R11" s="49">
        <v>101</v>
      </c>
      <c r="S11" s="49">
        <f t="shared" si="7"/>
        <v>160.31746031746033</v>
      </c>
      <c r="T11" s="49">
        <f t="shared" si="8"/>
        <v>480.95238095238096</v>
      </c>
      <c r="U11" s="39">
        <f t="shared" si="9"/>
        <v>1098.4126984126983</v>
      </c>
      <c r="V11" s="7">
        <v>2</v>
      </c>
      <c r="W11" s="49">
        <v>14</v>
      </c>
      <c r="X11" s="49">
        <f t="shared" si="10"/>
        <v>22.222222222222221</v>
      </c>
      <c r="Y11" s="49">
        <f t="shared" si="11"/>
        <v>44.444444444444443</v>
      </c>
      <c r="Z11" s="49">
        <v>21</v>
      </c>
      <c r="AA11" s="49">
        <f t="shared" si="12"/>
        <v>33.333333333333336</v>
      </c>
      <c r="AB11" s="49">
        <f t="shared" si="13"/>
        <v>66.666666666666671</v>
      </c>
      <c r="AC11" s="49">
        <v>12</v>
      </c>
      <c r="AD11" s="49">
        <f t="shared" si="14"/>
        <v>19.047619047619047</v>
      </c>
      <c r="AE11" s="49">
        <f t="shared" si="15"/>
        <v>57.142857142857139</v>
      </c>
      <c r="AF11" s="49">
        <v>14</v>
      </c>
      <c r="AG11" s="49">
        <f t="shared" si="16"/>
        <v>22.222222222222221</v>
      </c>
      <c r="AH11" s="49">
        <f t="shared" si="17"/>
        <v>66.666666666666657</v>
      </c>
      <c r="AI11" s="7">
        <f t="shared" si="18"/>
        <v>234.92063492063491</v>
      </c>
      <c r="AJ11" s="7">
        <v>15</v>
      </c>
      <c r="AK11" s="7">
        <v>3</v>
      </c>
      <c r="AL11" s="7">
        <f t="shared" si="19"/>
        <v>4.7619047619047619</v>
      </c>
      <c r="AM11" s="1">
        <f t="shared" ref="AM11" si="48">PRODUCT(AK11,2)</f>
        <v>6</v>
      </c>
      <c r="AN11" s="7">
        <v>1</v>
      </c>
      <c r="AO11" s="7">
        <f t="shared" si="21"/>
        <v>1.5873015873015872</v>
      </c>
      <c r="AP11" s="1">
        <f t="shared" ref="AP11" si="49">PRODUCT(AN11,2)</f>
        <v>2</v>
      </c>
      <c r="AQ11" s="7">
        <v>0</v>
      </c>
      <c r="AR11" s="7">
        <f t="shared" si="23"/>
        <v>0</v>
      </c>
      <c r="AS11" s="1">
        <f t="shared" ref="AS11" si="50">AQ11*3</f>
        <v>0</v>
      </c>
      <c r="AT11" s="7">
        <v>0</v>
      </c>
      <c r="AU11" s="7">
        <f t="shared" si="25"/>
        <v>0</v>
      </c>
      <c r="AV11" s="1">
        <f t="shared" ref="AV11" si="51">AT11*3</f>
        <v>0</v>
      </c>
      <c r="AW11" s="7">
        <f t="shared" si="27"/>
        <v>8</v>
      </c>
      <c r="AX11" s="7">
        <v>3</v>
      </c>
      <c r="AY11" s="51">
        <v>5</v>
      </c>
      <c r="AZ11" s="1">
        <v>0</v>
      </c>
      <c r="BA11" s="1">
        <f t="shared" si="28"/>
        <v>0</v>
      </c>
      <c r="BB11" s="1">
        <v>0</v>
      </c>
      <c r="BC11" s="1">
        <f t="shared" si="29"/>
        <v>0</v>
      </c>
      <c r="BD11" s="1">
        <v>0</v>
      </c>
      <c r="BE11" s="1">
        <f t="shared" si="30"/>
        <v>0</v>
      </c>
      <c r="BF11" s="7">
        <f t="shared" si="31"/>
        <v>0</v>
      </c>
      <c r="BG11" s="7">
        <v>5</v>
      </c>
      <c r="BH11" s="20">
        <v>4</v>
      </c>
      <c r="BI11" s="20">
        <v>1</v>
      </c>
      <c r="BJ11" s="7">
        <f t="shared" si="32"/>
        <v>5</v>
      </c>
      <c r="BK11" s="7">
        <v>1</v>
      </c>
      <c r="BL11" s="23">
        <v>1</v>
      </c>
      <c r="BM11" s="23">
        <v>1</v>
      </c>
      <c r="BN11" s="23">
        <v>1</v>
      </c>
      <c r="BO11" s="7">
        <f t="shared" si="33"/>
        <v>3</v>
      </c>
      <c r="BP11" s="7">
        <v>1</v>
      </c>
      <c r="BQ11" s="26">
        <v>0</v>
      </c>
      <c r="BR11" s="26">
        <v>0</v>
      </c>
      <c r="BS11" s="7">
        <v>0</v>
      </c>
      <c r="BT11" s="7">
        <v>0</v>
      </c>
      <c r="BU11" s="7">
        <v>8</v>
      </c>
      <c r="BV11" s="7">
        <f t="shared" ref="BV11" si="52">BU11*100/C11</f>
        <v>1.2232415902140672</v>
      </c>
      <c r="BW11" s="7">
        <v>3</v>
      </c>
      <c r="BX11" s="7">
        <v>1</v>
      </c>
      <c r="BY11" s="7">
        <v>1</v>
      </c>
      <c r="BZ11" s="7">
        <f t="shared" ref="BZ11" si="53">BW11+BY11</f>
        <v>4</v>
      </c>
      <c r="CA11" s="7">
        <v>3</v>
      </c>
      <c r="CB11" s="60">
        <v>2</v>
      </c>
      <c r="CC11" s="33">
        <v>158</v>
      </c>
      <c r="CD11" s="33">
        <f t="shared" si="35"/>
        <v>24.159021406727827</v>
      </c>
      <c r="CE11" s="33">
        <f t="shared" si="36"/>
        <v>48.318042813455655</v>
      </c>
      <c r="CF11" s="33">
        <v>140</v>
      </c>
      <c r="CG11" s="33">
        <f t="shared" si="37"/>
        <v>21.406727828746178</v>
      </c>
      <c r="CH11" s="33">
        <f t="shared" si="38"/>
        <v>42.813455657492355</v>
      </c>
      <c r="CI11" s="33">
        <v>125</v>
      </c>
      <c r="CJ11" s="33">
        <f t="shared" si="39"/>
        <v>19.1131498470948</v>
      </c>
      <c r="CK11" s="33">
        <f t="shared" si="40"/>
        <v>57.339449541284395</v>
      </c>
      <c r="CL11" s="33">
        <v>267</v>
      </c>
      <c r="CM11" s="33">
        <f t="shared" si="41"/>
        <v>40.825688073394495</v>
      </c>
      <c r="CN11" s="33">
        <f t="shared" ref="CN11" si="54">CM11*3</f>
        <v>122.47706422018348</v>
      </c>
      <c r="CO11" s="39">
        <f t="shared" ref="CO11" si="55">CB11+CE11+CH11+CK11+CN11</f>
        <v>272.94801223241586</v>
      </c>
      <c r="CP11" s="7">
        <v>2</v>
      </c>
      <c r="CQ11" s="49">
        <v>5</v>
      </c>
      <c r="CR11" s="49">
        <v>5</v>
      </c>
      <c r="CS11" s="49">
        <v>5</v>
      </c>
      <c r="CT11" s="49">
        <v>5</v>
      </c>
      <c r="CU11" s="49">
        <v>0</v>
      </c>
      <c r="CV11" s="49">
        <v>0</v>
      </c>
      <c r="CW11" s="49">
        <v>5</v>
      </c>
      <c r="CX11" s="49">
        <v>0</v>
      </c>
      <c r="CY11" s="7">
        <f t="shared" ref="CY11" si="56">CQ11+CR11+CS11+CT11+CU11+CV11+CW11+CX11</f>
        <v>25</v>
      </c>
      <c r="CZ11" s="7">
        <v>3</v>
      </c>
      <c r="DA11" s="59">
        <v>600000</v>
      </c>
      <c r="DB11" s="32">
        <f t="shared" si="45"/>
        <v>917.43119266055044</v>
      </c>
      <c r="DC11" s="32">
        <v>2</v>
      </c>
      <c r="DD11" s="33">
        <v>5</v>
      </c>
      <c r="DE11" s="33">
        <v>5</v>
      </c>
      <c r="DF11" s="14">
        <f t="shared" si="46"/>
        <v>12</v>
      </c>
      <c r="DG11" s="7">
        <v>4</v>
      </c>
      <c r="DH11" s="65">
        <f t="shared" ref="DH11" si="57">H11+V11+AJ11+AX11+BG11+BK11+BP11+BT11+CA11+CP11+CZ11+DG11</f>
        <v>40</v>
      </c>
      <c r="DI11" s="66">
        <v>2</v>
      </c>
    </row>
    <row r="12" spans="1:113" hidden="1" x14ac:dyDescent="0.25">
      <c r="A12" s="2" t="s">
        <v>58</v>
      </c>
      <c r="B12" s="47" t="s">
        <v>59</v>
      </c>
      <c r="C12" s="47">
        <v>1390</v>
      </c>
      <c r="D12" s="1">
        <v>23</v>
      </c>
      <c r="E12" s="1">
        <v>13</v>
      </c>
      <c r="F12" s="8">
        <f t="shared" si="0"/>
        <v>56.521739130434781</v>
      </c>
      <c r="G12" s="7">
        <v>3</v>
      </c>
      <c r="H12" s="7">
        <v>1</v>
      </c>
      <c r="I12" s="1">
        <v>10</v>
      </c>
      <c r="J12" s="13">
        <f t="shared" si="1"/>
        <v>43.478260869565219</v>
      </c>
      <c r="K12" s="1">
        <f t="shared" si="2"/>
        <v>86.956521739130437</v>
      </c>
      <c r="L12" s="1">
        <v>32</v>
      </c>
      <c r="M12" s="6">
        <f t="shared" si="3"/>
        <v>139.13043478260869</v>
      </c>
      <c r="N12" s="1">
        <f t="shared" si="4"/>
        <v>278.26086956521738</v>
      </c>
      <c r="O12" s="1">
        <v>44</v>
      </c>
      <c r="P12" s="1">
        <f t="shared" si="5"/>
        <v>191.30434782608697</v>
      </c>
      <c r="Q12" s="1">
        <f t="shared" si="6"/>
        <v>573.91304347826087</v>
      </c>
      <c r="R12" s="1">
        <v>17</v>
      </c>
      <c r="S12" s="1">
        <f t="shared" si="7"/>
        <v>73.913043478260875</v>
      </c>
      <c r="T12" s="1">
        <f t="shared" si="8"/>
        <v>221.73913043478262</v>
      </c>
      <c r="U12" s="39">
        <f t="shared" si="9"/>
        <v>1160.8695652173915</v>
      </c>
      <c r="V12" s="7">
        <v>1</v>
      </c>
      <c r="W12" s="1">
        <v>7</v>
      </c>
      <c r="X12" s="1">
        <f t="shared" si="10"/>
        <v>30.434782608695652</v>
      </c>
      <c r="Y12" s="1">
        <f t="shared" si="11"/>
        <v>60.869565217391305</v>
      </c>
      <c r="Z12" s="1">
        <v>21</v>
      </c>
      <c r="AA12" s="1">
        <f t="shared" si="12"/>
        <v>91.304347826086953</v>
      </c>
      <c r="AB12" s="1">
        <f t="shared" si="13"/>
        <v>182.60869565217391</v>
      </c>
      <c r="AC12" s="1">
        <v>138</v>
      </c>
      <c r="AD12" s="1">
        <f t="shared" si="14"/>
        <v>600</v>
      </c>
      <c r="AE12" s="1">
        <f t="shared" si="15"/>
        <v>1800</v>
      </c>
      <c r="AF12" s="1">
        <v>72</v>
      </c>
      <c r="AG12" s="1">
        <f t="shared" si="16"/>
        <v>313.04347826086956</v>
      </c>
      <c r="AH12" s="1">
        <f t="shared" si="17"/>
        <v>939.13043478260875</v>
      </c>
      <c r="AI12" s="7">
        <f t="shared" si="18"/>
        <v>2982.608695652174</v>
      </c>
      <c r="AJ12" s="7">
        <v>1</v>
      </c>
      <c r="AK12" s="7">
        <v>5</v>
      </c>
      <c r="AL12" s="7">
        <f t="shared" si="19"/>
        <v>21.739130434782609</v>
      </c>
      <c r="AM12" s="7">
        <f t="shared" ref="AM12:AM22" si="58">AL12*2</f>
        <v>43.478260869565219</v>
      </c>
      <c r="AN12" s="7">
        <v>2</v>
      </c>
      <c r="AO12" s="7">
        <f t="shared" si="21"/>
        <v>8.695652173913043</v>
      </c>
      <c r="AP12" s="7">
        <f t="shared" ref="AP12:AP22" si="59">AO12*2</f>
        <v>17.391304347826086</v>
      </c>
      <c r="AQ12" s="7">
        <v>1</v>
      </c>
      <c r="AR12" s="7">
        <f t="shared" si="23"/>
        <v>4.3478260869565215</v>
      </c>
      <c r="AS12" s="7">
        <f t="shared" ref="AS12:AS22" si="60">AR12*3</f>
        <v>13.043478260869565</v>
      </c>
      <c r="AT12" s="7">
        <v>1</v>
      </c>
      <c r="AU12" s="7">
        <f t="shared" si="25"/>
        <v>4.3478260869565215</v>
      </c>
      <c r="AV12" s="7">
        <f t="shared" ref="AV12:AV22" si="61">AU12*3</f>
        <v>13.043478260869565</v>
      </c>
      <c r="AW12" s="7">
        <f t="shared" si="27"/>
        <v>86.956521739130437</v>
      </c>
      <c r="AX12" s="7">
        <v>4</v>
      </c>
      <c r="AY12" s="51">
        <v>5</v>
      </c>
      <c r="AZ12" s="1">
        <v>0</v>
      </c>
      <c r="BA12" s="1">
        <f t="shared" si="28"/>
        <v>0</v>
      </c>
      <c r="BB12" s="1">
        <v>8</v>
      </c>
      <c r="BC12" s="1">
        <f t="shared" si="29"/>
        <v>24</v>
      </c>
      <c r="BD12" s="1">
        <v>0</v>
      </c>
      <c r="BE12" s="1">
        <f t="shared" si="30"/>
        <v>0</v>
      </c>
      <c r="BF12" s="7">
        <f t="shared" si="31"/>
        <v>24</v>
      </c>
      <c r="BG12" s="7">
        <v>2</v>
      </c>
      <c r="BH12" s="20">
        <v>0</v>
      </c>
      <c r="BI12" s="20">
        <v>3</v>
      </c>
      <c r="BJ12" s="7">
        <f t="shared" si="32"/>
        <v>3</v>
      </c>
      <c r="BK12" s="7">
        <v>6</v>
      </c>
      <c r="BL12" s="23">
        <v>1</v>
      </c>
      <c r="BM12" s="23">
        <v>1</v>
      </c>
      <c r="BN12" s="23">
        <v>1</v>
      </c>
      <c r="BO12" s="7">
        <f t="shared" si="33"/>
        <v>3</v>
      </c>
      <c r="BP12" s="7">
        <v>1</v>
      </c>
      <c r="BQ12" s="26">
        <v>5</v>
      </c>
      <c r="BR12" s="26">
        <v>5</v>
      </c>
      <c r="BS12" s="7">
        <v>5</v>
      </c>
      <c r="BT12" s="7">
        <v>1</v>
      </c>
      <c r="BU12" s="7">
        <v>0</v>
      </c>
      <c r="BV12" s="39">
        <v>0</v>
      </c>
      <c r="BW12" s="7">
        <v>0</v>
      </c>
      <c r="BX12" s="7">
        <v>0</v>
      </c>
      <c r="BY12" s="7">
        <v>0</v>
      </c>
      <c r="BZ12" s="7">
        <f t="shared" ref="BZ12:BZ22" si="62">BJ12+BO12+BS12+BW12+BY12</f>
        <v>11</v>
      </c>
      <c r="CA12" s="7">
        <v>7</v>
      </c>
      <c r="CB12" s="54">
        <v>0</v>
      </c>
      <c r="CC12" s="48">
        <v>0</v>
      </c>
      <c r="CD12" s="48">
        <f t="shared" si="35"/>
        <v>0</v>
      </c>
      <c r="CE12" s="48">
        <f t="shared" si="36"/>
        <v>0</v>
      </c>
      <c r="CF12" s="48">
        <v>0</v>
      </c>
      <c r="CG12" s="48">
        <f t="shared" si="37"/>
        <v>0</v>
      </c>
      <c r="CH12" s="48">
        <f t="shared" si="38"/>
        <v>0</v>
      </c>
      <c r="CI12" s="48">
        <v>0</v>
      </c>
      <c r="CJ12" s="48">
        <f t="shared" si="39"/>
        <v>0</v>
      </c>
      <c r="CK12" s="48">
        <f t="shared" si="40"/>
        <v>0</v>
      </c>
      <c r="CL12" s="48">
        <v>0</v>
      </c>
      <c r="CM12" s="48">
        <f t="shared" si="41"/>
        <v>0</v>
      </c>
      <c r="CN12" s="48">
        <f t="shared" ref="CN12:CN22" si="63">CM12*4</f>
        <v>0</v>
      </c>
      <c r="CO12" s="39">
        <f t="shared" ref="CO12:CO22" si="64">CE12+CH12+CK12+CN12</f>
        <v>0</v>
      </c>
      <c r="CP12" s="7">
        <v>0</v>
      </c>
      <c r="CQ12" s="49">
        <v>0</v>
      </c>
      <c r="CR12" s="49">
        <v>0</v>
      </c>
      <c r="CS12" s="49">
        <v>5</v>
      </c>
      <c r="CT12" s="49">
        <v>5</v>
      </c>
      <c r="CU12" s="49">
        <v>0</v>
      </c>
      <c r="CV12" s="49">
        <v>5</v>
      </c>
      <c r="CW12" s="49">
        <v>5</v>
      </c>
      <c r="CX12" s="49">
        <v>5</v>
      </c>
      <c r="CY12" s="7">
        <f t="shared" ref="CY12:CY22" si="65">CQ12+CR12+CS12+CT12+CX12</f>
        <v>15</v>
      </c>
      <c r="CZ12" s="7">
        <v>11</v>
      </c>
      <c r="DA12" s="58"/>
      <c r="DB12" s="32">
        <f t="shared" si="45"/>
        <v>0</v>
      </c>
      <c r="DC12" s="32">
        <v>0</v>
      </c>
      <c r="DD12" s="33">
        <v>0</v>
      </c>
      <c r="DE12" s="33">
        <v>0</v>
      </c>
      <c r="DF12" s="14">
        <f t="shared" si="46"/>
        <v>0</v>
      </c>
      <c r="DG12" s="7">
        <v>8</v>
      </c>
      <c r="DH12" s="37">
        <f t="shared" ref="DH12:DH22" si="66">G12+U12+AI12+AW12+BF12+BZ12+CO12+CY12+DF12</f>
        <v>4283.434782608696</v>
      </c>
      <c r="DI12" s="38">
        <v>1</v>
      </c>
    </row>
    <row r="13" spans="1:113" hidden="1" x14ac:dyDescent="0.25">
      <c r="A13" s="2" t="s">
        <v>58</v>
      </c>
      <c r="B13" s="47" t="s">
        <v>61</v>
      </c>
      <c r="C13" s="47">
        <v>1390</v>
      </c>
      <c r="D13" s="1">
        <v>23</v>
      </c>
      <c r="E13" s="1">
        <v>13</v>
      </c>
      <c r="F13" s="8">
        <f t="shared" si="0"/>
        <v>56.521739130434781</v>
      </c>
      <c r="G13" s="7">
        <v>3</v>
      </c>
      <c r="H13" s="7">
        <v>1</v>
      </c>
      <c r="I13" s="1">
        <v>10</v>
      </c>
      <c r="J13" s="13">
        <f t="shared" si="1"/>
        <v>43.478260869565219</v>
      </c>
      <c r="K13" s="1">
        <f t="shared" si="2"/>
        <v>86.956521739130437</v>
      </c>
      <c r="L13" s="1">
        <v>32</v>
      </c>
      <c r="M13" s="6">
        <f t="shared" si="3"/>
        <v>139.13043478260869</v>
      </c>
      <c r="N13" s="1">
        <f t="shared" si="4"/>
        <v>278.26086956521738</v>
      </c>
      <c r="O13" s="1">
        <v>44</v>
      </c>
      <c r="P13" s="1">
        <f t="shared" si="5"/>
        <v>191.30434782608697</v>
      </c>
      <c r="Q13" s="1">
        <f t="shared" si="6"/>
        <v>573.91304347826087</v>
      </c>
      <c r="R13" s="1">
        <v>17</v>
      </c>
      <c r="S13" s="1">
        <f t="shared" si="7"/>
        <v>73.913043478260875</v>
      </c>
      <c r="T13" s="1">
        <f t="shared" si="8"/>
        <v>221.73913043478262</v>
      </c>
      <c r="U13" s="39">
        <f t="shared" si="9"/>
        <v>1160.8695652173915</v>
      </c>
      <c r="V13" s="7">
        <v>1</v>
      </c>
      <c r="W13" s="1">
        <v>7</v>
      </c>
      <c r="X13" s="1">
        <f t="shared" si="10"/>
        <v>30.434782608695652</v>
      </c>
      <c r="Y13" s="1">
        <f t="shared" si="11"/>
        <v>60.869565217391305</v>
      </c>
      <c r="Z13" s="1">
        <v>21</v>
      </c>
      <c r="AA13" s="1">
        <f t="shared" si="12"/>
        <v>91.304347826086953</v>
      </c>
      <c r="AB13" s="1">
        <f t="shared" si="13"/>
        <v>182.60869565217391</v>
      </c>
      <c r="AC13" s="1">
        <v>138</v>
      </c>
      <c r="AD13" s="1">
        <f t="shared" si="14"/>
        <v>600</v>
      </c>
      <c r="AE13" s="1">
        <f t="shared" si="15"/>
        <v>1800</v>
      </c>
      <c r="AF13" s="1">
        <v>72</v>
      </c>
      <c r="AG13" s="1">
        <f t="shared" si="16"/>
        <v>313.04347826086956</v>
      </c>
      <c r="AH13" s="1">
        <f t="shared" si="17"/>
        <v>939.13043478260875</v>
      </c>
      <c r="AI13" s="7">
        <f t="shared" si="18"/>
        <v>2982.608695652174</v>
      </c>
      <c r="AJ13" s="7">
        <v>1</v>
      </c>
      <c r="AK13" s="7">
        <v>5</v>
      </c>
      <c r="AL13" s="7">
        <f t="shared" si="19"/>
        <v>21.739130434782609</v>
      </c>
      <c r="AM13" s="7">
        <f t="shared" si="58"/>
        <v>43.478260869565219</v>
      </c>
      <c r="AN13" s="7">
        <v>2</v>
      </c>
      <c r="AO13" s="7">
        <f t="shared" si="21"/>
        <v>8.695652173913043</v>
      </c>
      <c r="AP13" s="7">
        <f t="shared" si="59"/>
        <v>17.391304347826086</v>
      </c>
      <c r="AQ13" s="7">
        <v>1</v>
      </c>
      <c r="AR13" s="7">
        <f t="shared" si="23"/>
        <v>4.3478260869565215</v>
      </c>
      <c r="AS13" s="7">
        <f t="shared" si="60"/>
        <v>13.043478260869565</v>
      </c>
      <c r="AT13" s="7">
        <v>1</v>
      </c>
      <c r="AU13" s="7">
        <f t="shared" si="25"/>
        <v>4.3478260869565215</v>
      </c>
      <c r="AV13" s="7">
        <f t="shared" si="61"/>
        <v>13.043478260869565</v>
      </c>
      <c r="AW13" s="7">
        <f t="shared" si="27"/>
        <v>86.956521739130437</v>
      </c>
      <c r="AX13" s="7">
        <v>4</v>
      </c>
      <c r="AY13" s="51">
        <v>5</v>
      </c>
      <c r="AZ13" s="1">
        <v>0</v>
      </c>
      <c r="BA13" s="1">
        <f t="shared" si="28"/>
        <v>0</v>
      </c>
      <c r="BB13" s="1">
        <v>8</v>
      </c>
      <c r="BC13" s="1">
        <f t="shared" si="29"/>
        <v>24</v>
      </c>
      <c r="BD13" s="1">
        <v>0</v>
      </c>
      <c r="BE13" s="1">
        <f t="shared" si="30"/>
        <v>0</v>
      </c>
      <c r="BF13" s="7">
        <f t="shared" si="31"/>
        <v>24</v>
      </c>
      <c r="BG13" s="7">
        <v>2</v>
      </c>
      <c r="BH13" s="20">
        <v>0</v>
      </c>
      <c r="BI13" s="20">
        <v>3</v>
      </c>
      <c r="BJ13" s="7">
        <f t="shared" si="32"/>
        <v>3</v>
      </c>
      <c r="BK13" s="7">
        <v>6</v>
      </c>
      <c r="BL13" s="23">
        <v>1</v>
      </c>
      <c r="BM13" s="23">
        <v>1</v>
      </c>
      <c r="BN13" s="23">
        <v>1</v>
      </c>
      <c r="BO13" s="7">
        <f t="shared" si="33"/>
        <v>3</v>
      </c>
      <c r="BP13" s="7">
        <v>1</v>
      </c>
      <c r="BQ13" s="26">
        <v>5</v>
      </c>
      <c r="BR13" s="26">
        <v>5</v>
      </c>
      <c r="BS13" s="7">
        <v>5</v>
      </c>
      <c r="BT13" s="7">
        <v>1</v>
      </c>
      <c r="BU13" s="7">
        <v>0</v>
      </c>
      <c r="BV13" s="39">
        <v>0</v>
      </c>
      <c r="BW13" s="7">
        <v>0</v>
      </c>
      <c r="BX13" s="7">
        <v>0</v>
      </c>
      <c r="BY13" s="7">
        <v>0</v>
      </c>
      <c r="BZ13" s="7">
        <f t="shared" si="62"/>
        <v>11</v>
      </c>
      <c r="CA13" s="7">
        <v>7</v>
      </c>
      <c r="CB13" s="54">
        <v>0</v>
      </c>
      <c r="CC13" s="48">
        <v>0</v>
      </c>
      <c r="CD13" s="48">
        <f t="shared" si="35"/>
        <v>0</v>
      </c>
      <c r="CE13" s="48">
        <f t="shared" si="36"/>
        <v>0</v>
      </c>
      <c r="CF13" s="48">
        <v>0</v>
      </c>
      <c r="CG13" s="48">
        <f t="shared" si="37"/>
        <v>0</v>
      </c>
      <c r="CH13" s="48">
        <f t="shared" si="38"/>
        <v>0</v>
      </c>
      <c r="CI13" s="48">
        <v>0</v>
      </c>
      <c r="CJ13" s="48">
        <f t="shared" si="39"/>
        <v>0</v>
      </c>
      <c r="CK13" s="48">
        <f t="shared" si="40"/>
        <v>0</v>
      </c>
      <c r="CL13" s="48">
        <v>0</v>
      </c>
      <c r="CM13" s="48">
        <f t="shared" si="41"/>
        <v>0</v>
      </c>
      <c r="CN13" s="48">
        <f t="shared" si="63"/>
        <v>0</v>
      </c>
      <c r="CO13" s="39">
        <f t="shared" si="64"/>
        <v>0</v>
      </c>
      <c r="CP13" s="7">
        <v>0</v>
      </c>
      <c r="CQ13" s="49">
        <v>0</v>
      </c>
      <c r="CR13" s="49">
        <v>0</v>
      </c>
      <c r="CS13" s="49">
        <v>5</v>
      </c>
      <c r="CT13" s="49">
        <v>5</v>
      </c>
      <c r="CU13" s="49">
        <v>0</v>
      </c>
      <c r="CV13" s="49">
        <v>5</v>
      </c>
      <c r="CW13" s="49">
        <v>5</v>
      </c>
      <c r="CX13" s="49">
        <v>5</v>
      </c>
      <c r="CY13" s="7">
        <f t="shared" si="65"/>
        <v>15</v>
      </c>
      <c r="CZ13" s="7">
        <v>11</v>
      </c>
      <c r="DA13" s="58"/>
      <c r="DB13" s="32">
        <f t="shared" si="45"/>
        <v>0</v>
      </c>
      <c r="DC13" s="32">
        <v>0</v>
      </c>
      <c r="DD13" s="33">
        <v>0</v>
      </c>
      <c r="DE13" s="33">
        <v>0</v>
      </c>
      <c r="DF13" s="14">
        <f t="shared" si="46"/>
        <v>0</v>
      </c>
      <c r="DG13" s="7">
        <v>8</v>
      </c>
      <c r="DH13" s="37">
        <f t="shared" si="66"/>
        <v>4283.434782608696</v>
      </c>
      <c r="DI13" s="38">
        <v>1</v>
      </c>
    </row>
    <row r="14" spans="1:113" hidden="1" x14ac:dyDescent="0.25">
      <c r="A14" s="2" t="s">
        <v>58</v>
      </c>
      <c r="B14" s="47" t="s">
        <v>68</v>
      </c>
      <c r="C14" s="47">
        <v>1390</v>
      </c>
      <c r="D14" s="1">
        <v>23</v>
      </c>
      <c r="E14" s="1">
        <v>13</v>
      </c>
      <c r="F14" s="8">
        <f t="shared" si="0"/>
        <v>56.521739130434781</v>
      </c>
      <c r="G14" s="7">
        <v>3</v>
      </c>
      <c r="H14" s="7">
        <v>1</v>
      </c>
      <c r="I14" s="1">
        <v>10</v>
      </c>
      <c r="J14" s="13">
        <f t="shared" si="1"/>
        <v>43.478260869565219</v>
      </c>
      <c r="K14" s="1">
        <f t="shared" si="2"/>
        <v>86.956521739130437</v>
      </c>
      <c r="L14" s="1">
        <v>32</v>
      </c>
      <c r="M14" s="6">
        <f t="shared" si="3"/>
        <v>139.13043478260869</v>
      </c>
      <c r="N14" s="1">
        <f t="shared" si="4"/>
        <v>278.26086956521738</v>
      </c>
      <c r="O14" s="1">
        <v>44</v>
      </c>
      <c r="P14" s="1">
        <f t="shared" si="5"/>
        <v>191.30434782608697</v>
      </c>
      <c r="Q14" s="1">
        <f t="shared" si="6"/>
        <v>573.91304347826087</v>
      </c>
      <c r="R14" s="1">
        <v>17</v>
      </c>
      <c r="S14" s="1">
        <f t="shared" si="7"/>
        <v>73.913043478260875</v>
      </c>
      <c r="T14" s="1">
        <f t="shared" si="8"/>
        <v>221.73913043478262</v>
      </c>
      <c r="U14" s="39">
        <f t="shared" si="9"/>
        <v>1160.8695652173915</v>
      </c>
      <c r="V14" s="7">
        <v>1</v>
      </c>
      <c r="W14" s="1">
        <v>7</v>
      </c>
      <c r="X14" s="1">
        <f t="shared" si="10"/>
        <v>30.434782608695652</v>
      </c>
      <c r="Y14" s="1">
        <f t="shared" si="11"/>
        <v>60.869565217391305</v>
      </c>
      <c r="Z14" s="1">
        <v>21</v>
      </c>
      <c r="AA14" s="1">
        <f t="shared" si="12"/>
        <v>91.304347826086953</v>
      </c>
      <c r="AB14" s="1">
        <f t="shared" si="13"/>
        <v>182.60869565217391</v>
      </c>
      <c r="AC14" s="1">
        <v>138</v>
      </c>
      <c r="AD14" s="1">
        <f t="shared" si="14"/>
        <v>600</v>
      </c>
      <c r="AE14" s="1">
        <f t="shared" si="15"/>
        <v>1800</v>
      </c>
      <c r="AF14" s="1">
        <v>72</v>
      </c>
      <c r="AG14" s="1">
        <f t="shared" si="16"/>
        <v>313.04347826086956</v>
      </c>
      <c r="AH14" s="1">
        <f t="shared" si="17"/>
        <v>939.13043478260875</v>
      </c>
      <c r="AI14" s="7">
        <f t="shared" si="18"/>
        <v>2982.608695652174</v>
      </c>
      <c r="AJ14" s="7">
        <v>1</v>
      </c>
      <c r="AK14" s="7">
        <v>5</v>
      </c>
      <c r="AL14" s="7">
        <f t="shared" si="19"/>
        <v>21.739130434782609</v>
      </c>
      <c r="AM14" s="7">
        <f t="shared" si="58"/>
        <v>43.478260869565219</v>
      </c>
      <c r="AN14" s="7">
        <v>2</v>
      </c>
      <c r="AO14" s="7">
        <f t="shared" si="21"/>
        <v>8.695652173913043</v>
      </c>
      <c r="AP14" s="7">
        <f t="shared" si="59"/>
        <v>17.391304347826086</v>
      </c>
      <c r="AQ14" s="7">
        <v>1</v>
      </c>
      <c r="AR14" s="7">
        <f t="shared" si="23"/>
        <v>4.3478260869565215</v>
      </c>
      <c r="AS14" s="7">
        <f t="shared" si="60"/>
        <v>13.043478260869565</v>
      </c>
      <c r="AT14" s="7">
        <v>1</v>
      </c>
      <c r="AU14" s="7">
        <f t="shared" si="25"/>
        <v>4.3478260869565215</v>
      </c>
      <c r="AV14" s="7">
        <f t="shared" si="61"/>
        <v>13.043478260869565</v>
      </c>
      <c r="AW14" s="7">
        <f t="shared" si="27"/>
        <v>86.956521739130437</v>
      </c>
      <c r="AX14" s="7">
        <v>4</v>
      </c>
      <c r="AY14" s="51">
        <v>5</v>
      </c>
      <c r="AZ14" s="1">
        <v>0</v>
      </c>
      <c r="BA14" s="1">
        <f t="shared" si="28"/>
        <v>0</v>
      </c>
      <c r="BB14" s="1">
        <v>8</v>
      </c>
      <c r="BC14" s="1">
        <f t="shared" si="29"/>
        <v>24</v>
      </c>
      <c r="BD14" s="1">
        <v>0</v>
      </c>
      <c r="BE14" s="1">
        <f t="shared" si="30"/>
        <v>0</v>
      </c>
      <c r="BF14" s="7">
        <f t="shared" si="31"/>
        <v>24</v>
      </c>
      <c r="BG14" s="7">
        <v>2</v>
      </c>
      <c r="BH14" s="20">
        <v>0</v>
      </c>
      <c r="BI14" s="20">
        <v>3</v>
      </c>
      <c r="BJ14" s="7">
        <f t="shared" si="32"/>
        <v>3</v>
      </c>
      <c r="BK14" s="7">
        <v>6</v>
      </c>
      <c r="BL14" s="23">
        <v>1</v>
      </c>
      <c r="BM14" s="23">
        <v>1</v>
      </c>
      <c r="BN14" s="23">
        <v>1</v>
      </c>
      <c r="BO14" s="7">
        <f t="shared" si="33"/>
        <v>3</v>
      </c>
      <c r="BP14" s="7">
        <v>1</v>
      </c>
      <c r="BQ14" s="26">
        <v>5</v>
      </c>
      <c r="BR14" s="26">
        <v>5</v>
      </c>
      <c r="BS14" s="7">
        <v>5</v>
      </c>
      <c r="BT14" s="7">
        <v>1</v>
      </c>
      <c r="BU14" s="7">
        <v>0</v>
      </c>
      <c r="BV14" s="39">
        <v>0</v>
      </c>
      <c r="BW14" s="7">
        <v>0</v>
      </c>
      <c r="BX14" s="7">
        <v>0</v>
      </c>
      <c r="BY14" s="7">
        <v>0</v>
      </c>
      <c r="BZ14" s="7">
        <f t="shared" si="62"/>
        <v>11</v>
      </c>
      <c r="CA14" s="7">
        <v>7</v>
      </c>
      <c r="CB14" s="54">
        <v>0</v>
      </c>
      <c r="CC14" s="48">
        <v>0</v>
      </c>
      <c r="CD14" s="48">
        <f t="shared" si="35"/>
        <v>0</v>
      </c>
      <c r="CE14" s="48">
        <f t="shared" si="36"/>
        <v>0</v>
      </c>
      <c r="CF14" s="48">
        <v>0</v>
      </c>
      <c r="CG14" s="48">
        <f t="shared" si="37"/>
        <v>0</v>
      </c>
      <c r="CH14" s="48">
        <f t="shared" si="38"/>
        <v>0</v>
      </c>
      <c r="CI14" s="48">
        <v>0</v>
      </c>
      <c r="CJ14" s="48">
        <f t="shared" si="39"/>
        <v>0</v>
      </c>
      <c r="CK14" s="48">
        <f t="shared" si="40"/>
        <v>0</v>
      </c>
      <c r="CL14" s="48">
        <v>0</v>
      </c>
      <c r="CM14" s="48">
        <f t="shared" si="41"/>
        <v>0</v>
      </c>
      <c r="CN14" s="48">
        <f t="shared" si="63"/>
        <v>0</v>
      </c>
      <c r="CO14" s="39">
        <f t="shared" si="64"/>
        <v>0</v>
      </c>
      <c r="CP14" s="7">
        <v>0</v>
      </c>
      <c r="CQ14" s="49">
        <v>0</v>
      </c>
      <c r="CR14" s="49">
        <v>0</v>
      </c>
      <c r="CS14" s="49">
        <v>5</v>
      </c>
      <c r="CT14" s="49">
        <v>5</v>
      </c>
      <c r="CU14" s="49">
        <v>0</v>
      </c>
      <c r="CV14" s="49">
        <v>5</v>
      </c>
      <c r="CW14" s="49">
        <v>5</v>
      </c>
      <c r="CX14" s="49">
        <v>5</v>
      </c>
      <c r="CY14" s="7">
        <f t="shared" si="65"/>
        <v>15</v>
      </c>
      <c r="CZ14" s="7">
        <v>11</v>
      </c>
      <c r="DA14" s="58"/>
      <c r="DB14" s="32">
        <f t="shared" si="45"/>
        <v>0</v>
      </c>
      <c r="DC14" s="32">
        <v>0</v>
      </c>
      <c r="DD14" s="33">
        <v>0</v>
      </c>
      <c r="DE14" s="33">
        <v>0</v>
      </c>
      <c r="DF14" s="14">
        <f t="shared" si="46"/>
        <v>0</v>
      </c>
      <c r="DG14" s="7">
        <v>8</v>
      </c>
      <c r="DH14" s="37">
        <f t="shared" si="66"/>
        <v>4283.434782608696</v>
      </c>
      <c r="DI14" s="38">
        <v>1</v>
      </c>
    </row>
    <row r="15" spans="1:113" ht="18" hidden="1" customHeight="1" x14ac:dyDescent="0.25">
      <c r="A15" s="2" t="s">
        <v>58</v>
      </c>
      <c r="B15" s="47" t="s">
        <v>60</v>
      </c>
      <c r="C15" s="47">
        <v>1390</v>
      </c>
      <c r="D15" s="1">
        <v>23</v>
      </c>
      <c r="E15" s="1">
        <v>13</v>
      </c>
      <c r="F15" s="8">
        <f t="shared" si="0"/>
        <v>56.521739130434781</v>
      </c>
      <c r="G15" s="7">
        <v>3</v>
      </c>
      <c r="H15" s="7">
        <v>1</v>
      </c>
      <c r="I15" s="1">
        <v>10</v>
      </c>
      <c r="J15" s="13">
        <f t="shared" si="1"/>
        <v>43.478260869565219</v>
      </c>
      <c r="K15" s="1">
        <f t="shared" si="2"/>
        <v>86.956521739130437</v>
      </c>
      <c r="L15" s="1">
        <v>32</v>
      </c>
      <c r="M15" s="6">
        <f t="shared" si="3"/>
        <v>139.13043478260869</v>
      </c>
      <c r="N15" s="1">
        <f t="shared" si="4"/>
        <v>278.26086956521738</v>
      </c>
      <c r="O15" s="1">
        <v>44</v>
      </c>
      <c r="P15" s="1">
        <f t="shared" si="5"/>
        <v>191.30434782608697</v>
      </c>
      <c r="Q15" s="1">
        <f t="shared" si="6"/>
        <v>573.91304347826087</v>
      </c>
      <c r="R15" s="1">
        <v>17</v>
      </c>
      <c r="S15" s="1">
        <f t="shared" si="7"/>
        <v>73.913043478260875</v>
      </c>
      <c r="T15" s="1">
        <f t="shared" si="8"/>
        <v>221.73913043478262</v>
      </c>
      <c r="U15" s="39">
        <f t="shared" si="9"/>
        <v>1160.8695652173915</v>
      </c>
      <c r="V15" s="7">
        <v>1</v>
      </c>
      <c r="W15" s="1">
        <v>7</v>
      </c>
      <c r="X15" s="1">
        <f t="shared" si="10"/>
        <v>30.434782608695652</v>
      </c>
      <c r="Y15" s="1">
        <f t="shared" si="11"/>
        <v>60.869565217391305</v>
      </c>
      <c r="Z15" s="1">
        <v>21</v>
      </c>
      <c r="AA15" s="1">
        <f t="shared" si="12"/>
        <v>91.304347826086953</v>
      </c>
      <c r="AB15" s="1">
        <f t="shared" si="13"/>
        <v>182.60869565217391</v>
      </c>
      <c r="AC15" s="1">
        <v>138</v>
      </c>
      <c r="AD15" s="1">
        <f t="shared" si="14"/>
        <v>600</v>
      </c>
      <c r="AE15" s="1">
        <f t="shared" si="15"/>
        <v>1800</v>
      </c>
      <c r="AF15" s="1">
        <v>72</v>
      </c>
      <c r="AG15" s="1">
        <f t="shared" si="16"/>
        <v>313.04347826086956</v>
      </c>
      <c r="AH15" s="1">
        <f t="shared" si="17"/>
        <v>939.13043478260875</v>
      </c>
      <c r="AI15" s="7">
        <f t="shared" si="18"/>
        <v>2982.608695652174</v>
      </c>
      <c r="AJ15" s="7">
        <v>1</v>
      </c>
      <c r="AK15" s="7">
        <v>5</v>
      </c>
      <c r="AL15" s="7">
        <f t="shared" si="19"/>
        <v>21.739130434782609</v>
      </c>
      <c r="AM15" s="7">
        <f t="shared" si="58"/>
        <v>43.478260869565219</v>
      </c>
      <c r="AN15" s="7">
        <v>2</v>
      </c>
      <c r="AO15" s="7">
        <f t="shared" si="21"/>
        <v>8.695652173913043</v>
      </c>
      <c r="AP15" s="7">
        <f t="shared" si="59"/>
        <v>17.391304347826086</v>
      </c>
      <c r="AQ15" s="7">
        <v>1</v>
      </c>
      <c r="AR15" s="7">
        <f t="shared" si="23"/>
        <v>4.3478260869565215</v>
      </c>
      <c r="AS15" s="7">
        <f t="shared" si="60"/>
        <v>13.043478260869565</v>
      </c>
      <c r="AT15" s="7">
        <v>1</v>
      </c>
      <c r="AU15" s="7">
        <f t="shared" si="25"/>
        <v>4.3478260869565215</v>
      </c>
      <c r="AV15" s="7">
        <f t="shared" si="61"/>
        <v>13.043478260869565</v>
      </c>
      <c r="AW15" s="7">
        <f t="shared" si="27"/>
        <v>86.956521739130437</v>
      </c>
      <c r="AX15" s="7">
        <v>4</v>
      </c>
      <c r="AY15" s="51">
        <v>5</v>
      </c>
      <c r="AZ15" s="1">
        <v>0</v>
      </c>
      <c r="BA15" s="1">
        <f t="shared" si="28"/>
        <v>0</v>
      </c>
      <c r="BB15" s="1">
        <v>8</v>
      </c>
      <c r="BC15" s="1">
        <f t="shared" si="29"/>
        <v>24</v>
      </c>
      <c r="BD15" s="1">
        <v>0</v>
      </c>
      <c r="BE15" s="1">
        <f t="shared" si="30"/>
        <v>0</v>
      </c>
      <c r="BF15" s="7">
        <f t="shared" si="31"/>
        <v>24</v>
      </c>
      <c r="BG15" s="7">
        <v>2</v>
      </c>
      <c r="BH15" s="20">
        <v>0</v>
      </c>
      <c r="BI15" s="20">
        <v>3</v>
      </c>
      <c r="BJ15" s="7">
        <f t="shared" si="32"/>
        <v>3</v>
      </c>
      <c r="BK15" s="7">
        <v>6</v>
      </c>
      <c r="BL15" s="23">
        <v>1</v>
      </c>
      <c r="BM15" s="23">
        <v>1</v>
      </c>
      <c r="BN15" s="23">
        <v>1</v>
      </c>
      <c r="BO15" s="7">
        <f t="shared" si="33"/>
        <v>3</v>
      </c>
      <c r="BP15" s="7">
        <v>1</v>
      </c>
      <c r="BQ15" s="26">
        <v>5</v>
      </c>
      <c r="BR15" s="26">
        <v>5</v>
      </c>
      <c r="BS15" s="7">
        <v>5</v>
      </c>
      <c r="BT15" s="7">
        <v>1</v>
      </c>
      <c r="BU15" s="7">
        <v>0</v>
      </c>
      <c r="BV15" s="39">
        <v>0</v>
      </c>
      <c r="BW15" s="7">
        <v>0</v>
      </c>
      <c r="BX15" s="7">
        <v>0</v>
      </c>
      <c r="BY15" s="7">
        <v>0</v>
      </c>
      <c r="BZ15" s="7">
        <f t="shared" si="62"/>
        <v>11</v>
      </c>
      <c r="CA15" s="7">
        <v>7</v>
      </c>
      <c r="CB15" s="54">
        <v>0</v>
      </c>
      <c r="CC15" s="48">
        <v>0</v>
      </c>
      <c r="CD15" s="48">
        <f t="shared" si="35"/>
        <v>0</v>
      </c>
      <c r="CE15" s="48">
        <f t="shared" si="36"/>
        <v>0</v>
      </c>
      <c r="CF15" s="48">
        <v>0</v>
      </c>
      <c r="CG15" s="48">
        <f t="shared" si="37"/>
        <v>0</v>
      </c>
      <c r="CH15" s="48">
        <f t="shared" si="38"/>
        <v>0</v>
      </c>
      <c r="CI15" s="48">
        <v>0</v>
      </c>
      <c r="CJ15" s="48">
        <f t="shared" si="39"/>
        <v>0</v>
      </c>
      <c r="CK15" s="48">
        <f t="shared" si="40"/>
        <v>0</v>
      </c>
      <c r="CL15" s="48">
        <v>0</v>
      </c>
      <c r="CM15" s="48">
        <f t="shared" si="41"/>
        <v>0</v>
      </c>
      <c r="CN15" s="48">
        <f t="shared" si="63"/>
        <v>0</v>
      </c>
      <c r="CO15" s="39">
        <f t="shared" si="64"/>
        <v>0</v>
      </c>
      <c r="CP15" s="7">
        <v>0</v>
      </c>
      <c r="CQ15" s="49">
        <v>0</v>
      </c>
      <c r="CR15" s="49">
        <v>0</v>
      </c>
      <c r="CS15" s="49">
        <v>5</v>
      </c>
      <c r="CT15" s="49">
        <v>5</v>
      </c>
      <c r="CU15" s="49">
        <v>0</v>
      </c>
      <c r="CV15" s="49">
        <v>5</v>
      </c>
      <c r="CW15" s="49">
        <v>5</v>
      </c>
      <c r="CX15" s="49">
        <v>5</v>
      </c>
      <c r="CY15" s="7">
        <f t="shared" si="65"/>
        <v>15</v>
      </c>
      <c r="CZ15" s="7">
        <v>11</v>
      </c>
      <c r="DA15" s="58"/>
      <c r="DB15" s="32">
        <f t="shared" si="45"/>
        <v>0</v>
      </c>
      <c r="DC15" s="32">
        <v>0</v>
      </c>
      <c r="DD15" s="33">
        <v>0</v>
      </c>
      <c r="DE15" s="33">
        <v>0</v>
      </c>
      <c r="DF15" s="14">
        <f t="shared" si="46"/>
        <v>0</v>
      </c>
      <c r="DG15" s="7">
        <v>8</v>
      </c>
      <c r="DH15" s="37">
        <f t="shared" si="66"/>
        <v>4283.434782608696</v>
      </c>
      <c r="DI15" s="38">
        <v>1</v>
      </c>
    </row>
    <row r="16" spans="1:113" hidden="1" x14ac:dyDescent="0.25">
      <c r="A16" s="2" t="s">
        <v>1</v>
      </c>
      <c r="B16" s="47" t="s">
        <v>69</v>
      </c>
      <c r="C16" s="47">
        <v>1390</v>
      </c>
      <c r="D16" s="1">
        <v>23</v>
      </c>
      <c r="E16" s="1">
        <v>13</v>
      </c>
      <c r="F16" s="8">
        <f t="shared" si="0"/>
        <v>56.521739130434781</v>
      </c>
      <c r="G16" s="7">
        <v>3</v>
      </c>
      <c r="H16" s="7">
        <v>1</v>
      </c>
      <c r="I16" s="1">
        <v>10</v>
      </c>
      <c r="J16" s="13">
        <f t="shared" si="1"/>
        <v>43.478260869565219</v>
      </c>
      <c r="K16" s="1">
        <f t="shared" si="2"/>
        <v>86.956521739130437</v>
      </c>
      <c r="L16" s="1">
        <v>32</v>
      </c>
      <c r="M16" s="6">
        <f t="shared" si="3"/>
        <v>139.13043478260869</v>
      </c>
      <c r="N16" s="1">
        <f t="shared" si="4"/>
        <v>278.26086956521738</v>
      </c>
      <c r="O16" s="1">
        <v>44</v>
      </c>
      <c r="P16" s="1">
        <f t="shared" si="5"/>
        <v>191.30434782608697</v>
      </c>
      <c r="Q16" s="1">
        <f t="shared" si="6"/>
        <v>573.91304347826087</v>
      </c>
      <c r="R16" s="1">
        <v>17</v>
      </c>
      <c r="S16" s="1">
        <f t="shared" si="7"/>
        <v>73.913043478260875</v>
      </c>
      <c r="T16" s="1">
        <f t="shared" si="8"/>
        <v>221.73913043478262</v>
      </c>
      <c r="U16" s="39">
        <f t="shared" si="9"/>
        <v>1160.8695652173915</v>
      </c>
      <c r="V16" s="7">
        <v>1</v>
      </c>
      <c r="W16" s="1">
        <v>7</v>
      </c>
      <c r="X16" s="1">
        <f t="shared" si="10"/>
        <v>30.434782608695652</v>
      </c>
      <c r="Y16" s="1">
        <f t="shared" si="11"/>
        <v>60.869565217391305</v>
      </c>
      <c r="Z16" s="1">
        <v>21</v>
      </c>
      <c r="AA16" s="1">
        <f t="shared" si="12"/>
        <v>91.304347826086953</v>
      </c>
      <c r="AB16" s="1">
        <f t="shared" si="13"/>
        <v>182.60869565217391</v>
      </c>
      <c r="AC16" s="1">
        <v>138</v>
      </c>
      <c r="AD16" s="1">
        <f t="shared" si="14"/>
        <v>600</v>
      </c>
      <c r="AE16" s="1">
        <f t="shared" si="15"/>
        <v>1800</v>
      </c>
      <c r="AF16" s="1">
        <v>72</v>
      </c>
      <c r="AG16" s="1">
        <f t="shared" si="16"/>
        <v>313.04347826086956</v>
      </c>
      <c r="AH16" s="1">
        <f t="shared" si="17"/>
        <v>939.13043478260875</v>
      </c>
      <c r="AI16" s="7">
        <f t="shared" si="18"/>
        <v>2982.608695652174</v>
      </c>
      <c r="AJ16" s="7">
        <v>1</v>
      </c>
      <c r="AK16" s="7">
        <v>5</v>
      </c>
      <c r="AL16" s="7">
        <f t="shared" si="19"/>
        <v>21.739130434782609</v>
      </c>
      <c r="AM16" s="7">
        <f t="shared" si="58"/>
        <v>43.478260869565219</v>
      </c>
      <c r="AN16" s="7">
        <v>2</v>
      </c>
      <c r="AO16" s="7">
        <f t="shared" si="21"/>
        <v>8.695652173913043</v>
      </c>
      <c r="AP16" s="7">
        <f t="shared" si="59"/>
        <v>17.391304347826086</v>
      </c>
      <c r="AQ16" s="7">
        <v>1</v>
      </c>
      <c r="AR16" s="7">
        <f t="shared" si="23"/>
        <v>4.3478260869565215</v>
      </c>
      <c r="AS16" s="7">
        <f t="shared" si="60"/>
        <v>13.043478260869565</v>
      </c>
      <c r="AT16" s="7">
        <v>1</v>
      </c>
      <c r="AU16" s="7">
        <f t="shared" si="25"/>
        <v>4.3478260869565215</v>
      </c>
      <c r="AV16" s="7">
        <f t="shared" si="61"/>
        <v>13.043478260869565</v>
      </c>
      <c r="AW16" s="7">
        <f t="shared" si="27"/>
        <v>86.956521739130437</v>
      </c>
      <c r="AX16" s="7">
        <v>4</v>
      </c>
      <c r="AY16" s="51">
        <v>5</v>
      </c>
      <c r="AZ16" s="1">
        <v>0</v>
      </c>
      <c r="BA16" s="1">
        <f t="shared" si="28"/>
        <v>0</v>
      </c>
      <c r="BB16" s="1">
        <v>8</v>
      </c>
      <c r="BC16" s="1">
        <f t="shared" si="29"/>
        <v>24</v>
      </c>
      <c r="BD16" s="1">
        <v>0</v>
      </c>
      <c r="BE16" s="1">
        <f t="shared" si="30"/>
        <v>0</v>
      </c>
      <c r="BF16" s="7">
        <f t="shared" si="31"/>
        <v>24</v>
      </c>
      <c r="BG16" s="7">
        <v>2</v>
      </c>
      <c r="BH16" s="20">
        <v>0</v>
      </c>
      <c r="BI16" s="20">
        <v>3</v>
      </c>
      <c r="BJ16" s="7">
        <f t="shared" si="32"/>
        <v>3</v>
      </c>
      <c r="BK16" s="7">
        <v>6</v>
      </c>
      <c r="BL16" s="23">
        <v>1</v>
      </c>
      <c r="BM16" s="23">
        <v>1</v>
      </c>
      <c r="BN16" s="23">
        <v>1</v>
      </c>
      <c r="BO16" s="7">
        <f t="shared" si="33"/>
        <v>3</v>
      </c>
      <c r="BP16" s="7">
        <v>1</v>
      </c>
      <c r="BQ16" s="26">
        <v>5</v>
      </c>
      <c r="BR16" s="26">
        <v>5</v>
      </c>
      <c r="BS16" s="7">
        <v>5</v>
      </c>
      <c r="BT16" s="7">
        <v>1</v>
      </c>
      <c r="BU16" s="7">
        <v>0</v>
      </c>
      <c r="BV16" s="39">
        <v>0</v>
      </c>
      <c r="BW16" s="7">
        <v>0</v>
      </c>
      <c r="BX16" s="7">
        <v>0</v>
      </c>
      <c r="BY16" s="7">
        <v>0</v>
      </c>
      <c r="BZ16" s="7">
        <f t="shared" si="62"/>
        <v>11</v>
      </c>
      <c r="CA16" s="7">
        <v>7</v>
      </c>
      <c r="CB16" s="54">
        <v>0</v>
      </c>
      <c r="CC16" s="48">
        <v>0</v>
      </c>
      <c r="CD16" s="48">
        <f t="shared" si="35"/>
        <v>0</v>
      </c>
      <c r="CE16" s="48">
        <f t="shared" si="36"/>
        <v>0</v>
      </c>
      <c r="CF16" s="48">
        <v>0</v>
      </c>
      <c r="CG16" s="48">
        <f t="shared" si="37"/>
        <v>0</v>
      </c>
      <c r="CH16" s="48">
        <f t="shared" si="38"/>
        <v>0</v>
      </c>
      <c r="CI16" s="48">
        <v>0</v>
      </c>
      <c r="CJ16" s="48">
        <f t="shared" si="39"/>
        <v>0</v>
      </c>
      <c r="CK16" s="48">
        <f t="shared" si="40"/>
        <v>0</v>
      </c>
      <c r="CL16" s="48">
        <v>0</v>
      </c>
      <c r="CM16" s="48">
        <f t="shared" si="41"/>
        <v>0</v>
      </c>
      <c r="CN16" s="48">
        <f t="shared" si="63"/>
        <v>0</v>
      </c>
      <c r="CO16" s="39">
        <f t="shared" si="64"/>
        <v>0</v>
      </c>
      <c r="CP16" s="7">
        <v>0</v>
      </c>
      <c r="CQ16" s="49">
        <v>0</v>
      </c>
      <c r="CR16" s="49">
        <v>0</v>
      </c>
      <c r="CS16" s="49">
        <v>5</v>
      </c>
      <c r="CT16" s="49">
        <v>5</v>
      </c>
      <c r="CU16" s="49">
        <v>0</v>
      </c>
      <c r="CV16" s="49">
        <v>5</v>
      </c>
      <c r="CW16" s="49">
        <v>5</v>
      </c>
      <c r="CX16" s="49">
        <v>5</v>
      </c>
      <c r="CY16" s="7">
        <f t="shared" si="65"/>
        <v>15</v>
      </c>
      <c r="CZ16" s="7">
        <v>11</v>
      </c>
      <c r="DA16" s="58"/>
      <c r="DB16" s="32">
        <f t="shared" si="45"/>
        <v>0</v>
      </c>
      <c r="DC16" s="32">
        <v>0</v>
      </c>
      <c r="DD16" s="33">
        <v>0</v>
      </c>
      <c r="DE16" s="33">
        <v>0</v>
      </c>
      <c r="DF16" s="14">
        <f t="shared" si="46"/>
        <v>0</v>
      </c>
      <c r="DG16" s="7">
        <v>8</v>
      </c>
      <c r="DH16" s="37">
        <f t="shared" si="66"/>
        <v>4283.434782608696</v>
      </c>
      <c r="DI16" s="38">
        <v>1</v>
      </c>
    </row>
    <row r="17" spans="1:113" hidden="1" x14ac:dyDescent="0.25">
      <c r="A17" s="2" t="s">
        <v>1</v>
      </c>
      <c r="B17" s="47" t="s">
        <v>73</v>
      </c>
      <c r="C17" s="47">
        <v>1390</v>
      </c>
      <c r="D17" s="1">
        <v>23</v>
      </c>
      <c r="E17" s="1">
        <v>13</v>
      </c>
      <c r="F17" s="8">
        <f t="shared" si="0"/>
        <v>56.521739130434781</v>
      </c>
      <c r="G17" s="7">
        <v>3</v>
      </c>
      <c r="H17" s="7">
        <v>1</v>
      </c>
      <c r="I17" s="1">
        <v>10</v>
      </c>
      <c r="J17" s="13">
        <f t="shared" si="1"/>
        <v>43.478260869565219</v>
      </c>
      <c r="K17" s="1">
        <f t="shared" si="2"/>
        <v>86.956521739130437</v>
      </c>
      <c r="L17" s="1">
        <v>32</v>
      </c>
      <c r="M17" s="6">
        <f t="shared" si="3"/>
        <v>139.13043478260869</v>
      </c>
      <c r="N17" s="1">
        <f t="shared" si="4"/>
        <v>278.26086956521738</v>
      </c>
      <c r="O17" s="1">
        <v>44</v>
      </c>
      <c r="P17" s="1">
        <f t="shared" si="5"/>
        <v>191.30434782608697</v>
      </c>
      <c r="Q17" s="1">
        <f t="shared" si="6"/>
        <v>573.91304347826087</v>
      </c>
      <c r="R17" s="1">
        <v>17</v>
      </c>
      <c r="S17" s="1">
        <f t="shared" si="7"/>
        <v>73.913043478260875</v>
      </c>
      <c r="T17" s="1">
        <f t="shared" si="8"/>
        <v>221.73913043478262</v>
      </c>
      <c r="U17" s="39">
        <f t="shared" si="9"/>
        <v>1160.8695652173915</v>
      </c>
      <c r="V17" s="7">
        <v>1</v>
      </c>
      <c r="W17" s="1">
        <v>7</v>
      </c>
      <c r="X17" s="1">
        <f t="shared" si="10"/>
        <v>30.434782608695652</v>
      </c>
      <c r="Y17" s="1">
        <f t="shared" si="11"/>
        <v>60.869565217391305</v>
      </c>
      <c r="Z17" s="1">
        <v>21</v>
      </c>
      <c r="AA17" s="1">
        <f t="shared" si="12"/>
        <v>91.304347826086953</v>
      </c>
      <c r="AB17" s="1">
        <f t="shared" si="13"/>
        <v>182.60869565217391</v>
      </c>
      <c r="AC17" s="1">
        <v>138</v>
      </c>
      <c r="AD17" s="1">
        <f t="shared" si="14"/>
        <v>600</v>
      </c>
      <c r="AE17" s="1">
        <f t="shared" si="15"/>
        <v>1800</v>
      </c>
      <c r="AF17" s="1">
        <v>72</v>
      </c>
      <c r="AG17" s="1">
        <f t="shared" si="16"/>
        <v>313.04347826086956</v>
      </c>
      <c r="AH17" s="1">
        <f t="shared" si="17"/>
        <v>939.13043478260875</v>
      </c>
      <c r="AI17" s="7">
        <f t="shared" si="18"/>
        <v>2982.608695652174</v>
      </c>
      <c r="AJ17" s="7">
        <v>1</v>
      </c>
      <c r="AK17" s="7">
        <v>5</v>
      </c>
      <c r="AL17" s="7">
        <f t="shared" si="19"/>
        <v>21.739130434782609</v>
      </c>
      <c r="AM17" s="7">
        <f t="shared" si="58"/>
        <v>43.478260869565219</v>
      </c>
      <c r="AN17" s="7">
        <v>2</v>
      </c>
      <c r="AO17" s="7">
        <f t="shared" si="21"/>
        <v>8.695652173913043</v>
      </c>
      <c r="AP17" s="7">
        <f t="shared" si="59"/>
        <v>17.391304347826086</v>
      </c>
      <c r="AQ17" s="7">
        <v>1</v>
      </c>
      <c r="AR17" s="7">
        <f t="shared" si="23"/>
        <v>4.3478260869565215</v>
      </c>
      <c r="AS17" s="7">
        <f t="shared" si="60"/>
        <v>13.043478260869565</v>
      </c>
      <c r="AT17" s="7">
        <v>1</v>
      </c>
      <c r="AU17" s="7">
        <f t="shared" si="25"/>
        <v>4.3478260869565215</v>
      </c>
      <c r="AV17" s="7">
        <f t="shared" si="61"/>
        <v>13.043478260869565</v>
      </c>
      <c r="AW17" s="7">
        <f t="shared" si="27"/>
        <v>86.956521739130437</v>
      </c>
      <c r="AX17" s="7">
        <v>4</v>
      </c>
      <c r="AY17" s="51">
        <v>5</v>
      </c>
      <c r="AZ17" s="1">
        <v>0</v>
      </c>
      <c r="BA17" s="1">
        <f t="shared" si="28"/>
        <v>0</v>
      </c>
      <c r="BB17" s="1">
        <v>8</v>
      </c>
      <c r="BC17" s="1">
        <f t="shared" si="29"/>
        <v>24</v>
      </c>
      <c r="BD17" s="1">
        <v>0</v>
      </c>
      <c r="BE17" s="1">
        <f t="shared" si="30"/>
        <v>0</v>
      </c>
      <c r="BF17" s="7">
        <f t="shared" si="31"/>
        <v>24</v>
      </c>
      <c r="BG17" s="7">
        <v>2</v>
      </c>
      <c r="BH17" s="20">
        <v>0</v>
      </c>
      <c r="BI17" s="20">
        <v>3</v>
      </c>
      <c r="BJ17" s="7">
        <f t="shared" si="32"/>
        <v>3</v>
      </c>
      <c r="BK17" s="7">
        <v>6</v>
      </c>
      <c r="BL17" s="23">
        <v>1</v>
      </c>
      <c r="BM17" s="23">
        <v>1</v>
      </c>
      <c r="BN17" s="23">
        <v>1</v>
      </c>
      <c r="BO17" s="7">
        <f t="shared" si="33"/>
        <v>3</v>
      </c>
      <c r="BP17" s="7">
        <v>1</v>
      </c>
      <c r="BQ17" s="26">
        <v>5</v>
      </c>
      <c r="BR17" s="26">
        <v>5</v>
      </c>
      <c r="BS17" s="7">
        <v>5</v>
      </c>
      <c r="BT17" s="7">
        <v>1</v>
      </c>
      <c r="BU17" s="7">
        <v>0</v>
      </c>
      <c r="BV17" s="39">
        <v>0</v>
      </c>
      <c r="BW17" s="7">
        <v>0</v>
      </c>
      <c r="BX17" s="7">
        <v>0</v>
      </c>
      <c r="BY17" s="7">
        <v>0</v>
      </c>
      <c r="BZ17" s="7">
        <f t="shared" si="62"/>
        <v>11</v>
      </c>
      <c r="CA17" s="7">
        <v>7</v>
      </c>
      <c r="CB17" s="54">
        <v>0</v>
      </c>
      <c r="CC17" s="48">
        <v>0</v>
      </c>
      <c r="CD17" s="48">
        <f t="shared" si="35"/>
        <v>0</v>
      </c>
      <c r="CE17" s="48">
        <f t="shared" si="36"/>
        <v>0</v>
      </c>
      <c r="CF17" s="48">
        <v>0</v>
      </c>
      <c r="CG17" s="48">
        <f t="shared" si="37"/>
        <v>0</v>
      </c>
      <c r="CH17" s="48">
        <f t="shared" si="38"/>
        <v>0</v>
      </c>
      <c r="CI17" s="48">
        <v>0</v>
      </c>
      <c r="CJ17" s="48">
        <f t="shared" si="39"/>
        <v>0</v>
      </c>
      <c r="CK17" s="48">
        <f t="shared" si="40"/>
        <v>0</v>
      </c>
      <c r="CL17" s="48">
        <v>0</v>
      </c>
      <c r="CM17" s="48">
        <f t="shared" si="41"/>
        <v>0</v>
      </c>
      <c r="CN17" s="48">
        <f t="shared" si="63"/>
        <v>0</v>
      </c>
      <c r="CO17" s="39">
        <f t="shared" si="64"/>
        <v>0</v>
      </c>
      <c r="CP17" s="7">
        <v>0</v>
      </c>
      <c r="CQ17" s="49">
        <v>0</v>
      </c>
      <c r="CR17" s="49">
        <v>0</v>
      </c>
      <c r="CS17" s="49">
        <v>5</v>
      </c>
      <c r="CT17" s="49">
        <v>5</v>
      </c>
      <c r="CU17" s="49">
        <v>0</v>
      </c>
      <c r="CV17" s="49">
        <v>5</v>
      </c>
      <c r="CW17" s="49">
        <v>5</v>
      </c>
      <c r="CX17" s="49">
        <v>5</v>
      </c>
      <c r="CY17" s="7">
        <f t="shared" si="65"/>
        <v>15</v>
      </c>
      <c r="CZ17" s="7">
        <v>11</v>
      </c>
      <c r="DA17" s="58"/>
      <c r="DB17" s="32">
        <f t="shared" si="45"/>
        <v>0</v>
      </c>
      <c r="DC17" s="32">
        <v>0</v>
      </c>
      <c r="DD17" s="33">
        <v>0</v>
      </c>
      <c r="DE17" s="33">
        <v>0</v>
      </c>
      <c r="DF17" s="14">
        <f t="shared" si="46"/>
        <v>0</v>
      </c>
      <c r="DG17" s="7">
        <v>8</v>
      </c>
      <c r="DH17" s="37">
        <f t="shared" si="66"/>
        <v>4283.434782608696</v>
      </c>
      <c r="DI17" s="38">
        <v>1</v>
      </c>
    </row>
    <row r="18" spans="1:113" hidden="1" x14ac:dyDescent="0.25">
      <c r="A18" s="2" t="s">
        <v>1</v>
      </c>
      <c r="B18" s="47" t="s">
        <v>57</v>
      </c>
      <c r="C18" s="47">
        <v>1390</v>
      </c>
      <c r="D18" s="1">
        <v>23</v>
      </c>
      <c r="E18" s="1">
        <v>13</v>
      </c>
      <c r="F18" s="8">
        <f t="shared" si="0"/>
        <v>56.521739130434781</v>
      </c>
      <c r="G18" s="7">
        <v>3</v>
      </c>
      <c r="H18" s="7">
        <v>1</v>
      </c>
      <c r="I18" s="1">
        <v>10</v>
      </c>
      <c r="J18" s="13">
        <f t="shared" si="1"/>
        <v>43.478260869565219</v>
      </c>
      <c r="K18" s="1">
        <f t="shared" si="2"/>
        <v>86.956521739130437</v>
      </c>
      <c r="L18" s="1">
        <v>32</v>
      </c>
      <c r="M18" s="6">
        <f t="shared" si="3"/>
        <v>139.13043478260869</v>
      </c>
      <c r="N18" s="1">
        <f t="shared" si="4"/>
        <v>278.26086956521738</v>
      </c>
      <c r="O18" s="1">
        <v>44</v>
      </c>
      <c r="P18" s="1">
        <f t="shared" si="5"/>
        <v>191.30434782608697</v>
      </c>
      <c r="Q18" s="1">
        <f t="shared" si="6"/>
        <v>573.91304347826087</v>
      </c>
      <c r="R18" s="1">
        <v>17</v>
      </c>
      <c r="S18" s="1">
        <f t="shared" si="7"/>
        <v>73.913043478260875</v>
      </c>
      <c r="T18" s="1">
        <f t="shared" si="8"/>
        <v>221.73913043478262</v>
      </c>
      <c r="U18" s="39">
        <f t="shared" si="9"/>
        <v>1160.8695652173915</v>
      </c>
      <c r="V18" s="7">
        <v>1</v>
      </c>
      <c r="W18" s="1">
        <v>7</v>
      </c>
      <c r="X18" s="1">
        <f t="shared" si="10"/>
        <v>30.434782608695652</v>
      </c>
      <c r="Y18" s="1">
        <f t="shared" si="11"/>
        <v>60.869565217391305</v>
      </c>
      <c r="Z18" s="1">
        <v>21</v>
      </c>
      <c r="AA18" s="1">
        <f t="shared" si="12"/>
        <v>91.304347826086953</v>
      </c>
      <c r="AB18" s="1">
        <f t="shared" si="13"/>
        <v>182.60869565217391</v>
      </c>
      <c r="AC18" s="1">
        <v>138</v>
      </c>
      <c r="AD18" s="1">
        <f t="shared" si="14"/>
        <v>600</v>
      </c>
      <c r="AE18" s="1">
        <f t="shared" si="15"/>
        <v>1800</v>
      </c>
      <c r="AF18" s="1">
        <v>72</v>
      </c>
      <c r="AG18" s="1">
        <f t="shared" si="16"/>
        <v>313.04347826086956</v>
      </c>
      <c r="AH18" s="1">
        <f t="shared" si="17"/>
        <v>939.13043478260875</v>
      </c>
      <c r="AI18" s="7">
        <f t="shared" si="18"/>
        <v>2982.608695652174</v>
      </c>
      <c r="AJ18" s="7">
        <v>1</v>
      </c>
      <c r="AK18" s="7">
        <v>5</v>
      </c>
      <c r="AL18" s="7">
        <f t="shared" si="19"/>
        <v>21.739130434782609</v>
      </c>
      <c r="AM18" s="7">
        <f t="shared" si="58"/>
        <v>43.478260869565219</v>
      </c>
      <c r="AN18" s="7">
        <v>2</v>
      </c>
      <c r="AO18" s="7">
        <f t="shared" si="21"/>
        <v>8.695652173913043</v>
      </c>
      <c r="AP18" s="7">
        <f t="shared" si="59"/>
        <v>17.391304347826086</v>
      </c>
      <c r="AQ18" s="7">
        <v>1</v>
      </c>
      <c r="AR18" s="7">
        <f t="shared" si="23"/>
        <v>4.3478260869565215</v>
      </c>
      <c r="AS18" s="7">
        <f t="shared" si="60"/>
        <v>13.043478260869565</v>
      </c>
      <c r="AT18" s="7">
        <v>1</v>
      </c>
      <c r="AU18" s="7">
        <f t="shared" si="25"/>
        <v>4.3478260869565215</v>
      </c>
      <c r="AV18" s="7">
        <f t="shared" si="61"/>
        <v>13.043478260869565</v>
      </c>
      <c r="AW18" s="7">
        <f t="shared" si="27"/>
        <v>86.956521739130437</v>
      </c>
      <c r="AX18" s="7">
        <v>4</v>
      </c>
      <c r="AY18" s="51">
        <v>5</v>
      </c>
      <c r="AZ18" s="1">
        <v>0</v>
      </c>
      <c r="BA18" s="1">
        <f t="shared" si="28"/>
        <v>0</v>
      </c>
      <c r="BB18" s="1">
        <v>8</v>
      </c>
      <c r="BC18" s="1">
        <f t="shared" si="29"/>
        <v>24</v>
      </c>
      <c r="BD18" s="1">
        <v>0</v>
      </c>
      <c r="BE18" s="1">
        <f t="shared" si="30"/>
        <v>0</v>
      </c>
      <c r="BF18" s="7">
        <f t="shared" si="31"/>
        <v>24</v>
      </c>
      <c r="BG18" s="7">
        <v>2</v>
      </c>
      <c r="BH18" s="20">
        <v>0</v>
      </c>
      <c r="BI18" s="20">
        <v>3</v>
      </c>
      <c r="BJ18" s="7">
        <f t="shared" si="32"/>
        <v>3</v>
      </c>
      <c r="BK18" s="7">
        <v>6</v>
      </c>
      <c r="BL18" s="23">
        <v>1</v>
      </c>
      <c r="BM18" s="23">
        <v>1</v>
      </c>
      <c r="BN18" s="23">
        <v>1</v>
      </c>
      <c r="BO18" s="7">
        <f t="shared" si="33"/>
        <v>3</v>
      </c>
      <c r="BP18" s="7">
        <v>1</v>
      </c>
      <c r="BQ18" s="26">
        <v>5</v>
      </c>
      <c r="BR18" s="26">
        <v>5</v>
      </c>
      <c r="BS18" s="7">
        <v>5</v>
      </c>
      <c r="BT18" s="7">
        <v>1</v>
      </c>
      <c r="BU18" s="7">
        <v>0</v>
      </c>
      <c r="BV18" s="39">
        <v>0</v>
      </c>
      <c r="BW18" s="7">
        <v>0</v>
      </c>
      <c r="BX18" s="7">
        <v>0</v>
      </c>
      <c r="BY18" s="7">
        <v>0</v>
      </c>
      <c r="BZ18" s="7">
        <f t="shared" si="62"/>
        <v>11</v>
      </c>
      <c r="CA18" s="7">
        <v>7</v>
      </c>
      <c r="CB18" s="54">
        <v>0</v>
      </c>
      <c r="CC18" s="48">
        <v>0</v>
      </c>
      <c r="CD18" s="48">
        <f t="shared" si="35"/>
        <v>0</v>
      </c>
      <c r="CE18" s="48">
        <f t="shared" si="36"/>
        <v>0</v>
      </c>
      <c r="CF18" s="48">
        <v>0</v>
      </c>
      <c r="CG18" s="48">
        <f t="shared" si="37"/>
        <v>0</v>
      </c>
      <c r="CH18" s="48">
        <f t="shared" si="38"/>
        <v>0</v>
      </c>
      <c r="CI18" s="48">
        <v>0</v>
      </c>
      <c r="CJ18" s="48">
        <f t="shared" si="39"/>
        <v>0</v>
      </c>
      <c r="CK18" s="48">
        <f t="shared" si="40"/>
        <v>0</v>
      </c>
      <c r="CL18" s="48">
        <v>0</v>
      </c>
      <c r="CM18" s="48">
        <f t="shared" si="41"/>
        <v>0</v>
      </c>
      <c r="CN18" s="48">
        <f t="shared" si="63"/>
        <v>0</v>
      </c>
      <c r="CO18" s="39">
        <f t="shared" si="64"/>
        <v>0</v>
      </c>
      <c r="CP18" s="7">
        <v>0</v>
      </c>
      <c r="CQ18" s="49">
        <v>0</v>
      </c>
      <c r="CR18" s="49">
        <v>0</v>
      </c>
      <c r="CS18" s="49">
        <v>5</v>
      </c>
      <c r="CT18" s="49">
        <v>5</v>
      </c>
      <c r="CU18" s="49">
        <v>0</v>
      </c>
      <c r="CV18" s="49">
        <v>5</v>
      </c>
      <c r="CW18" s="49">
        <v>5</v>
      </c>
      <c r="CX18" s="49">
        <v>5</v>
      </c>
      <c r="CY18" s="7">
        <f t="shared" si="65"/>
        <v>15</v>
      </c>
      <c r="CZ18" s="7">
        <v>11</v>
      </c>
      <c r="DA18" s="58"/>
      <c r="DB18" s="32">
        <f t="shared" si="45"/>
        <v>0</v>
      </c>
      <c r="DC18" s="32">
        <v>0</v>
      </c>
      <c r="DD18" s="33">
        <v>0</v>
      </c>
      <c r="DE18" s="33">
        <v>0</v>
      </c>
      <c r="DF18" s="14">
        <f t="shared" si="46"/>
        <v>0</v>
      </c>
      <c r="DG18" s="7">
        <v>8</v>
      </c>
      <c r="DH18" s="37">
        <f t="shared" si="66"/>
        <v>4283.434782608696</v>
      </c>
      <c r="DI18" s="38">
        <v>1</v>
      </c>
    </row>
    <row r="19" spans="1:113" hidden="1" x14ac:dyDescent="0.25">
      <c r="A19" s="2" t="s">
        <v>1</v>
      </c>
      <c r="B19" s="47" t="s">
        <v>71</v>
      </c>
      <c r="C19" s="47">
        <v>1390</v>
      </c>
      <c r="D19" s="1">
        <v>23</v>
      </c>
      <c r="E19" s="1">
        <v>13</v>
      </c>
      <c r="F19" s="8">
        <f t="shared" si="0"/>
        <v>56.521739130434781</v>
      </c>
      <c r="G19" s="7">
        <v>3</v>
      </c>
      <c r="H19" s="7">
        <v>1</v>
      </c>
      <c r="I19" s="1">
        <v>10</v>
      </c>
      <c r="J19" s="13">
        <f t="shared" si="1"/>
        <v>43.478260869565219</v>
      </c>
      <c r="K19" s="1">
        <f t="shared" si="2"/>
        <v>86.956521739130437</v>
      </c>
      <c r="L19" s="1">
        <v>32</v>
      </c>
      <c r="M19" s="6">
        <f t="shared" si="3"/>
        <v>139.13043478260869</v>
      </c>
      <c r="N19" s="1">
        <f t="shared" si="4"/>
        <v>278.26086956521738</v>
      </c>
      <c r="O19" s="1">
        <v>44</v>
      </c>
      <c r="P19" s="1">
        <f t="shared" si="5"/>
        <v>191.30434782608697</v>
      </c>
      <c r="Q19" s="1">
        <f t="shared" si="6"/>
        <v>573.91304347826087</v>
      </c>
      <c r="R19" s="1">
        <v>17</v>
      </c>
      <c r="S19" s="1">
        <f t="shared" si="7"/>
        <v>73.913043478260875</v>
      </c>
      <c r="T19" s="1">
        <f t="shared" si="8"/>
        <v>221.73913043478262</v>
      </c>
      <c r="U19" s="39">
        <f t="shared" si="9"/>
        <v>1160.8695652173915</v>
      </c>
      <c r="V19" s="7">
        <v>1</v>
      </c>
      <c r="W19" s="1">
        <v>7</v>
      </c>
      <c r="X19" s="1">
        <f t="shared" si="10"/>
        <v>30.434782608695652</v>
      </c>
      <c r="Y19" s="1">
        <f t="shared" si="11"/>
        <v>60.869565217391305</v>
      </c>
      <c r="Z19" s="1">
        <v>21</v>
      </c>
      <c r="AA19" s="1">
        <f t="shared" si="12"/>
        <v>91.304347826086953</v>
      </c>
      <c r="AB19" s="1">
        <f t="shared" si="13"/>
        <v>182.60869565217391</v>
      </c>
      <c r="AC19" s="1">
        <v>138</v>
      </c>
      <c r="AD19" s="1">
        <f t="shared" si="14"/>
        <v>600</v>
      </c>
      <c r="AE19" s="1">
        <f t="shared" si="15"/>
        <v>1800</v>
      </c>
      <c r="AF19" s="1">
        <v>72</v>
      </c>
      <c r="AG19" s="1">
        <f t="shared" si="16"/>
        <v>313.04347826086956</v>
      </c>
      <c r="AH19" s="1">
        <f t="shared" si="17"/>
        <v>939.13043478260875</v>
      </c>
      <c r="AI19" s="7">
        <f t="shared" si="18"/>
        <v>2982.608695652174</v>
      </c>
      <c r="AJ19" s="7">
        <v>1</v>
      </c>
      <c r="AK19" s="7">
        <v>5</v>
      </c>
      <c r="AL19" s="7">
        <f t="shared" si="19"/>
        <v>21.739130434782609</v>
      </c>
      <c r="AM19" s="7">
        <f t="shared" si="58"/>
        <v>43.478260869565219</v>
      </c>
      <c r="AN19" s="7">
        <v>2</v>
      </c>
      <c r="AO19" s="7">
        <f t="shared" si="21"/>
        <v>8.695652173913043</v>
      </c>
      <c r="AP19" s="7">
        <f t="shared" si="59"/>
        <v>17.391304347826086</v>
      </c>
      <c r="AQ19" s="7">
        <v>1</v>
      </c>
      <c r="AR19" s="7">
        <f t="shared" si="23"/>
        <v>4.3478260869565215</v>
      </c>
      <c r="AS19" s="7">
        <f t="shared" si="60"/>
        <v>13.043478260869565</v>
      </c>
      <c r="AT19" s="7">
        <v>1</v>
      </c>
      <c r="AU19" s="7">
        <f t="shared" si="25"/>
        <v>4.3478260869565215</v>
      </c>
      <c r="AV19" s="7">
        <f t="shared" si="61"/>
        <v>13.043478260869565</v>
      </c>
      <c r="AW19" s="7">
        <f t="shared" si="27"/>
        <v>86.956521739130437</v>
      </c>
      <c r="AX19" s="7">
        <v>4</v>
      </c>
      <c r="AY19" s="51">
        <v>5</v>
      </c>
      <c r="AZ19" s="1">
        <v>0</v>
      </c>
      <c r="BA19" s="1">
        <f t="shared" si="28"/>
        <v>0</v>
      </c>
      <c r="BB19" s="1">
        <v>8</v>
      </c>
      <c r="BC19" s="1">
        <f t="shared" si="29"/>
        <v>24</v>
      </c>
      <c r="BD19" s="1">
        <v>0</v>
      </c>
      <c r="BE19" s="1">
        <f t="shared" si="30"/>
        <v>0</v>
      </c>
      <c r="BF19" s="7">
        <f t="shared" si="31"/>
        <v>24</v>
      </c>
      <c r="BG19" s="7">
        <v>2</v>
      </c>
      <c r="BH19" s="20">
        <v>0</v>
      </c>
      <c r="BI19" s="20">
        <v>3</v>
      </c>
      <c r="BJ19" s="7">
        <f t="shared" si="32"/>
        <v>3</v>
      </c>
      <c r="BK19" s="7">
        <v>6</v>
      </c>
      <c r="BL19" s="23">
        <v>1</v>
      </c>
      <c r="BM19" s="23">
        <v>1</v>
      </c>
      <c r="BN19" s="23">
        <v>1</v>
      </c>
      <c r="BO19" s="7">
        <f t="shared" si="33"/>
        <v>3</v>
      </c>
      <c r="BP19" s="7">
        <v>1</v>
      </c>
      <c r="BQ19" s="26">
        <v>5</v>
      </c>
      <c r="BR19" s="26">
        <v>5</v>
      </c>
      <c r="BS19" s="7">
        <v>5</v>
      </c>
      <c r="BT19" s="7">
        <v>1</v>
      </c>
      <c r="BU19" s="7">
        <v>0</v>
      </c>
      <c r="BV19" s="39">
        <v>0</v>
      </c>
      <c r="BW19" s="7">
        <v>0</v>
      </c>
      <c r="BX19" s="7">
        <v>0</v>
      </c>
      <c r="BY19" s="7">
        <v>0</v>
      </c>
      <c r="BZ19" s="7">
        <f t="shared" si="62"/>
        <v>11</v>
      </c>
      <c r="CA19" s="7">
        <v>7</v>
      </c>
      <c r="CB19" s="54">
        <v>0</v>
      </c>
      <c r="CC19" s="48">
        <v>0</v>
      </c>
      <c r="CD19" s="48">
        <f t="shared" si="35"/>
        <v>0</v>
      </c>
      <c r="CE19" s="48">
        <f t="shared" si="36"/>
        <v>0</v>
      </c>
      <c r="CF19" s="48">
        <v>0</v>
      </c>
      <c r="CG19" s="48">
        <f t="shared" si="37"/>
        <v>0</v>
      </c>
      <c r="CH19" s="48">
        <f t="shared" si="38"/>
        <v>0</v>
      </c>
      <c r="CI19" s="48">
        <v>0</v>
      </c>
      <c r="CJ19" s="48">
        <f t="shared" si="39"/>
        <v>0</v>
      </c>
      <c r="CK19" s="48">
        <f t="shared" si="40"/>
        <v>0</v>
      </c>
      <c r="CL19" s="48">
        <v>0</v>
      </c>
      <c r="CM19" s="48">
        <f t="shared" si="41"/>
        <v>0</v>
      </c>
      <c r="CN19" s="48">
        <f t="shared" si="63"/>
        <v>0</v>
      </c>
      <c r="CO19" s="39">
        <f t="shared" si="64"/>
        <v>0</v>
      </c>
      <c r="CP19" s="7">
        <v>0</v>
      </c>
      <c r="CQ19" s="49">
        <v>0</v>
      </c>
      <c r="CR19" s="49">
        <v>0</v>
      </c>
      <c r="CS19" s="49">
        <v>5</v>
      </c>
      <c r="CT19" s="49">
        <v>5</v>
      </c>
      <c r="CU19" s="49">
        <v>0</v>
      </c>
      <c r="CV19" s="49">
        <v>5</v>
      </c>
      <c r="CW19" s="49">
        <v>5</v>
      </c>
      <c r="CX19" s="49">
        <v>5</v>
      </c>
      <c r="CY19" s="7">
        <f t="shared" si="65"/>
        <v>15</v>
      </c>
      <c r="CZ19" s="7">
        <v>11</v>
      </c>
      <c r="DA19" s="58"/>
      <c r="DB19" s="32">
        <f t="shared" si="45"/>
        <v>0</v>
      </c>
      <c r="DC19" s="32">
        <v>0</v>
      </c>
      <c r="DD19" s="33">
        <v>0</v>
      </c>
      <c r="DE19" s="33">
        <v>0</v>
      </c>
      <c r="DF19" s="14">
        <f t="shared" si="46"/>
        <v>0</v>
      </c>
      <c r="DG19" s="7">
        <v>8</v>
      </c>
      <c r="DH19" s="37">
        <f t="shared" si="66"/>
        <v>4283.434782608696</v>
      </c>
      <c r="DI19" s="38">
        <v>1</v>
      </c>
    </row>
    <row r="20" spans="1:113" hidden="1" x14ac:dyDescent="0.25">
      <c r="A20" s="2" t="s">
        <v>1</v>
      </c>
      <c r="B20" s="47" t="s">
        <v>70</v>
      </c>
      <c r="C20" s="47">
        <v>1390</v>
      </c>
      <c r="D20" s="1">
        <v>23</v>
      </c>
      <c r="E20" s="1">
        <v>13</v>
      </c>
      <c r="F20" s="8">
        <f t="shared" si="0"/>
        <v>56.521739130434781</v>
      </c>
      <c r="G20" s="7">
        <v>3</v>
      </c>
      <c r="H20" s="7">
        <v>1</v>
      </c>
      <c r="I20" s="1">
        <v>10</v>
      </c>
      <c r="J20" s="13">
        <f t="shared" si="1"/>
        <v>43.478260869565219</v>
      </c>
      <c r="K20" s="1">
        <f t="shared" si="2"/>
        <v>86.956521739130437</v>
      </c>
      <c r="L20" s="1">
        <v>32</v>
      </c>
      <c r="M20" s="6">
        <f t="shared" si="3"/>
        <v>139.13043478260869</v>
      </c>
      <c r="N20" s="1">
        <f t="shared" si="4"/>
        <v>278.26086956521738</v>
      </c>
      <c r="O20" s="1">
        <v>44</v>
      </c>
      <c r="P20" s="1">
        <f t="shared" si="5"/>
        <v>191.30434782608697</v>
      </c>
      <c r="Q20" s="1">
        <f t="shared" si="6"/>
        <v>573.91304347826087</v>
      </c>
      <c r="R20" s="1">
        <v>17</v>
      </c>
      <c r="S20" s="1">
        <f t="shared" si="7"/>
        <v>73.913043478260875</v>
      </c>
      <c r="T20" s="1">
        <f t="shared" si="8"/>
        <v>221.73913043478262</v>
      </c>
      <c r="U20" s="39">
        <f t="shared" si="9"/>
        <v>1160.8695652173915</v>
      </c>
      <c r="V20" s="7">
        <v>1</v>
      </c>
      <c r="W20" s="1">
        <v>7</v>
      </c>
      <c r="X20" s="1">
        <f t="shared" si="10"/>
        <v>30.434782608695652</v>
      </c>
      <c r="Y20" s="1">
        <f t="shared" si="11"/>
        <v>60.869565217391305</v>
      </c>
      <c r="Z20" s="1">
        <v>21</v>
      </c>
      <c r="AA20" s="1">
        <f t="shared" si="12"/>
        <v>91.304347826086953</v>
      </c>
      <c r="AB20" s="1">
        <f t="shared" si="13"/>
        <v>182.60869565217391</v>
      </c>
      <c r="AC20" s="1">
        <v>138</v>
      </c>
      <c r="AD20" s="1">
        <f t="shared" si="14"/>
        <v>600</v>
      </c>
      <c r="AE20" s="1">
        <f t="shared" si="15"/>
        <v>1800</v>
      </c>
      <c r="AF20" s="1">
        <v>72</v>
      </c>
      <c r="AG20" s="1">
        <f t="shared" si="16"/>
        <v>313.04347826086956</v>
      </c>
      <c r="AH20" s="1">
        <f t="shared" si="17"/>
        <v>939.13043478260875</v>
      </c>
      <c r="AI20" s="7">
        <f t="shared" si="18"/>
        <v>2982.608695652174</v>
      </c>
      <c r="AJ20" s="7">
        <v>1</v>
      </c>
      <c r="AK20" s="7">
        <v>5</v>
      </c>
      <c r="AL20" s="7">
        <f t="shared" si="19"/>
        <v>21.739130434782609</v>
      </c>
      <c r="AM20" s="7">
        <f t="shared" si="58"/>
        <v>43.478260869565219</v>
      </c>
      <c r="AN20" s="7">
        <v>2</v>
      </c>
      <c r="AO20" s="7">
        <f t="shared" si="21"/>
        <v>8.695652173913043</v>
      </c>
      <c r="AP20" s="7">
        <f t="shared" si="59"/>
        <v>17.391304347826086</v>
      </c>
      <c r="AQ20" s="7">
        <v>1</v>
      </c>
      <c r="AR20" s="7">
        <f t="shared" si="23"/>
        <v>4.3478260869565215</v>
      </c>
      <c r="AS20" s="7">
        <f t="shared" si="60"/>
        <v>13.043478260869565</v>
      </c>
      <c r="AT20" s="7">
        <v>1</v>
      </c>
      <c r="AU20" s="7">
        <f t="shared" si="25"/>
        <v>4.3478260869565215</v>
      </c>
      <c r="AV20" s="7">
        <f t="shared" si="61"/>
        <v>13.043478260869565</v>
      </c>
      <c r="AW20" s="7">
        <f t="shared" si="27"/>
        <v>86.956521739130437</v>
      </c>
      <c r="AX20" s="7">
        <v>4</v>
      </c>
      <c r="AY20" s="51">
        <v>5</v>
      </c>
      <c r="AZ20" s="1">
        <v>0</v>
      </c>
      <c r="BA20" s="1">
        <f t="shared" si="28"/>
        <v>0</v>
      </c>
      <c r="BB20" s="1">
        <v>8</v>
      </c>
      <c r="BC20" s="1">
        <f t="shared" si="29"/>
        <v>24</v>
      </c>
      <c r="BD20" s="1">
        <v>0</v>
      </c>
      <c r="BE20" s="1">
        <f t="shared" si="30"/>
        <v>0</v>
      </c>
      <c r="BF20" s="7">
        <f t="shared" si="31"/>
        <v>24</v>
      </c>
      <c r="BG20" s="7">
        <v>2</v>
      </c>
      <c r="BH20" s="20">
        <v>0</v>
      </c>
      <c r="BI20" s="20">
        <v>3</v>
      </c>
      <c r="BJ20" s="7">
        <f t="shared" si="32"/>
        <v>3</v>
      </c>
      <c r="BK20" s="7">
        <v>6</v>
      </c>
      <c r="BL20" s="23">
        <v>1</v>
      </c>
      <c r="BM20" s="23">
        <v>1</v>
      </c>
      <c r="BN20" s="23">
        <v>1</v>
      </c>
      <c r="BO20" s="7">
        <f t="shared" si="33"/>
        <v>3</v>
      </c>
      <c r="BP20" s="7">
        <v>1</v>
      </c>
      <c r="BQ20" s="26">
        <v>5</v>
      </c>
      <c r="BR20" s="26">
        <v>5</v>
      </c>
      <c r="BS20" s="7">
        <v>5</v>
      </c>
      <c r="BT20" s="7">
        <v>1</v>
      </c>
      <c r="BU20" s="7">
        <v>0</v>
      </c>
      <c r="BV20" s="39">
        <v>0</v>
      </c>
      <c r="BW20" s="7">
        <v>0</v>
      </c>
      <c r="BX20" s="7">
        <v>0</v>
      </c>
      <c r="BY20" s="7">
        <v>0</v>
      </c>
      <c r="BZ20" s="7">
        <f t="shared" si="62"/>
        <v>11</v>
      </c>
      <c r="CA20" s="7">
        <v>7</v>
      </c>
      <c r="CB20" s="54">
        <v>0</v>
      </c>
      <c r="CC20" s="48">
        <v>0</v>
      </c>
      <c r="CD20" s="48">
        <f t="shared" si="35"/>
        <v>0</v>
      </c>
      <c r="CE20" s="48">
        <f t="shared" si="36"/>
        <v>0</v>
      </c>
      <c r="CF20" s="48">
        <v>0</v>
      </c>
      <c r="CG20" s="48">
        <f t="shared" si="37"/>
        <v>0</v>
      </c>
      <c r="CH20" s="48">
        <f t="shared" si="38"/>
        <v>0</v>
      </c>
      <c r="CI20" s="48">
        <v>0</v>
      </c>
      <c r="CJ20" s="48">
        <f t="shared" si="39"/>
        <v>0</v>
      </c>
      <c r="CK20" s="48">
        <f t="shared" si="40"/>
        <v>0</v>
      </c>
      <c r="CL20" s="48">
        <v>0</v>
      </c>
      <c r="CM20" s="48">
        <f t="shared" si="41"/>
        <v>0</v>
      </c>
      <c r="CN20" s="48">
        <f t="shared" si="63"/>
        <v>0</v>
      </c>
      <c r="CO20" s="39">
        <f t="shared" si="64"/>
        <v>0</v>
      </c>
      <c r="CP20" s="7">
        <v>0</v>
      </c>
      <c r="CQ20" s="49">
        <v>0</v>
      </c>
      <c r="CR20" s="49">
        <v>0</v>
      </c>
      <c r="CS20" s="49">
        <v>5</v>
      </c>
      <c r="CT20" s="49">
        <v>5</v>
      </c>
      <c r="CU20" s="49">
        <v>0</v>
      </c>
      <c r="CV20" s="49">
        <v>5</v>
      </c>
      <c r="CW20" s="49">
        <v>5</v>
      </c>
      <c r="CX20" s="49">
        <v>5</v>
      </c>
      <c r="CY20" s="7">
        <f t="shared" si="65"/>
        <v>15</v>
      </c>
      <c r="CZ20" s="7">
        <v>11</v>
      </c>
      <c r="DA20" s="58"/>
      <c r="DB20" s="32">
        <f t="shared" si="45"/>
        <v>0</v>
      </c>
      <c r="DC20" s="32">
        <v>0</v>
      </c>
      <c r="DD20" s="33">
        <v>0</v>
      </c>
      <c r="DE20" s="33">
        <v>0</v>
      </c>
      <c r="DF20" s="14">
        <f t="shared" si="46"/>
        <v>0</v>
      </c>
      <c r="DG20" s="7">
        <v>8</v>
      </c>
      <c r="DH20" s="37">
        <f t="shared" si="66"/>
        <v>4283.434782608696</v>
      </c>
      <c r="DI20" s="38">
        <v>1</v>
      </c>
    </row>
    <row r="21" spans="1:113" hidden="1" x14ac:dyDescent="0.25">
      <c r="A21" s="2" t="s">
        <v>1</v>
      </c>
      <c r="B21" s="47" t="s">
        <v>64</v>
      </c>
      <c r="C21" s="47">
        <v>1390</v>
      </c>
      <c r="D21" s="1">
        <v>23</v>
      </c>
      <c r="E21" s="1">
        <v>13</v>
      </c>
      <c r="F21" s="8">
        <f t="shared" si="0"/>
        <v>56.521739130434781</v>
      </c>
      <c r="G21" s="7">
        <v>3</v>
      </c>
      <c r="H21" s="7">
        <v>1</v>
      </c>
      <c r="I21" s="1">
        <v>10</v>
      </c>
      <c r="J21" s="13">
        <f t="shared" si="1"/>
        <v>43.478260869565219</v>
      </c>
      <c r="K21" s="1">
        <f t="shared" si="2"/>
        <v>86.956521739130437</v>
      </c>
      <c r="L21" s="1">
        <v>32</v>
      </c>
      <c r="M21" s="6">
        <f t="shared" si="3"/>
        <v>139.13043478260869</v>
      </c>
      <c r="N21" s="1">
        <f t="shared" si="4"/>
        <v>278.26086956521738</v>
      </c>
      <c r="O21" s="1">
        <v>44</v>
      </c>
      <c r="P21" s="1">
        <f t="shared" si="5"/>
        <v>191.30434782608697</v>
      </c>
      <c r="Q21" s="1">
        <f t="shared" si="6"/>
        <v>573.91304347826087</v>
      </c>
      <c r="R21" s="1">
        <v>17</v>
      </c>
      <c r="S21" s="1">
        <f t="shared" si="7"/>
        <v>73.913043478260875</v>
      </c>
      <c r="T21" s="1">
        <f t="shared" si="8"/>
        <v>221.73913043478262</v>
      </c>
      <c r="U21" s="39">
        <f t="shared" si="9"/>
        <v>1160.8695652173915</v>
      </c>
      <c r="V21" s="7">
        <v>1</v>
      </c>
      <c r="W21" s="1">
        <v>7</v>
      </c>
      <c r="X21" s="1">
        <f t="shared" si="10"/>
        <v>30.434782608695652</v>
      </c>
      <c r="Y21" s="1">
        <f t="shared" si="11"/>
        <v>60.869565217391305</v>
      </c>
      <c r="Z21" s="1">
        <v>21</v>
      </c>
      <c r="AA21" s="1">
        <f t="shared" si="12"/>
        <v>91.304347826086953</v>
      </c>
      <c r="AB21" s="1">
        <f t="shared" si="13"/>
        <v>182.60869565217391</v>
      </c>
      <c r="AC21" s="1">
        <v>138</v>
      </c>
      <c r="AD21" s="1">
        <f t="shared" si="14"/>
        <v>600</v>
      </c>
      <c r="AE21" s="1">
        <f t="shared" si="15"/>
        <v>1800</v>
      </c>
      <c r="AF21" s="1">
        <v>72</v>
      </c>
      <c r="AG21" s="1">
        <f t="shared" si="16"/>
        <v>313.04347826086956</v>
      </c>
      <c r="AH21" s="1">
        <f t="shared" si="17"/>
        <v>939.13043478260875</v>
      </c>
      <c r="AI21" s="7">
        <f t="shared" si="18"/>
        <v>2982.608695652174</v>
      </c>
      <c r="AJ21" s="7">
        <v>1</v>
      </c>
      <c r="AK21" s="7">
        <v>5</v>
      </c>
      <c r="AL21" s="7">
        <f t="shared" si="19"/>
        <v>21.739130434782609</v>
      </c>
      <c r="AM21" s="7">
        <f t="shared" si="58"/>
        <v>43.478260869565219</v>
      </c>
      <c r="AN21" s="7">
        <v>2</v>
      </c>
      <c r="AO21" s="7">
        <f t="shared" si="21"/>
        <v>8.695652173913043</v>
      </c>
      <c r="AP21" s="7">
        <f t="shared" si="59"/>
        <v>17.391304347826086</v>
      </c>
      <c r="AQ21" s="7">
        <v>1</v>
      </c>
      <c r="AR21" s="7">
        <f t="shared" si="23"/>
        <v>4.3478260869565215</v>
      </c>
      <c r="AS21" s="7">
        <f t="shared" si="60"/>
        <v>13.043478260869565</v>
      </c>
      <c r="AT21" s="7">
        <v>1</v>
      </c>
      <c r="AU21" s="7">
        <f t="shared" si="25"/>
        <v>4.3478260869565215</v>
      </c>
      <c r="AV21" s="7">
        <f t="shared" si="61"/>
        <v>13.043478260869565</v>
      </c>
      <c r="AW21" s="7">
        <f t="shared" si="27"/>
        <v>86.956521739130437</v>
      </c>
      <c r="AX21" s="7">
        <v>4</v>
      </c>
      <c r="AY21" s="51">
        <v>5</v>
      </c>
      <c r="AZ21" s="1">
        <v>0</v>
      </c>
      <c r="BA21" s="1">
        <f t="shared" si="28"/>
        <v>0</v>
      </c>
      <c r="BB21" s="1">
        <v>8</v>
      </c>
      <c r="BC21" s="1">
        <f t="shared" si="29"/>
        <v>24</v>
      </c>
      <c r="BD21" s="1">
        <v>0</v>
      </c>
      <c r="BE21" s="1">
        <f t="shared" si="30"/>
        <v>0</v>
      </c>
      <c r="BF21" s="7">
        <f t="shared" si="31"/>
        <v>24</v>
      </c>
      <c r="BG21" s="7">
        <v>2</v>
      </c>
      <c r="BH21" s="20">
        <v>0</v>
      </c>
      <c r="BI21" s="20">
        <v>3</v>
      </c>
      <c r="BJ21" s="7">
        <f t="shared" si="32"/>
        <v>3</v>
      </c>
      <c r="BK21" s="7">
        <v>6</v>
      </c>
      <c r="BL21" s="23">
        <v>1</v>
      </c>
      <c r="BM21" s="23">
        <v>1</v>
      </c>
      <c r="BN21" s="23">
        <v>1</v>
      </c>
      <c r="BO21" s="7">
        <f t="shared" si="33"/>
        <v>3</v>
      </c>
      <c r="BP21" s="7">
        <v>1</v>
      </c>
      <c r="BQ21" s="26">
        <v>5</v>
      </c>
      <c r="BR21" s="26">
        <v>5</v>
      </c>
      <c r="BS21" s="7">
        <v>5</v>
      </c>
      <c r="BT21" s="7">
        <v>1</v>
      </c>
      <c r="BU21" s="7">
        <v>0</v>
      </c>
      <c r="BV21" s="39">
        <v>0</v>
      </c>
      <c r="BW21" s="7">
        <v>0</v>
      </c>
      <c r="BX21" s="7">
        <v>0</v>
      </c>
      <c r="BY21" s="7">
        <v>0</v>
      </c>
      <c r="BZ21" s="7">
        <f t="shared" si="62"/>
        <v>11</v>
      </c>
      <c r="CA21" s="7">
        <v>7</v>
      </c>
      <c r="CB21" s="54">
        <v>0</v>
      </c>
      <c r="CC21" s="48">
        <v>0</v>
      </c>
      <c r="CD21" s="48">
        <f t="shared" si="35"/>
        <v>0</v>
      </c>
      <c r="CE21" s="48">
        <f t="shared" si="36"/>
        <v>0</v>
      </c>
      <c r="CF21" s="48">
        <v>0</v>
      </c>
      <c r="CG21" s="48">
        <f t="shared" si="37"/>
        <v>0</v>
      </c>
      <c r="CH21" s="48">
        <f t="shared" si="38"/>
        <v>0</v>
      </c>
      <c r="CI21" s="48">
        <v>0</v>
      </c>
      <c r="CJ21" s="48">
        <f t="shared" si="39"/>
        <v>0</v>
      </c>
      <c r="CK21" s="48">
        <f t="shared" si="40"/>
        <v>0</v>
      </c>
      <c r="CL21" s="48">
        <v>0</v>
      </c>
      <c r="CM21" s="48">
        <f t="shared" si="41"/>
        <v>0</v>
      </c>
      <c r="CN21" s="48">
        <f t="shared" si="63"/>
        <v>0</v>
      </c>
      <c r="CO21" s="39">
        <f t="shared" si="64"/>
        <v>0</v>
      </c>
      <c r="CP21" s="7">
        <v>0</v>
      </c>
      <c r="CQ21" s="49">
        <v>0</v>
      </c>
      <c r="CR21" s="49">
        <v>0</v>
      </c>
      <c r="CS21" s="49">
        <v>5</v>
      </c>
      <c r="CT21" s="49">
        <v>5</v>
      </c>
      <c r="CU21" s="49">
        <v>0</v>
      </c>
      <c r="CV21" s="49">
        <v>5</v>
      </c>
      <c r="CW21" s="49">
        <v>5</v>
      </c>
      <c r="CX21" s="49">
        <v>5</v>
      </c>
      <c r="CY21" s="7">
        <f t="shared" si="65"/>
        <v>15</v>
      </c>
      <c r="CZ21" s="7">
        <v>11</v>
      </c>
      <c r="DA21" s="58"/>
      <c r="DB21" s="32">
        <f t="shared" si="45"/>
        <v>0</v>
      </c>
      <c r="DC21" s="32">
        <v>0</v>
      </c>
      <c r="DD21" s="33">
        <v>0</v>
      </c>
      <c r="DE21" s="33">
        <v>0</v>
      </c>
      <c r="DF21" s="14">
        <f t="shared" si="46"/>
        <v>0</v>
      </c>
      <c r="DG21" s="7">
        <v>8</v>
      </c>
      <c r="DH21" s="37">
        <f t="shared" si="66"/>
        <v>4283.434782608696</v>
      </c>
      <c r="DI21" s="38">
        <v>1</v>
      </c>
    </row>
    <row r="22" spans="1:113" hidden="1" x14ac:dyDescent="0.25">
      <c r="A22" s="2" t="s">
        <v>1</v>
      </c>
      <c r="B22" s="47" t="s">
        <v>76</v>
      </c>
      <c r="C22" s="47">
        <v>1390</v>
      </c>
      <c r="D22" s="1">
        <v>23</v>
      </c>
      <c r="E22" s="1">
        <v>13</v>
      </c>
      <c r="F22" s="8">
        <f t="shared" si="0"/>
        <v>56.521739130434781</v>
      </c>
      <c r="G22" s="7">
        <v>3</v>
      </c>
      <c r="H22" s="7">
        <v>1</v>
      </c>
      <c r="I22" s="1">
        <v>10</v>
      </c>
      <c r="J22" s="13">
        <f t="shared" si="1"/>
        <v>43.478260869565219</v>
      </c>
      <c r="K22" s="1">
        <f t="shared" si="2"/>
        <v>86.956521739130437</v>
      </c>
      <c r="L22" s="1">
        <v>32</v>
      </c>
      <c r="M22" s="6">
        <f t="shared" si="3"/>
        <v>139.13043478260869</v>
      </c>
      <c r="N22" s="1">
        <f t="shared" si="4"/>
        <v>278.26086956521738</v>
      </c>
      <c r="O22" s="1">
        <v>44</v>
      </c>
      <c r="P22" s="1">
        <f t="shared" si="5"/>
        <v>191.30434782608697</v>
      </c>
      <c r="Q22" s="1">
        <f t="shared" si="6"/>
        <v>573.91304347826087</v>
      </c>
      <c r="R22" s="1">
        <v>17</v>
      </c>
      <c r="S22" s="1">
        <f t="shared" si="7"/>
        <v>73.913043478260875</v>
      </c>
      <c r="T22" s="1">
        <f t="shared" si="8"/>
        <v>221.73913043478262</v>
      </c>
      <c r="U22" s="39">
        <f t="shared" si="9"/>
        <v>1160.8695652173915</v>
      </c>
      <c r="V22" s="7">
        <v>1</v>
      </c>
      <c r="W22" s="1">
        <v>7</v>
      </c>
      <c r="X22" s="1">
        <f t="shared" si="10"/>
        <v>30.434782608695652</v>
      </c>
      <c r="Y22" s="1">
        <f t="shared" si="11"/>
        <v>60.869565217391305</v>
      </c>
      <c r="Z22" s="1">
        <v>21</v>
      </c>
      <c r="AA22" s="1">
        <f t="shared" si="12"/>
        <v>91.304347826086953</v>
      </c>
      <c r="AB22" s="1">
        <f t="shared" si="13"/>
        <v>182.60869565217391</v>
      </c>
      <c r="AC22" s="1">
        <v>138</v>
      </c>
      <c r="AD22" s="1">
        <f t="shared" si="14"/>
        <v>600</v>
      </c>
      <c r="AE22" s="1">
        <f t="shared" si="15"/>
        <v>1800</v>
      </c>
      <c r="AF22" s="1">
        <v>72</v>
      </c>
      <c r="AG22" s="1">
        <f t="shared" si="16"/>
        <v>313.04347826086956</v>
      </c>
      <c r="AH22" s="1">
        <f t="shared" si="17"/>
        <v>939.13043478260875</v>
      </c>
      <c r="AI22" s="7">
        <f t="shared" si="18"/>
        <v>2982.608695652174</v>
      </c>
      <c r="AJ22" s="7">
        <v>1</v>
      </c>
      <c r="AK22" s="7">
        <v>5</v>
      </c>
      <c r="AL22" s="7">
        <f t="shared" si="19"/>
        <v>21.739130434782609</v>
      </c>
      <c r="AM22" s="7">
        <f t="shared" si="58"/>
        <v>43.478260869565219</v>
      </c>
      <c r="AN22" s="7">
        <v>2</v>
      </c>
      <c r="AO22" s="7">
        <f t="shared" si="21"/>
        <v>8.695652173913043</v>
      </c>
      <c r="AP22" s="7">
        <f t="shared" si="59"/>
        <v>17.391304347826086</v>
      </c>
      <c r="AQ22" s="7">
        <v>1</v>
      </c>
      <c r="AR22" s="7">
        <f t="shared" si="23"/>
        <v>4.3478260869565215</v>
      </c>
      <c r="AS22" s="7">
        <f t="shared" si="60"/>
        <v>13.043478260869565</v>
      </c>
      <c r="AT22" s="7">
        <v>1</v>
      </c>
      <c r="AU22" s="7">
        <f t="shared" si="25"/>
        <v>4.3478260869565215</v>
      </c>
      <c r="AV22" s="7">
        <f t="shared" si="61"/>
        <v>13.043478260869565</v>
      </c>
      <c r="AW22" s="7">
        <f t="shared" si="27"/>
        <v>86.956521739130437</v>
      </c>
      <c r="AX22" s="7">
        <v>4</v>
      </c>
      <c r="AY22" s="51">
        <v>5</v>
      </c>
      <c r="AZ22" s="1">
        <v>0</v>
      </c>
      <c r="BA22" s="1">
        <f t="shared" si="28"/>
        <v>0</v>
      </c>
      <c r="BB22" s="1">
        <v>8</v>
      </c>
      <c r="BC22" s="1">
        <f t="shared" si="29"/>
        <v>24</v>
      </c>
      <c r="BD22" s="1">
        <v>0</v>
      </c>
      <c r="BE22" s="1">
        <f t="shared" si="30"/>
        <v>0</v>
      </c>
      <c r="BF22" s="7">
        <f t="shared" si="31"/>
        <v>24</v>
      </c>
      <c r="BG22" s="7">
        <v>2</v>
      </c>
      <c r="BH22" s="20">
        <v>0</v>
      </c>
      <c r="BI22" s="20">
        <v>3</v>
      </c>
      <c r="BJ22" s="7">
        <f t="shared" si="32"/>
        <v>3</v>
      </c>
      <c r="BK22" s="7">
        <v>6</v>
      </c>
      <c r="BL22" s="23">
        <v>1</v>
      </c>
      <c r="BM22" s="23">
        <v>1</v>
      </c>
      <c r="BN22" s="23">
        <v>1</v>
      </c>
      <c r="BO22" s="7">
        <f t="shared" si="33"/>
        <v>3</v>
      </c>
      <c r="BP22" s="7">
        <v>1</v>
      </c>
      <c r="BQ22" s="26">
        <v>5</v>
      </c>
      <c r="BR22" s="26">
        <v>5</v>
      </c>
      <c r="BS22" s="7">
        <v>5</v>
      </c>
      <c r="BT22" s="7">
        <v>1</v>
      </c>
      <c r="BU22" s="7">
        <v>0</v>
      </c>
      <c r="BV22" s="39">
        <v>0</v>
      </c>
      <c r="BW22" s="7">
        <v>0</v>
      </c>
      <c r="BX22" s="7">
        <v>0</v>
      </c>
      <c r="BY22" s="7">
        <v>0</v>
      </c>
      <c r="BZ22" s="7">
        <f t="shared" si="62"/>
        <v>11</v>
      </c>
      <c r="CA22" s="7">
        <v>7</v>
      </c>
      <c r="CB22" s="54">
        <v>0</v>
      </c>
      <c r="CC22" s="48">
        <v>0</v>
      </c>
      <c r="CD22" s="48">
        <f t="shared" si="35"/>
        <v>0</v>
      </c>
      <c r="CE22" s="48">
        <f t="shared" si="36"/>
        <v>0</v>
      </c>
      <c r="CF22" s="48">
        <v>0</v>
      </c>
      <c r="CG22" s="48">
        <f t="shared" si="37"/>
        <v>0</v>
      </c>
      <c r="CH22" s="48">
        <f t="shared" si="38"/>
        <v>0</v>
      </c>
      <c r="CI22" s="48">
        <v>0</v>
      </c>
      <c r="CJ22" s="48">
        <f t="shared" si="39"/>
        <v>0</v>
      </c>
      <c r="CK22" s="48">
        <f t="shared" si="40"/>
        <v>0</v>
      </c>
      <c r="CL22" s="48">
        <v>0</v>
      </c>
      <c r="CM22" s="48">
        <f t="shared" si="41"/>
        <v>0</v>
      </c>
      <c r="CN22" s="48">
        <f t="shared" si="63"/>
        <v>0</v>
      </c>
      <c r="CO22" s="39">
        <f t="shared" si="64"/>
        <v>0</v>
      </c>
      <c r="CP22" s="7">
        <v>0</v>
      </c>
      <c r="CQ22" s="49">
        <v>0</v>
      </c>
      <c r="CR22" s="49">
        <v>0</v>
      </c>
      <c r="CS22" s="49">
        <v>5</v>
      </c>
      <c r="CT22" s="49">
        <v>5</v>
      </c>
      <c r="CU22" s="49">
        <v>0</v>
      </c>
      <c r="CV22" s="49">
        <v>5</v>
      </c>
      <c r="CW22" s="49">
        <v>5</v>
      </c>
      <c r="CX22" s="49">
        <v>5</v>
      </c>
      <c r="CY22" s="7">
        <f t="shared" si="65"/>
        <v>15</v>
      </c>
      <c r="CZ22" s="7">
        <v>11</v>
      </c>
      <c r="DA22" s="58"/>
      <c r="DB22" s="32">
        <f t="shared" si="45"/>
        <v>0</v>
      </c>
      <c r="DC22" s="32">
        <v>0</v>
      </c>
      <c r="DD22" s="33">
        <v>0</v>
      </c>
      <c r="DE22" s="33">
        <v>0</v>
      </c>
      <c r="DF22" s="14">
        <f t="shared" si="46"/>
        <v>0</v>
      </c>
      <c r="DG22" s="7">
        <v>8</v>
      </c>
      <c r="DH22" s="37">
        <f t="shared" si="66"/>
        <v>4283.434782608696</v>
      </c>
      <c r="DI22" s="38">
        <v>1</v>
      </c>
    </row>
  </sheetData>
  <autoFilter ref="A3:DH22">
    <filterColumn colId="0">
      <filters>
        <filter val="Авиа"/>
        <filter val="Н-С"/>
      </filters>
    </filterColumn>
    <sortState ref="A4:DH46">
      <sortCondition ref="DH3:DH28"/>
    </sortState>
  </autoFilter>
  <mergeCells count="18">
    <mergeCell ref="DB1:DI1"/>
    <mergeCell ref="D1:D2"/>
    <mergeCell ref="E1:E2"/>
    <mergeCell ref="I1:V1"/>
    <mergeCell ref="W1:AJ1"/>
    <mergeCell ref="F1:F2"/>
    <mergeCell ref="G1:G2"/>
    <mergeCell ref="H1:H2"/>
    <mergeCell ref="BL1:BP1"/>
    <mergeCell ref="BQ1:BT1"/>
    <mergeCell ref="BU1:CA1"/>
    <mergeCell ref="CC1:CP1"/>
    <mergeCell ref="AK1:AX1"/>
    <mergeCell ref="BH1:BK1"/>
    <mergeCell ref="CQ1:CZ1"/>
    <mergeCell ref="AY1:AY2"/>
    <mergeCell ref="C1:C2"/>
    <mergeCell ref="AZ1:BG1"/>
  </mergeCells>
  <pageMargins left="0.11811023622047244" right="0.11811023622047244" top="0.11811023622047244" bottom="0.11811023622047244" header="0.11811023622047244" footer="0.1181102362204724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ДМШ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 Ибрагимова</dc:creator>
  <cp:lastModifiedBy>1</cp:lastModifiedBy>
  <cp:lastPrinted>2021-10-07T09:51:02Z</cp:lastPrinted>
  <dcterms:created xsi:type="dcterms:W3CDTF">2016-06-20T10:54:44Z</dcterms:created>
  <dcterms:modified xsi:type="dcterms:W3CDTF">2021-10-28T12:02:09Z</dcterms:modified>
</cp:coreProperties>
</file>