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450"/>
  </bookViews>
  <sheets>
    <sheet name="Лист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1" i="1" l="1"/>
  <c r="K142" i="1" l="1"/>
  <c r="K161" i="1" s="1"/>
  <c r="I142" i="1"/>
  <c r="I161" i="1" s="1"/>
  <c r="H142" i="1"/>
  <c r="H161" i="1" s="1"/>
  <c r="G142" i="1"/>
  <c r="G161" i="1" s="1"/>
  <c r="J142" i="1"/>
  <c r="J161" i="1" s="1"/>
  <c r="F142" i="1"/>
  <c r="F161" i="1" s="1"/>
  <c r="I123" i="1" l="1"/>
  <c r="H123" i="1"/>
  <c r="G123" i="1"/>
  <c r="J123" i="1"/>
  <c r="F123" i="1"/>
  <c r="K123" i="1"/>
  <c r="E123" i="1"/>
  <c r="I66" i="1" l="1"/>
  <c r="H66" i="1"/>
  <c r="G66" i="1"/>
  <c r="J66" i="1"/>
  <c r="F66" i="1"/>
  <c r="E66" i="1"/>
  <c r="F68" i="1"/>
  <c r="K47" i="1" l="1"/>
  <c r="K66" i="1" s="1"/>
  <c r="I47" i="1"/>
  <c r="H47" i="1"/>
  <c r="G47" i="1"/>
  <c r="J47" i="1"/>
  <c r="F47" i="1"/>
  <c r="E47" i="1"/>
  <c r="K9" i="1" l="1"/>
  <c r="K30" i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95" i="1"/>
  <c r="H195" i="1"/>
  <c r="G195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19" i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I196" i="1" l="1"/>
  <c r="H196" i="1"/>
  <c r="J196" i="1"/>
  <c r="G196" i="1"/>
  <c r="F196" i="1"/>
</calcChain>
</file>

<file path=xl/sharedStrings.xml><?xml version="1.0" encoding="utf-8"?>
<sst xmlns="http://schemas.openxmlformats.org/spreadsheetml/2006/main" count="253" uniqueCount="81">
  <si>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</si>
  <si>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</si>
  <si>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</si>
  <si>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</si>
  <si>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</si>
  <si>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</si>
  <si>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</si>
  <si>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</si>
  <si>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</si>
  <si>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</si>
  <si>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</si>
  <si>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</si>
  <si>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</si>
  <si>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</si>
  <si>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</si>
  <si>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</si>
  <si>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</si>
  <si>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</si>
  <si>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</si>
  <si>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</si>
  <si>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</si>
  <si>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</si>
  <si>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</si>
  <si>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</si>
  <si>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</si>
  <si>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</si>
  <si>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</si>
  <si>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</si>
  <si>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</si>
  <si>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</si>
  <si>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</si>
  <si>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</si>
  <si>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</si>
  <si>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</si>
  <si>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</si>
  <si>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</si>
  <si>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</si>
  <si>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</si>
  <si>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</si>
  <si>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</si>
  <si>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макаронные изделия отварные</t>
  </si>
  <si>
    <t>компот из замороженной компотной смеси</t>
  </si>
  <si>
    <t>плов с говядиной</t>
  </si>
  <si>
    <t>чай с сахаром</t>
  </si>
  <si>
    <t>плоды и ягоды свежие (яблоки)</t>
  </si>
  <si>
    <t>булочное</t>
  </si>
  <si>
    <t>печенье весовое 5 шт.</t>
  </si>
  <si>
    <t>сыр порциями</t>
  </si>
  <si>
    <t>бифштекс рубленый по-домашнему запеченый</t>
  </si>
  <si>
    <t>салат из квашеной капусты</t>
  </si>
  <si>
    <t>плов с куриными грудками</t>
  </si>
  <si>
    <t>напиток из урюка</t>
  </si>
  <si>
    <t>батон</t>
  </si>
  <si>
    <t>кисломолочный</t>
  </si>
  <si>
    <t>кисломолочный продукт дмк</t>
  </si>
  <si>
    <t>каша вязкая молочная из пшенной крупы с маслом</t>
  </si>
  <si>
    <t>плоды и ягоды свежие яблоки</t>
  </si>
  <si>
    <t>жаркое из филе куриных грудок</t>
  </si>
  <si>
    <t>чикен</t>
  </si>
  <si>
    <t>хлеб     ржано-пшеничный ,пшеничный</t>
  </si>
  <si>
    <t>салат из моркови</t>
  </si>
  <si>
    <t>булочные</t>
  </si>
  <si>
    <t>3,99</t>
  </si>
  <si>
    <t>0</t>
  </si>
  <si>
    <t>cосиски отварные</t>
  </si>
  <si>
    <t>напиток из вишни</t>
  </si>
  <si>
    <t>ржано -пшеничный,хлеб пшеничный</t>
  </si>
  <si>
    <t>салат из белокочанной капусты</t>
  </si>
  <si>
    <t>плоды и ягоды  свежие (яблоки)</t>
  </si>
  <si>
    <t>каша вязкая молочная рисовой и пшенной  крупы с маслом</t>
  </si>
  <si>
    <t>напиток  из шиповника</t>
  </si>
  <si>
    <t>печенье сдобное с кунжутом Американер</t>
  </si>
  <si>
    <t>макароны отварные с сыром, маслом</t>
  </si>
  <si>
    <t>11,15</t>
  </si>
  <si>
    <t>печенье сдобное вкусное</t>
  </si>
  <si>
    <t>жаркое по-домашнему</t>
  </si>
  <si>
    <t>каша вязкая молочная из рисовой   крупы с маслом</t>
  </si>
  <si>
    <t>8,60</t>
  </si>
  <si>
    <t>8,08</t>
  </si>
  <si>
    <t>МБОУ "Школа №120" Московского района г.Казани</t>
  </si>
  <si>
    <t>Хасанова О.А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</si>
</sst>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49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17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&#1103;&#1085;&#1074;&#1072;&#1088;&#1100;\2024-01-10-s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&#1103;&#1085;&#1074;&#1072;&#1088;&#1100;\2024-01-11-s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&#1103;&#1085;&#1074;&#1072;&#1088;&#1100;\2024-01-12-s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&#1103;&#1085;&#1074;&#1072;&#1088;&#1100;\&#1053;&#1086;&#1074;&#1072;&#1103;%20&#1087;&#1072;&#1087;&#1082;&#1072;\2024-01-17-sm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&#1103;&#1085;&#1074;&#1072;&#1088;&#1100;\&#1053;&#1086;&#1074;&#1072;&#1103;%20&#1087;&#1072;&#1087;&#1082;&#1072;\2024-01-18-sm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&#1103;&#1085;&#1074;&#1072;&#1088;&#1100;\&#1053;&#1086;&#1074;&#1072;&#1103;%20&#1087;&#1072;&#1087;&#1082;&#1072;\2024-01-19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2021 г</v>
          </cell>
        </row>
        <row r="7">
          <cell r="C7" t="str">
            <v xml:space="preserve"> 2015 г</v>
          </cell>
        </row>
        <row r="8">
          <cell r="C8" t="str">
            <v>ТТК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2021 г</v>
          </cell>
        </row>
        <row r="8">
          <cell r="C8" t="str">
            <v>ТТК</v>
          </cell>
          <cell r="D8" t="str">
            <v>Хлебная корзина (хлеб пшеничный,хлеб ржано-пшеничный.)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2021 г</v>
          </cell>
        </row>
        <row r="7">
          <cell r="E7">
            <v>60</v>
          </cell>
        </row>
        <row r="8">
          <cell r="D8" t="str">
            <v>Хлебная корзина (хлеб пшеничный,хлеб ржано-пшеничный.)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2015 г</v>
          </cell>
        </row>
        <row r="8">
          <cell r="C8" t="str">
            <v>ТТК</v>
          </cell>
          <cell r="D8" t="str">
            <v>Хлебная корзина (хлеб пшеничный,хлеб ржано-пшеничный.)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4">
          <cell r="C4" t="str">
            <v xml:space="preserve"> 2021 г</v>
          </cell>
        </row>
        <row r="8">
          <cell r="C8" t="str">
            <v>ТТК</v>
          </cell>
          <cell r="E8">
            <v>40</v>
          </cell>
          <cell r="G8">
            <v>91</v>
          </cell>
          <cell r="H8">
            <v>2.52</v>
          </cell>
          <cell r="I8">
            <v>0.36</v>
          </cell>
          <cell r="J8">
            <v>18.84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4">
          <cell r="C4" t="str">
            <v xml:space="preserve"> 2021 г</v>
          </cell>
        </row>
        <row r="8">
          <cell r="D8" t="str">
            <v>Хлебная корзина (хлеб пшеничный,хлеб ржано-пшеничный.)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1" activePane="bottomRight" state="frozen"/>
      <selection pane="topRight" activeCell="E1" sqref="E1"/>
      <selection pane="bottomLeft" activeCell="A6" sqref="A6"/>
      <selection pane="bottomRight" activeCell="Q138" sqref="Q13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79</v>
      </c>
      <c r="D1" s="61"/>
      <c r="E1" s="61"/>
      <c r="F1" s="12" t="s">
        <v>16</v>
      </c>
      <c r="G1" s="2" t="s">
        <v>17</v>
      </c>
      <c r="H1" s="62" t="s">
        <v>39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80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64</v>
      </c>
      <c r="F6" s="40">
        <v>50</v>
      </c>
      <c r="G6" s="40">
        <v>5.7</v>
      </c>
      <c r="H6" s="50">
        <v>7.85</v>
      </c>
      <c r="I6" s="40">
        <v>4.4000000000000004</v>
      </c>
      <c r="J6" s="40">
        <v>111</v>
      </c>
      <c r="K6" s="41">
        <v>2015</v>
      </c>
      <c r="L6" s="40"/>
    </row>
    <row r="7" spans="1:12" ht="15" x14ac:dyDescent="0.25">
      <c r="A7" s="23"/>
      <c r="B7" s="15"/>
      <c r="C7" s="11"/>
      <c r="D7" s="5" t="s">
        <v>21</v>
      </c>
      <c r="E7" s="42" t="s">
        <v>55</v>
      </c>
      <c r="F7" s="43">
        <v>155</v>
      </c>
      <c r="G7" s="43">
        <v>10.6</v>
      </c>
      <c r="H7" s="51">
        <v>6.62</v>
      </c>
      <c r="I7" s="43">
        <v>32.06</v>
      </c>
      <c r="J7" s="43">
        <v>230</v>
      </c>
      <c r="K7" s="44">
        <v>2015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65</v>
      </c>
      <c r="F8" s="43">
        <v>200</v>
      </c>
      <c r="G8" s="43">
        <v>0.12</v>
      </c>
      <c r="H8" s="51">
        <v>0.03</v>
      </c>
      <c r="I8" s="43">
        <v>11.57</v>
      </c>
      <c r="J8" s="43">
        <v>48</v>
      </c>
      <c r="K8" s="44">
        <v>2023</v>
      </c>
      <c r="L8" s="43"/>
    </row>
    <row r="9" spans="1:12" ht="15" x14ac:dyDescent="0.25">
      <c r="A9" s="23"/>
      <c r="B9" s="15"/>
      <c r="C9" s="11"/>
      <c r="D9" s="7" t="s">
        <v>45</v>
      </c>
      <c r="E9" s="42" t="s">
        <v>52</v>
      </c>
      <c r="F9" s="43">
        <v>25</v>
      </c>
      <c r="G9" s="43">
        <v>1.87</v>
      </c>
      <c r="H9" s="43">
        <v>0.72</v>
      </c>
      <c r="I9" s="43">
        <v>12.85</v>
      </c>
      <c r="J9" s="43">
        <v>66</v>
      </c>
      <c r="K9" s="44" t="str">
        <f>'[1]1'!$C$8</f>
        <v>ТТК</v>
      </c>
      <c r="L9" s="43"/>
    </row>
    <row r="10" spans="1:12" ht="15" x14ac:dyDescent="0.25">
      <c r="A10" s="23"/>
      <c r="B10" s="15"/>
      <c r="C10" s="11"/>
      <c r="D10" s="7" t="s">
        <v>26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24</v>
      </c>
      <c r="E11" s="42" t="s">
        <v>44</v>
      </c>
      <c r="F11" s="43">
        <v>90</v>
      </c>
      <c r="G11" s="43">
        <v>0.36</v>
      </c>
      <c r="H11" s="43">
        <v>0.36</v>
      </c>
      <c r="I11" s="43">
        <v>8.82</v>
      </c>
      <c r="J11" s="43">
        <v>42</v>
      </c>
      <c r="K11" s="44">
        <v>2015</v>
      </c>
      <c r="L11" s="43"/>
    </row>
    <row r="12" spans="1:12" ht="15" x14ac:dyDescent="0.25">
      <c r="A12" s="23"/>
      <c r="B12" s="15"/>
      <c r="C12" s="11"/>
      <c r="D12" s="6" t="s">
        <v>45</v>
      </c>
      <c r="E12" s="42" t="s">
        <v>46</v>
      </c>
      <c r="F12" s="43">
        <v>16</v>
      </c>
      <c r="G12" s="43">
        <v>1.1000000000000001</v>
      </c>
      <c r="H12" s="43">
        <v>2.2000000000000002</v>
      </c>
      <c r="I12" s="43">
        <v>11.85</v>
      </c>
      <c r="J12" s="43">
        <v>71</v>
      </c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536</v>
      </c>
      <c r="G13" s="19">
        <f t="shared" ref="G13:J13" si="0">SUM(G6:G12)</f>
        <v>19.750000000000004</v>
      </c>
      <c r="H13" s="19">
        <f t="shared" si="0"/>
        <v>17.779999999999998</v>
      </c>
      <c r="I13" s="19">
        <f t="shared" si="0"/>
        <v>81.55</v>
      </c>
      <c r="J13" s="19">
        <f t="shared" si="0"/>
        <v>568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536</v>
      </c>
      <c r="G24" s="32">
        <f t="shared" ref="G24:J24" si="4">G13+G23</f>
        <v>19.750000000000004</v>
      </c>
      <c r="H24" s="32">
        <f t="shared" si="4"/>
        <v>17.779999999999998</v>
      </c>
      <c r="I24" s="32">
        <f t="shared" si="4"/>
        <v>81.55</v>
      </c>
      <c r="J24" s="32">
        <f t="shared" si="4"/>
        <v>568</v>
      </c>
      <c r="K24" s="32"/>
      <c r="L24" s="32">
        <f t="shared" ref="L24" si="5">L13+L23</f>
        <v>0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200</v>
      </c>
      <c r="G25" s="40">
        <v>12.89</v>
      </c>
      <c r="H25" s="40">
        <v>15.91</v>
      </c>
      <c r="I25" s="40">
        <v>35.79</v>
      </c>
      <c r="J25" s="40">
        <v>341</v>
      </c>
      <c r="K25" s="41">
        <v>2023</v>
      </c>
      <c r="L25" s="40"/>
    </row>
    <row r="26" spans="1:12" ht="15" x14ac:dyDescent="0.25">
      <c r="A26" s="14"/>
      <c r="B26" s="15"/>
      <c r="C26" s="11"/>
      <c r="D26" s="5" t="s">
        <v>21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43</v>
      </c>
      <c r="F27" s="43">
        <v>208</v>
      </c>
      <c r="G27" s="43">
        <v>2.1000000000000001E-2</v>
      </c>
      <c r="H27" s="43">
        <v>5.0000000000000001E-3</v>
      </c>
      <c r="I27" s="43">
        <v>7.98</v>
      </c>
      <c r="J27" s="43">
        <v>32</v>
      </c>
      <c r="K27" s="44">
        <v>2021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66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15" x14ac:dyDescent="0.25">
      <c r="A29" s="14"/>
      <c r="B29" s="15"/>
      <c r="C29" s="11"/>
      <c r="D29" s="7" t="s">
        <v>45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67</v>
      </c>
      <c r="F30" s="43">
        <v>60</v>
      </c>
      <c r="G30" s="43">
        <v>0.93</v>
      </c>
      <c r="H30" s="43">
        <v>3.0510000000000002</v>
      </c>
      <c r="I30" s="43">
        <v>5.6449999999999996</v>
      </c>
      <c r="J30" s="43">
        <v>54</v>
      </c>
      <c r="K30" s="44" t="str">
        <f>'[1]1'!$C$7</f>
        <v xml:space="preserve"> 2015 г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508</v>
      </c>
      <c r="G32" s="19">
        <f t="shared" ref="G32" si="6">SUM(G25:G31)</f>
        <v>16.361000000000001</v>
      </c>
      <c r="H32" s="19">
        <f t="shared" ref="H32" si="7">SUM(H25:H31)</f>
        <v>19.326000000000001</v>
      </c>
      <c r="I32" s="19">
        <f t="shared" ref="I32" si="8">SUM(I25:I31)</f>
        <v>68.254999999999995</v>
      </c>
      <c r="J32" s="19">
        <f t="shared" ref="J32:L32" si="9">SUM(J25:J31)</f>
        <v>518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508</v>
      </c>
      <c r="G43" s="32">
        <f t="shared" ref="G43" si="14">G32+G42</f>
        <v>16.361000000000001</v>
      </c>
      <c r="H43" s="32">
        <f t="shared" ref="H43" si="15">H32+H42</f>
        <v>19.326000000000001</v>
      </c>
      <c r="I43" s="32">
        <f t="shared" ref="I43" si="16">I32+I42</f>
        <v>68.254999999999995</v>
      </c>
      <c r="J43" s="32">
        <f t="shared" ref="J43:L43" si="17">J32+J42</f>
        <v>518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90</v>
      </c>
      <c r="G44" s="40">
        <v>11.1</v>
      </c>
      <c r="H44" s="40">
        <v>12.1</v>
      </c>
      <c r="I44" s="40">
        <v>11.09</v>
      </c>
      <c r="J44" s="40">
        <v>176</v>
      </c>
      <c r="K44" s="41">
        <v>2022</v>
      </c>
      <c r="L44" s="40"/>
    </row>
    <row r="45" spans="1:12" ht="15" x14ac:dyDescent="0.25">
      <c r="A45" s="23"/>
      <c r="B45" s="15"/>
      <c r="C45" s="11"/>
      <c r="D45" s="5" t="s">
        <v>21</v>
      </c>
      <c r="E45" s="42" t="s">
        <v>40</v>
      </c>
      <c r="F45" s="43">
        <v>150</v>
      </c>
      <c r="G45" s="43">
        <v>5.04</v>
      </c>
      <c r="H45" s="43">
        <v>3.06</v>
      </c>
      <c r="I45" s="43">
        <v>35.9</v>
      </c>
      <c r="J45" s="43">
        <v>191</v>
      </c>
      <c r="K45" s="44">
        <v>2015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0.02</v>
      </c>
      <c r="H46" s="43"/>
      <c r="I46" s="43">
        <v>7.99</v>
      </c>
      <c r="J46" s="43">
        <v>32</v>
      </c>
      <c r="K46" s="44">
        <v>2023</v>
      </c>
      <c r="L46" s="43"/>
    </row>
    <row r="47" spans="1:12" ht="25.5" x14ac:dyDescent="0.25">
      <c r="A47" s="23"/>
      <c r="B47" s="15"/>
      <c r="C47" s="11"/>
      <c r="D47" s="7" t="s">
        <v>23</v>
      </c>
      <c r="E47" s="42" t="str">
        <f>'[2]1'!D8</f>
        <v>Хлебная корзина (хлеб пшеничный,хлеб ржано-пшеничный.)</v>
      </c>
      <c r="F47" s="43">
        <f>'[2]1'!E8</f>
        <v>40</v>
      </c>
      <c r="G47" s="43">
        <f>'[2]1'!H8</f>
        <v>2.52</v>
      </c>
      <c r="H47" s="43">
        <f>'[2]1'!I8</f>
        <v>0.36</v>
      </c>
      <c r="I47" s="43">
        <f>'[2]1'!J8</f>
        <v>18.84</v>
      </c>
      <c r="J47" s="43">
        <f>'[2]1'!G8</f>
        <v>91</v>
      </c>
      <c r="K47" s="44" t="str">
        <f>'[2]1'!C8</f>
        <v>ТТК</v>
      </c>
      <c r="L47" s="43"/>
    </row>
    <row r="48" spans="1:12" ht="15" x14ac:dyDescent="0.25">
      <c r="A48" s="23"/>
      <c r="B48" s="15"/>
      <c r="C48" s="11"/>
      <c r="D48" s="7" t="s">
        <v>24</v>
      </c>
      <c r="E48" s="42" t="s">
        <v>68</v>
      </c>
      <c r="F48" s="43">
        <v>90</v>
      </c>
      <c r="G48" s="43">
        <v>0.36</v>
      </c>
      <c r="H48" s="43">
        <v>0.36</v>
      </c>
      <c r="I48" s="43">
        <v>8.82</v>
      </c>
      <c r="J48" s="43">
        <v>42</v>
      </c>
      <c r="K48" s="44">
        <v>2015</v>
      </c>
      <c r="L48" s="43"/>
    </row>
    <row r="49" spans="1:12" ht="15" x14ac:dyDescent="0.25">
      <c r="A49" s="23"/>
      <c r="B49" s="15"/>
      <c r="C49" s="11"/>
      <c r="D49" s="6" t="s">
        <v>26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19.04</v>
      </c>
      <c r="H51" s="19">
        <f t="shared" ref="H51" si="19">SUM(H44:H50)</f>
        <v>15.879999999999999</v>
      </c>
      <c r="I51" s="19">
        <f t="shared" ref="I51" si="20">SUM(I44:I50)</f>
        <v>82.639999999999986</v>
      </c>
      <c r="J51" s="19">
        <f t="shared" ref="J51:L51" si="21">SUM(J44:J50)</f>
        <v>532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570</v>
      </c>
      <c r="G62" s="32">
        <f t="shared" ref="G62" si="26">G51+G61</f>
        <v>19.04</v>
      </c>
      <c r="H62" s="32">
        <f t="shared" ref="H62" si="27">H51+H61</f>
        <v>15.879999999999999</v>
      </c>
      <c r="I62" s="32">
        <f t="shared" ref="I62" si="28">I51+I61</f>
        <v>82.639999999999986</v>
      </c>
      <c r="J62" s="32">
        <f t="shared" ref="J62:L62" si="29">J51+J61</f>
        <v>532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42</v>
      </c>
      <c r="F63" s="40">
        <v>200</v>
      </c>
      <c r="G63" s="40">
        <v>15.44</v>
      </c>
      <c r="H63" s="40">
        <v>19.29</v>
      </c>
      <c r="I63" s="40">
        <v>51.2</v>
      </c>
      <c r="J63" s="40">
        <v>430</v>
      </c>
      <c r="K63" s="41">
        <v>2023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43</v>
      </c>
      <c r="F65" s="43">
        <v>208</v>
      </c>
      <c r="G65" s="43">
        <v>0.02</v>
      </c>
      <c r="H65" s="43">
        <v>5.0000000000000001E-3</v>
      </c>
      <c r="I65" s="43">
        <v>7.99</v>
      </c>
      <c r="J65" s="43">
        <v>32</v>
      </c>
      <c r="K65" s="44">
        <v>2021</v>
      </c>
      <c r="L65" s="43"/>
    </row>
    <row r="66" spans="1:12" ht="25.5" x14ac:dyDescent="0.25">
      <c r="A66" s="23"/>
      <c r="B66" s="15"/>
      <c r="C66" s="11"/>
      <c r="D66" s="7" t="s">
        <v>23</v>
      </c>
      <c r="E66" s="42" t="str">
        <f>'[3]1'!$D$8</f>
        <v>Хлебная корзина (хлеб пшеничный,хлеб ржано-пшеничный.)</v>
      </c>
      <c r="F66" s="43">
        <f>'[3]1'!$E$8</f>
        <v>40</v>
      </c>
      <c r="G66" s="43">
        <f>'[3]1'!$H$8</f>
        <v>2.52</v>
      </c>
      <c r="H66" s="43">
        <f>'[3]1'!$I$8</f>
        <v>0.36</v>
      </c>
      <c r="I66" s="43">
        <f>'[3]1'!$J$8</f>
        <v>18.84</v>
      </c>
      <c r="J66" s="43">
        <f>'[3]1'!$G$8</f>
        <v>91</v>
      </c>
      <c r="K66" s="44" t="str">
        <f>$K$47</f>
        <v>ТТК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60</v>
      </c>
      <c r="F68" s="43">
        <f>'[3]1'!$E$7</f>
        <v>60</v>
      </c>
      <c r="G68" s="43">
        <v>2.06</v>
      </c>
      <c r="H68" s="43">
        <v>0.12</v>
      </c>
      <c r="I68" s="43">
        <v>2.2799999999999998</v>
      </c>
      <c r="J68" s="43">
        <v>14</v>
      </c>
      <c r="K68" s="44">
        <v>2004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508</v>
      </c>
      <c r="G70" s="19">
        <f t="shared" ref="G70" si="30">SUM(G63:G69)</f>
        <v>20.04</v>
      </c>
      <c r="H70" s="19">
        <f t="shared" ref="H70" si="31">SUM(H63:H69)</f>
        <v>19.774999999999999</v>
      </c>
      <c r="I70" s="19">
        <f t="shared" ref="I70" si="32">SUM(I63:I69)</f>
        <v>80.31</v>
      </c>
      <c r="J70" s="19">
        <f t="shared" ref="J70:L70" si="33">SUM(J63:J69)</f>
        <v>567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508</v>
      </c>
      <c r="G81" s="32">
        <f t="shared" ref="G81" si="38">G70+G80</f>
        <v>20.04</v>
      </c>
      <c r="H81" s="32">
        <f t="shared" ref="H81" si="39">H70+H80</f>
        <v>19.774999999999999</v>
      </c>
      <c r="I81" s="32">
        <f t="shared" ref="I81" si="40">I70+I80</f>
        <v>80.31</v>
      </c>
      <c r="J81" s="32">
        <f t="shared" ref="J81:L81" si="41">J70+J80</f>
        <v>567</v>
      </c>
      <c r="K81" s="32"/>
      <c r="L81" s="32">
        <f t="shared" si="41"/>
        <v>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155</v>
      </c>
      <c r="G82" s="40">
        <v>9.69</v>
      </c>
      <c r="H82" s="40">
        <v>6.32</v>
      </c>
      <c r="I82" s="40">
        <v>26.4</v>
      </c>
      <c r="J82" s="40">
        <v>201</v>
      </c>
      <c r="K82" s="41">
        <v>2015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70</v>
      </c>
      <c r="F84" s="43">
        <v>200</v>
      </c>
      <c r="G84" s="43">
        <v>2.54</v>
      </c>
      <c r="H84" s="43">
        <v>8.2100000000000009</v>
      </c>
      <c r="I84" s="43">
        <v>18.93</v>
      </c>
      <c r="J84" s="43">
        <v>160</v>
      </c>
      <c r="K84" s="44">
        <v>2021</v>
      </c>
      <c r="L84" s="43"/>
    </row>
    <row r="85" spans="1:12" ht="15" x14ac:dyDescent="0.25">
      <c r="A85" s="23"/>
      <c r="B85" s="15"/>
      <c r="C85" s="11"/>
      <c r="D85" s="7" t="s">
        <v>45</v>
      </c>
      <c r="E85" s="42" t="s">
        <v>52</v>
      </c>
      <c r="F85" s="43">
        <v>25</v>
      </c>
      <c r="G85" s="43">
        <v>1.87</v>
      </c>
      <c r="H85" s="43">
        <v>0.72</v>
      </c>
      <c r="I85" s="43">
        <v>12.85</v>
      </c>
      <c r="J85" s="43">
        <v>66</v>
      </c>
      <c r="K85" s="44"/>
      <c r="L85" s="43"/>
    </row>
    <row r="86" spans="1:12" ht="15" x14ac:dyDescent="0.25">
      <c r="A86" s="23"/>
      <c r="B86" s="15"/>
      <c r="C86" s="11"/>
      <c r="D86" s="7" t="s">
        <v>53</v>
      </c>
      <c r="E86" s="42" t="s">
        <v>54</v>
      </c>
      <c r="F86" s="43">
        <v>125</v>
      </c>
      <c r="G86" s="43">
        <v>1.2E-2</v>
      </c>
      <c r="H86" s="43">
        <v>1E-3</v>
      </c>
      <c r="I86" s="43">
        <v>10.178000000000001</v>
      </c>
      <c r="J86" s="43">
        <v>41</v>
      </c>
      <c r="K86" s="44"/>
      <c r="L86" s="43"/>
    </row>
    <row r="87" spans="1:12" ht="15" x14ac:dyDescent="0.25">
      <c r="A87" s="23"/>
      <c r="B87" s="15"/>
      <c r="C87" s="11"/>
      <c r="D87" s="6" t="s">
        <v>53</v>
      </c>
      <c r="E87" s="42"/>
      <c r="F87" s="43"/>
      <c r="G87" s="43"/>
      <c r="H87" s="56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 t="s">
        <v>45</v>
      </c>
      <c r="E88" s="42" t="s">
        <v>71</v>
      </c>
      <c r="F88" s="43">
        <v>30</v>
      </c>
      <c r="G88" s="43">
        <v>3.5</v>
      </c>
      <c r="H88" s="43">
        <v>3.1</v>
      </c>
      <c r="I88" s="43">
        <v>5.12</v>
      </c>
      <c r="J88" s="43">
        <v>63</v>
      </c>
      <c r="K88" s="44">
        <v>2018</v>
      </c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17.612000000000002</v>
      </c>
      <c r="H89" s="19">
        <f t="shared" ref="H89" si="43">SUM(H82:H88)</f>
        <v>18.351000000000003</v>
      </c>
      <c r="I89" s="19">
        <f t="shared" ref="I89" si="44">SUM(I82:I88)</f>
        <v>73.478000000000009</v>
      </c>
      <c r="J89" s="19">
        <f t="shared" ref="J89:L89" si="45">SUM(J82:J88)</f>
        <v>531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535</v>
      </c>
      <c r="G100" s="32">
        <f t="shared" ref="G100" si="50">G89+G99</f>
        <v>17.612000000000002</v>
      </c>
      <c r="H100" s="32">
        <f t="shared" ref="H100" si="51">H89+H99</f>
        <v>18.351000000000003</v>
      </c>
      <c r="I100" s="32">
        <f t="shared" ref="I100" si="52">I89+I99</f>
        <v>73.478000000000009</v>
      </c>
      <c r="J100" s="32">
        <f t="shared" ref="J100:L100" si="53">J89+J99</f>
        <v>531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72</v>
      </c>
      <c r="F101" s="40">
        <v>155</v>
      </c>
      <c r="G101" s="40">
        <v>10.3</v>
      </c>
      <c r="H101" s="50">
        <v>11.3</v>
      </c>
      <c r="I101" s="40">
        <v>30</v>
      </c>
      <c r="J101" s="40">
        <v>263</v>
      </c>
      <c r="K101" s="41">
        <v>2019</v>
      </c>
      <c r="L101" s="40"/>
    </row>
    <row r="102" spans="1:12" ht="15" x14ac:dyDescent="0.25">
      <c r="A102" s="23"/>
      <c r="B102" s="15"/>
      <c r="C102" s="11"/>
      <c r="D102" s="6" t="s">
        <v>21</v>
      </c>
      <c r="E102" s="42"/>
      <c r="F102" s="43"/>
      <c r="G102" s="43"/>
      <c r="H102" s="51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0.13500000000000001</v>
      </c>
      <c r="H103" s="51">
        <v>2.3E-2</v>
      </c>
      <c r="I103" s="54" t="s">
        <v>73</v>
      </c>
      <c r="J103" s="43">
        <v>46</v>
      </c>
      <c r="K103" s="44">
        <v>2021</v>
      </c>
      <c r="L103" s="43"/>
    </row>
    <row r="104" spans="1:12" ht="15" x14ac:dyDescent="0.25">
      <c r="A104" s="23"/>
      <c r="B104" s="15"/>
      <c r="C104" s="11"/>
      <c r="D104" s="7" t="s">
        <v>23</v>
      </c>
      <c r="E104" s="53" t="s">
        <v>52</v>
      </c>
      <c r="F104" s="43">
        <v>25</v>
      </c>
      <c r="G104" s="43">
        <v>1.87</v>
      </c>
      <c r="H104" s="43">
        <v>0.72</v>
      </c>
      <c r="I104" s="43">
        <v>12.85</v>
      </c>
      <c r="J104" s="43">
        <v>66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56</v>
      </c>
      <c r="F105" s="43">
        <v>90</v>
      </c>
      <c r="G105" s="43">
        <v>0.36</v>
      </c>
      <c r="H105" s="43">
        <v>0.36</v>
      </c>
      <c r="I105" s="43">
        <v>8.82</v>
      </c>
      <c r="J105" s="43">
        <v>42</v>
      </c>
      <c r="K105" s="44">
        <v>2015</v>
      </c>
      <c r="L105" s="43"/>
    </row>
    <row r="106" spans="1:12" ht="15" x14ac:dyDescent="0.25">
      <c r="A106" s="23"/>
      <c r="B106" s="15"/>
      <c r="C106" s="11"/>
      <c r="D106" s="57" t="s">
        <v>45</v>
      </c>
      <c r="E106" s="53" t="s">
        <v>74</v>
      </c>
      <c r="F106" s="43">
        <v>30</v>
      </c>
      <c r="G106" s="43">
        <v>2.27</v>
      </c>
      <c r="H106" s="43">
        <v>7.44</v>
      </c>
      <c r="I106" s="43">
        <v>20.56</v>
      </c>
      <c r="J106" s="43">
        <v>158</v>
      </c>
      <c r="K106" s="44">
        <v>2019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14.934999999999999</v>
      </c>
      <c r="H108" s="19">
        <f t="shared" si="54"/>
        <v>19.843</v>
      </c>
      <c r="I108" s="19">
        <v>79.709999999999994</v>
      </c>
      <c r="J108" s="19">
        <f t="shared" si="54"/>
        <v>575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500</v>
      </c>
      <c r="G119" s="32">
        <f t="shared" ref="G119" si="58">G108+G118</f>
        <v>14.934999999999999</v>
      </c>
      <c r="H119" s="32">
        <f t="shared" ref="H119" si="59">H108+H118</f>
        <v>19.843</v>
      </c>
      <c r="I119" s="32">
        <f t="shared" ref="I119" si="60">I108+I118</f>
        <v>79.709999999999994</v>
      </c>
      <c r="J119" s="32">
        <f t="shared" ref="J119:L119" si="61">J108+J118</f>
        <v>575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75</v>
      </c>
      <c r="F120" s="40">
        <v>200</v>
      </c>
      <c r="G120" s="40">
        <v>13.05</v>
      </c>
      <c r="H120" s="40">
        <v>17.93</v>
      </c>
      <c r="I120" s="40">
        <v>39.880000000000003</v>
      </c>
      <c r="J120" s="40">
        <v>373</v>
      </c>
      <c r="K120" s="41">
        <v>2023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53" t="s">
        <v>43</v>
      </c>
      <c r="F122" s="43">
        <v>208</v>
      </c>
      <c r="G122" s="43">
        <v>0.02</v>
      </c>
      <c r="H122" s="43"/>
      <c r="I122" s="43">
        <v>7.99</v>
      </c>
      <c r="J122" s="43">
        <v>32</v>
      </c>
      <c r="K122" s="44">
        <v>2021</v>
      </c>
      <c r="L122" s="43"/>
    </row>
    <row r="123" spans="1:12" ht="25.5" x14ac:dyDescent="0.25">
      <c r="A123" s="14"/>
      <c r="B123" s="15"/>
      <c r="C123" s="11"/>
      <c r="D123" s="7" t="s">
        <v>23</v>
      </c>
      <c r="E123" s="42" t="str">
        <f>'[4]1'!$D$8</f>
        <v>Хлебная корзина (хлеб пшеничный,хлеб ржано-пшеничный.)</v>
      </c>
      <c r="F123" s="43">
        <f>'[4]1'!$E$8</f>
        <v>40</v>
      </c>
      <c r="G123" s="43">
        <f>'[4]1'!$H$8</f>
        <v>2.52</v>
      </c>
      <c r="H123" s="43">
        <f>'[4]1'!$I$8</f>
        <v>0.36</v>
      </c>
      <c r="I123" s="43">
        <f>'[4]1'!$J$8</f>
        <v>18.84</v>
      </c>
      <c r="J123" s="43">
        <f>'[4]1'!$G$8</f>
        <v>91</v>
      </c>
      <c r="K123" s="44" t="str">
        <f>'[4]1'!$C$8</f>
        <v>ТТК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53" t="s">
        <v>60</v>
      </c>
      <c r="F125" s="43">
        <v>60</v>
      </c>
      <c r="G125" s="43">
        <v>2.06</v>
      </c>
      <c r="H125" s="43">
        <v>0.12</v>
      </c>
      <c r="I125" s="43">
        <v>2.2599999999999998</v>
      </c>
      <c r="J125" s="43">
        <v>14</v>
      </c>
      <c r="K125" s="44">
        <v>2004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508</v>
      </c>
      <c r="G127" s="19">
        <f t="shared" ref="G127:J127" si="62">SUM(G120:G126)</f>
        <v>17.649999999999999</v>
      </c>
      <c r="H127" s="19">
        <f t="shared" si="62"/>
        <v>18.41</v>
      </c>
      <c r="I127" s="19">
        <f t="shared" si="62"/>
        <v>68.970000000000013</v>
      </c>
      <c r="J127" s="19">
        <f t="shared" si="62"/>
        <v>510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508</v>
      </c>
      <c r="G138" s="32">
        <f t="shared" ref="G138" si="66">G127+G137</f>
        <v>17.649999999999999</v>
      </c>
      <c r="H138" s="32">
        <f t="shared" ref="H138" si="67">H127+H137</f>
        <v>18.41</v>
      </c>
      <c r="I138" s="32">
        <f t="shared" ref="I138" si="68">I127+I137</f>
        <v>68.970000000000013</v>
      </c>
      <c r="J138" s="32">
        <f t="shared" ref="J138:L138" si="69">J127+J137</f>
        <v>510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5" t="s">
        <v>48</v>
      </c>
      <c r="F139" s="40">
        <v>90</v>
      </c>
      <c r="G139" s="40">
        <v>10.69</v>
      </c>
      <c r="H139" s="40">
        <v>12.037000000000001</v>
      </c>
      <c r="I139" s="40">
        <v>8.36</v>
      </c>
      <c r="J139" s="40">
        <v>185</v>
      </c>
      <c r="K139" s="41">
        <v>2022</v>
      </c>
      <c r="L139" s="40"/>
    </row>
    <row r="140" spans="1:12" ht="15" x14ac:dyDescent="0.25">
      <c r="A140" s="23"/>
      <c r="B140" s="15"/>
      <c r="C140" s="11"/>
      <c r="D140" s="57" t="s">
        <v>21</v>
      </c>
      <c r="E140" s="53" t="s">
        <v>40</v>
      </c>
      <c r="F140" s="43">
        <v>150</v>
      </c>
      <c r="G140" s="43">
        <v>5.04</v>
      </c>
      <c r="H140" s="43">
        <v>3.06</v>
      </c>
      <c r="I140" s="43">
        <v>35.9</v>
      </c>
      <c r="J140" s="43">
        <v>191</v>
      </c>
      <c r="K140" s="44">
        <v>2015</v>
      </c>
      <c r="L140" s="43"/>
    </row>
    <row r="141" spans="1:12" ht="15" x14ac:dyDescent="0.25">
      <c r="A141" s="23"/>
      <c r="B141" s="15"/>
      <c r="C141" s="11"/>
      <c r="D141" s="7" t="s">
        <v>22</v>
      </c>
      <c r="E141" s="53" t="s">
        <v>43</v>
      </c>
      <c r="F141" s="43">
        <v>208</v>
      </c>
      <c r="G141" s="43">
        <v>0.02</v>
      </c>
      <c r="H141" s="43">
        <v>5.0000000000000001E-3</v>
      </c>
      <c r="I141" s="43">
        <v>7.98</v>
      </c>
      <c r="J141" s="43">
        <v>32</v>
      </c>
      <c r="K141" s="44">
        <v>2021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59</v>
      </c>
      <c r="F142" s="43">
        <f>'[5]1'!E8</f>
        <v>40</v>
      </c>
      <c r="G142" s="43">
        <f>'[5]1'!H8</f>
        <v>2.52</v>
      </c>
      <c r="H142" s="43">
        <f>'[5]1'!I8</f>
        <v>0.36</v>
      </c>
      <c r="I142" s="43">
        <f>'[5]1'!J8</f>
        <v>18.84</v>
      </c>
      <c r="J142" s="43">
        <f>'[5]1'!G8</f>
        <v>91</v>
      </c>
      <c r="K142" s="44" t="str">
        <f>'[5]1'!C8</f>
        <v>ТТК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44</v>
      </c>
      <c r="F143" s="43">
        <v>90</v>
      </c>
      <c r="G143" s="43">
        <v>0.36</v>
      </c>
      <c r="H143" s="43">
        <v>0.36</v>
      </c>
      <c r="I143" s="43">
        <v>8.82</v>
      </c>
      <c r="J143" s="43">
        <v>42</v>
      </c>
      <c r="K143" s="44">
        <v>2015</v>
      </c>
      <c r="L143" s="43"/>
    </row>
    <row r="144" spans="1:12" ht="15" x14ac:dyDescent="0.25">
      <c r="A144" s="23"/>
      <c r="B144" s="15"/>
      <c r="C144" s="11"/>
      <c r="D144" s="52" t="s">
        <v>26</v>
      </c>
      <c r="E144" s="53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578</v>
      </c>
      <c r="G146" s="19">
        <f t="shared" ref="G146:J146" si="70">SUM(G139:G145)</f>
        <v>18.63</v>
      </c>
      <c r="H146" s="19">
        <f t="shared" si="70"/>
        <v>15.822000000000001</v>
      </c>
      <c r="I146" s="19">
        <f t="shared" si="70"/>
        <v>79.900000000000006</v>
      </c>
      <c r="J146" s="19">
        <f t="shared" si="70"/>
        <v>541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578</v>
      </c>
      <c r="G157" s="32">
        <f t="shared" ref="G157" si="74">G146+G156</f>
        <v>18.63</v>
      </c>
      <c r="H157" s="32">
        <f t="shared" ref="H157" si="75">H146+H156</f>
        <v>15.822000000000001</v>
      </c>
      <c r="I157" s="32">
        <f t="shared" ref="I157" si="76">I146+I156</f>
        <v>79.900000000000006</v>
      </c>
      <c r="J157" s="32">
        <f t="shared" ref="J157:L157" si="77">J146+J156</f>
        <v>541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5" t="s">
        <v>50</v>
      </c>
      <c r="F158" s="40">
        <v>200</v>
      </c>
      <c r="G158" s="40">
        <v>15.44</v>
      </c>
      <c r="H158" s="40">
        <v>19.29</v>
      </c>
      <c r="I158" s="40">
        <v>45.88</v>
      </c>
      <c r="J158" s="40">
        <v>419</v>
      </c>
      <c r="K158" s="41">
        <v>2021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53" t="s">
        <v>51</v>
      </c>
      <c r="F160" s="43">
        <v>200</v>
      </c>
      <c r="G160" s="43">
        <v>0.02</v>
      </c>
      <c r="H160" s="43">
        <v>0</v>
      </c>
      <c r="I160" s="43">
        <v>7.99</v>
      </c>
      <c r="J160" s="43">
        <v>32</v>
      </c>
      <c r="K160" s="44">
        <v>2023</v>
      </c>
      <c r="L160" s="43"/>
    </row>
    <row r="161" spans="1:12" ht="25.5" x14ac:dyDescent="0.25">
      <c r="A161" s="23"/>
      <c r="B161" s="15"/>
      <c r="C161" s="11"/>
      <c r="D161" s="7" t="s">
        <v>23</v>
      </c>
      <c r="E161" s="42" t="str">
        <f>'[6]1'!$D$8</f>
        <v>Хлебная корзина (хлеб пшеничный,хлеб ржано-пшеничный.)</v>
      </c>
      <c r="F161" s="43">
        <f t="shared" ref="F161:K161" si="78">F142</f>
        <v>40</v>
      </c>
      <c r="G161" s="43">
        <f t="shared" si="78"/>
        <v>2.52</v>
      </c>
      <c r="H161" s="43">
        <f t="shared" si="78"/>
        <v>0.36</v>
      </c>
      <c r="I161" s="43">
        <f t="shared" si="78"/>
        <v>18.84</v>
      </c>
      <c r="J161" s="43">
        <f t="shared" si="78"/>
        <v>91</v>
      </c>
      <c r="K161" s="44" t="str">
        <f t="shared" si="78"/>
        <v>ТТК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26</v>
      </c>
      <c r="E163" s="53" t="s">
        <v>49</v>
      </c>
      <c r="F163" s="43">
        <v>60</v>
      </c>
      <c r="G163" s="43">
        <v>0.42</v>
      </c>
      <c r="H163" s="43">
        <v>0.06</v>
      </c>
      <c r="I163" s="43">
        <v>1.1399999999999999</v>
      </c>
      <c r="J163" s="43">
        <v>7</v>
      </c>
      <c r="K163" s="44">
        <v>2020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9">SUM(G158:G164)</f>
        <v>18.400000000000002</v>
      </c>
      <c r="H165" s="19">
        <f t="shared" si="79"/>
        <v>19.709999999999997</v>
      </c>
      <c r="I165" s="19">
        <f t="shared" si="79"/>
        <v>73.850000000000009</v>
      </c>
      <c r="J165" s="19">
        <f t="shared" si="79"/>
        <v>549</v>
      </c>
      <c r="K165" s="25"/>
      <c r="L165" s="19">
        <f t="shared" ref="L165" si="80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1">SUM(G166:G174)</f>
        <v>0</v>
      </c>
      <c r="H175" s="19">
        <f t="shared" si="81"/>
        <v>0</v>
      </c>
      <c r="I175" s="19">
        <f t="shared" si="81"/>
        <v>0</v>
      </c>
      <c r="J175" s="19">
        <f t="shared" si="81"/>
        <v>0</v>
      </c>
      <c r="K175" s="25"/>
      <c r="L175" s="19">
        <f t="shared" ref="L175" si="82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500</v>
      </c>
      <c r="G176" s="32">
        <f t="shared" ref="G176" si="83">G165+G175</f>
        <v>18.400000000000002</v>
      </c>
      <c r="H176" s="32">
        <f t="shared" ref="H176" si="84">H165+H175</f>
        <v>19.709999999999997</v>
      </c>
      <c r="I176" s="32">
        <f t="shared" ref="I176" si="85">I165+I175</f>
        <v>73.850000000000009</v>
      </c>
      <c r="J176" s="32">
        <f t="shared" ref="J176:L176" si="86">J165+J175</f>
        <v>549</v>
      </c>
      <c r="K176" s="32"/>
      <c r="L176" s="32">
        <f t="shared" si="86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76</v>
      </c>
      <c r="F177" s="40">
        <v>155</v>
      </c>
      <c r="G177" s="58" t="s">
        <v>77</v>
      </c>
      <c r="H177" s="58" t="s">
        <v>78</v>
      </c>
      <c r="I177" s="40">
        <v>35.549999999999997</v>
      </c>
      <c r="J177" s="40">
        <v>249</v>
      </c>
      <c r="K177" s="41">
        <v>2015</v>
      </c>
      <c r="L177" s="40"/>
    </row>
    <row r="178" spans="1:12" ht="15" x14ac:dyDescent="0.25">
      <c r="A178" s="23"/>
      <c r="B178" s="15"/>
      <c r="C178" s="11"/>
      <c r="D178" s="57" t="s">
        <v>53</v>
      </c>
      <c r="E178" s="53" t="s">
        <v>54</v>
      </c>
      <c r="F178" s="43">
        <v>125</v>
      </c>
      <c r="G178" s="43">
        <v>3.5</v>
      </c>
      <c r="H178" s="43">
        <v>3.12</v>
      </c>
      <c r="I178" s="43">
        <v>5.12</v>
      </c>
      <c r="J178" s="43">
        <v>63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53" t="s">
        <v>65</v>
      </c>
      <c r="F179" s="43">
        <v>200</v>
      </c>
      <c r="G179" s="43">
        <v>0.1</v>
      </c>
      <c r="H179" s="43">
        <v>0.03</v>
      </c>
      <c r="I179" s="43">
        <v>11.57</v>
      </c>
      <c r="J179" s="43">
        <v>48</v>
      </c>
      <c r="K179" s="44">
        <v>2023</v>
      </c>
      <c r="L179" s="43"/>
    </row>
    <row r="180" spans="1:12" ht="15" x14ac:dyDescent="0.25">
      <c r="A180" s="23"/>
      <c r="B180" s="15"/>
      <c r="C180" s="11"/>
      <c r="D180" s="7" t="s">
        <v>23</v>
      </c>
      <c r="E180" s="53" t="s">
        <v>52</v>
      </c>
      <c r="F180" s="43">
        <v>25</v>
      </c>
      <c r="G180" s="43">
        <v>1.87</v>
      </c>
      <c r="H180" s="43">
        <v>0.72</v>
      </c>
      <c r="I180" s="43">
        <v>12.85</v>
      </c>
      <c r="J180" s="43">
        <v>66</v>
      </c>
      <c r="K180" s="44"/>
      <c r="L180" s="43"/>
    </row>
    <row r="181" spans="1:12" ht="15" x14ac:dyDescent="0.25">
      <c r="A181" s="23"/>
      <c r="B181" s="15"/>
      <c r="C181" s="11"/>
      <c r="D181" s="59" t="s">
        <v>61</v>
      </c>
      <c r="E181" s="53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7" t="s">
        <v>53</v>
      </c>
      <c r="E182" s="53" t="s">
        <v>47</v>
      </c>
      <c r="F182" s="43">
        <v>15</v>
      </c>
      <c r="G182" s="43">
        <v>3.94</v>
      </c>
      <c r="H182" s="54" t="s">
        <v>62</v>
      </c>
      <c r="I182" s="54" t="s">
        <v>63</v>
      </c>
      <c r="J182" s="43">
        <v>53</v>
      </c>
      <c r="K182" s="44">
        <v>2015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v>18.04</v>
      </c>
      <c r="H184" s="19">
        <v>15.95</v>
      </c>
      <c r="I184" s="19">
        <v>65.09</v>
      </c>
      <c r="J184" s="19">
        <f t="shared" ref="J184" si="87">SUM(J177:J183)</f>
        <v>479</v>
      </c>
      <c r="K184" s="25"/>
      <c r="L184" s="19">
        <f t="shared" ref="L184" si="88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9">SUM(G185:G193)</f>
        <v>0</v>
      </c>
      <c r="H194" s="19">
        <f t="shared" si="89"/>
        <v>0</v>
      </c>
      <c r="I194" s="19">
        <f t="shared" si="89"/>
        <v>0</v>
      </c>
      <c r="J194" s="19">
        <f t="shared" si="89"/>
        <v>0</v>
      </c>
      <c r="K194" s="25"/>
      <c r="L194" s="19">
        <f t="shared" ref="L194" si="90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520</v>
      </c>
      <c r="G195" s="32">
        <f t="shared" ref="G195" si="91">G184+G194</f>
        <v>18.04</v>
      </c>
      <c r="H195" s="32">
        <f t="shared" ref="H195" si="92">H184+H194</f>
        <v>15.95</v>
      </c>
      <c r="I195" s="32">
        <f t="shared" ref="I195" si="93">I184+I194</f>
        <v>65.09</v>
      </c>
      <c r="J195" s="32">
        <f t="shared" ref="J195:L195" si="94">J184+J194</f>
        <v>479</v>
      </c>
      <c r="K195" s="32"/>
      <c r="L195" s="32">
        <f t="shared" si="94"/>
        <v>0</v>
      </c>
    </row>
    <row r="196" spans="1:12" x14ac:dyDescent="0.2">
      <c r="A196" s="27"/>
      <c r="B196" s="28"/>
      <c r="C196" s="65" t="s">
        <v>5</v>
      </c>
      <c r="D196" s="65"/>
      <c r="E196" s="65"/>
      <c r="F196" s="34">
        <f>(F24+F43+F62+F81+F100+F119+F138+F157+F176+F195)/(IF(F24=0,0,1)+IF(F43=0,0,1)+IF(F62=0,0,1)+IF(F81=0,0,1)+IF(F100=0,0,1)+IF(F119=0,0,1)+IF(F138=0,0,1)+IF(F157=0,0,1)+IF(F176=0,0,1)+IF(F195=0,0,1))</f>
        <v>526.29999999999995</v>
      </c>
      <c r="G196" s="34">
        <f t="shared" ref="G196:J196" si="95">(G24+G43+G62+G81+G100+G119+G138+G157+G176+G195)/(IF(G24=0,0,1)+IF(G43=0,0,1)+IF(G62=0,0,1)+IF(G81=0,0,1)+IF(G100=0,0,1)+IF(G119=0,0,1)+IF(G138=0,0,1)+IF(G157=0,0,1)+IF(G176=0,0,1)+IF(G195=0,0,1))</f>
        <v>18.0458</v>
      </c>
      <c r="H196" s="34">
        <f t="shared" si="95"/>
        <v>18.084700000000002</v>
      </c>
      <c r="I196" s="34">
        <f t="shared" si="95"/>
        <v>75.37530000000001</v>
      </c>
      <c r="J196" s="34">
        <f t="shared" si="95"/>
        <v>537</v>
      </c>
      <c r="K196" s="34"/>
      <c r="L196" s="34" t="e">
        <f t="shared" ref="L196" si="96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2025-10-23T10:02:44Z</dcterms:modified>
</cp:coreProperties>
</file>