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1736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calcPr calcId="145621"/>
</workbook>
</file>

<file path=xl/calcChain.xml><?xml version="1.0" encoding="utf-8"?>
<calcChain xmlns="http://schemas.openxmlformats.org/spreadsheetml/2006/main">
  <c r="F161" i="1" l="1"/>
  <c r="G161" i="1"/>
  <c r="H161" i="1"/>
  <c r="I161" i="1"/>
  <c r="J161" i="1"/>
  <c r="K161" i="1"/>
  <c r="E161" i="1"/>
  <c r="K160" i="1"/>
  <c r="K142" i="1" l="1"/>
  <c r="I142" i="1"/>
  <c r="H142" i="1"/>
  <c r="G142" i="1"/>
  <c r="J142" i="1"/>
  <c r="F142" i="1"/>
  <c r="I123" i="1" l="1"/>
  <c r="H123" i="1"/>
  <c r="G123" i="1"/>
  <c r="J123" i="1"/>
  <c r="F123" i="1"/>
  <c r="K123" i="1"/>
  <c r="E123" i="1"/>
  <c r="K103" i="1" l="1"/>
  <c r="K66" i="1" l="1"/>
  <c r="I66" i="1"/>
  <c r="H66" i="1"/>
  <c r="G66" i="1"/>
  <c r="J66" i="1"/>
  <c r="F66" i="1"/>
  <c r="E66" i="1"/>
  <c r="F68" i="1"/>
  <c r="K47" i="1" l="1"/>
  <c r="I47" i="1"/>
  <c r="H47" i="1"/>
  <c r="G47" i="1"/>
  <c r="J47" i="1"/>
  <c r="F47" i="1"/>
  <c r="E47" i="1"/>
  <c r="K46" i="1"/>
  <c r="K9" i="1" l="1"/>
  <c r="K30" i="1"/>
  <c r="I9" i="1" l="1"/>
  <c r="H9" i="1"/>
  <c r="G9" i="1"/>
  <c r="J9" i="1"/>
  <c r="F9" i="1"/>
  <c r="E9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95" i="1"/>
  <c r="H195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19" i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I196" i="1" l="1"/>
  <c r="H196" i="1"/>
  <c r="J196" i="1"/>
  <c r="G196" i="1"/>
  <c r="F196" i="1"/>
</calcChain>
</file>

<file path=xl/sharedStrings.xml><?xml version="1.0" encoding="utf-8"?>
<sst xmlns="http://schemas.openxmlformats.org/spreadsheetml/2006/main" count="250" uniqueCount="85">
  <si>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</si>
  <si>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</si>
  <si>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</si>
  <si>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</si>
  <si>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</si>
  <si>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</si>
  <si>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</si>
  <si>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</si>
  <si>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</si>
  <si>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</si>
  <si>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</si>
  <si>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</si>
  <si>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</si>
  <si>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</si>
  <si>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</si>
  <si>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</si>
  <si>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</si>
  <si>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</si>
  <si>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</si>
  <si>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</si>
  <si>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</si>
  <si>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</si>
  <si>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</si>
  <si>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</si>
  <si>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</si>
  <si>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</si>
  <si>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</si>
  <si>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</si>
  <si>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</si>
  <si>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</si>
  <si>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</si>
  <si>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</si>
  <si>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</si>
  <si>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</si>
  <si>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</si>
  <si>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</si>
  <si>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</si>
  <si>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</si>
  <si>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</si>
  <si>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</si>
  <si>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Киркина Е.Г.</t>
  </si>
  <si>
    <t xml:space="preserve">чай с сахаром </t>
  </si>
  <si>
    <t>макаронные изделия отварные</t>
  </si>
  <si>
    <t>компот из замороженной компотной смеси</t>
  </si>
  <si>
    <t>салат из белокачанной капусты</t>
  </si>
  <si>
    <t>плов с говядиной</t>
  </si>
  <si>
    <t>чай с сахаром</t>
  </si>
  <si>
    <t>7,99</t>
  </si>
  <si>
    <t>плоды и ягоды свежие (яблоки)</t>
  </si>
  <si>
    <t>Котлеты "Аппетитные запеченные</t>
  </si>
  <si>
    <t>каша гречневая вязкая</t>
  </si>
  <si>
    <t>каша вязкая молочная изгречневой крупы с маслом</t>
  </si>
  <si>
    <t>булочное</t>
  </si>
  <si>
    <t>блинчики со сгущенным молоком</t>
  </si>
  <si>
    <t xml:space="preserve">батон </t>
  </si>
  <si>
    <t>печенье весовое 5 шт.</t>
  </si>
  <si>
    <t>кисломолочное</t>
  </si>
  <si>
    <t>сыр порциями</t>
  </si>
  <si>
    <t>салат из свеклы отварной с маслом</t>
  </si>
  <si>
    <t>бифштекс рубленый по-домашнему запеченый</t>
  </si>
  <si>
    <t>салат из квашеной капусты</t>
  </si>
  <si>
    <t>плов с куриными грудками</t>
  </si>
  <si>
    <t>напиток из урюка</t>
  </si>
  <si>
    <t>каша вязкая молочная рисовой крупы с маслом</t>
  </si>
  <si>
    <t>напиток  из вишни</t>
  </si>
  <si>
    <t>батон</t>
  </si>
  <si>
    <t>кисломолочный</t>
  </si>
  <si>
    <t>кисломолочный продукт дмк</t>
  </si>
  <si>
    <t>сосиски отварные</t>
  </si>
  <si>
    <t>каша вязкая молочная из пшенной крупы с маслом</t>
  </si>
  <si>
    <t>плоды и ягоды свежие яблоки</t>
  </si>
  <si>
    <t>вафли весовые</t>
  </si>
  <si>
    <t>жаркое из филе куриных грудок</t>
  </si>
  <si>
    <t>салат из свеклы отварной</t>
  </si>
  <si>
    <t>чикен</t>
  </si>
  <si>
    <t>компот из свежих плодов яблоки</t>
  </si>
  <si>
    <t>хлеб     ржано-пшеничный ,пшеничный</t>
  </si>
  <si>
    <t>салат из моркови</t>
  </si>
  <si>
    <t>каша вязкая молочная из рисовой и пшенной  крупы с маслом</t>
  </si>
  <si>
    <t>8,69</t>
  </si>
  <si>
    <t>9,32</t>
  </si>
  <si>
    <t>напиток яблочный</t>
  </si>
  <si>
    <t>булочные</t>
  </si>
  <si>
    <t>3,99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</si>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</sst>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49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17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2024-01-09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2024-01-10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2024-01-11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2024-01-12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&#1053;&#1086;&#1074;&#1072;&#1103;%20&#1087;&#1072;&#1087;&#1082;&#1072;/2024-01-16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&#1053;&#1086;&#1074;&#1072;&#1103;%20&#1087;&#1072;&#1087;&#1082;&#1072;/2024-01-17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&#1053;&#1086;&#1074;&#1072;&#1103;%20&#1087;&#1072;&#1087;&#1082;&#1072;/2024-01-18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3;&#1085;&#1074;&#1072;&#1088;&#1100;/&#1053;&#1086;&#1074;&#1072;&#1103;%20&#1087;&#1072;&#1087;&#1082;&#1072;/2024-01-19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2023 г</v>
          </cell>
        </row>
        <row r="8">
          <cell r="D8" t="str">
            <v>Хлебная корзина (хлеб пшеничный,хлеб ржано-пшеничный.)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2021 г</v>
          </cell>
        </row>
        <row r="7">
          <cell r="C7" t="str">
            <v xml:space="preserve"> 2015 г</v>
          </cell>
        </row>
        <row r="8">
          <cell r="C8" t="str">
            <v>ТТК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2021 г</v>
          </cell>
        </row>
        <row r="6">
          <cell r="C6">
            <v>2021</v>
          </cell>
        </row>
        <row r="8">
          <cell r="C8" t="str">
            <v>ТТК</v>
          </cell>
          <cell r="D8" t="str">
            <v>Хлебная корзина (хлеб пшеничный,хлеб ржано-пшеничный.)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2021 г</v>
          </cell>
        </row>
        <row r="7">
          <cell r="E7">
            <v>60</v>
          </cell>
        </row>
        <row r="8">
          <cell r="D8" t="str">
            <v>Хлебная корзина (хлеб пшеничный,хлеб ржано-пшеничный.)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2023 г</v>
          </cell>
        </row>
        <row r="6">
          <cell r="C6" t="str">
            <v xml:space="preserve"> 2023 г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2015 г</v>
          </cell>
        </row>
        <row r="8">
          <cell r="C8" t="str">
            <v>ТТК</v>
          </cell>
          <cell r="D8" t="str">
            <v>Хлебная корзина (хлеб пшеничный,хлеб ржано-пшеничный.)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2021 г</v>
          </cell>
        </row>
        <row r="8">
          <cell r="C8" t="str">
            <v>ТТК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4">
          <cell r="C4" t="str">
            <v xml:space="preserve"> 2021 г</v>
          </cell>
        </row>
        <row r="6">
          <cell r="C6" t="str">
            <v xml:space="preserve"> 2021г</v>
          </cell>
        </row>
        <row r="8">
          <cell r="D8" t="str">
            <v>Хлебная корзина (хлеб пшеничный,хлеб ржано-пшеничный.)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6" activePane="bottomRight" state="frozen"/>
      <selection pane="topRight" activeCell="E1" sqref="E1"/>
      <selection pane="bottomLeft" activeCell="A6" sqref="A6"/>
      <selection pane="bottomRight" activeCell="K180" sqref="K18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/>
      <c r="D1" s="61"/>
      <c r="E1" s="61"/>
      <c r="F1" s="12" t="s">
        <v>16</v>
      </c>
      <c r="G1" s="2" t="s">
        <v>17</v>
      </c>
      <c r="H1" s="62" t="s">
        <v>39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 t="s">
        <v>40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12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49</v>
      </c>
      <c r="F6" s="40">
        <v>90</v>
      </c>
      <c r="G6" s="40">
        <v>10.01</v>
      </c>
      <c r="H6" s="51">
        <v>12.7</v>
      </c>
      <c r="I6" s="40">
        <v>10.98</v>
      </c>
      <c r="J6" s="40">
        <v>198</v>
      </c>
      <c r="K6" s="41">
        <v>2022</v>
      </c>
      <c r="L6" s="40"/>
    </row>
    <row r="7" spans="1:12" ht="14.4" x14ac:dyDescent="0.3">
      <c r="A7" s="23"/>
      <c r="B7" s="15"/>
      <c r="C7" s="11"/>
      <c r="D7" s="6"/>
      <c r="E7" s="42" t="s">
        <v>50</v>
      </c>
      <c r="F7" s="43">
        <v>150</v>
      </c>
      <c r="G7" s="43">
        <v>3.46</v>
      </c>
      <c r="H7" s="52">
        <v>4.63</v>
      </c>
      <c r="I7" s="43">
        <v>21.78</v>
      </c>
      <c r="J7" s="43">
        <v>143</v>
      </c>
      <c r="K7" s="44">
        <v>2014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208</v>
      </c>
      <c r="G8" s="43">
        <v>0.02</v>
      </c>
      <c r="H8" s="52">
        <v>0</v>
      </c>
      <c r="I8" s="43">
        <v>7.99</v>
      </c>
      <c r="J8" s="43">
        <v>32</v>
      </c>
      <c r="K8" s="44">
        <v>2014</v>
      </c>
      <c r="L8" s="43"/>
    </row>
    <row r="9" spans="1:12" ht="26.4" x14ac:dyDescent="0.3">
      <c r="A9" s="23"/>
      <c r="B9" s="15"/>
      <c r="C9" s="11"/>
      <c r="D9" s="7" t="s">
        <v>23</v>
      </c>
      <c r="E9" s="42" t="str">
        <f>'[1]1'!D8</f>
        <v>Хлебная корзина (хлеб пшеничный,хлеб ржано-пшеничный.)</v>
      </c>
      <c r="F9" s="43">
        <f>'[1]1'!E8</f>
        <v>40</v>
      </c>
      <c r="G9" s="43">
        <f>'[1]1'!H8</f>
        <v>2.52</v>
      </c>
      <c r="H9" s="43">
        <f>'[1]1'!I8</f>
        <v>0.36</v>
      </c>
      <c r="I9" s="43">
        <f>'[1]1'!J8</f>
        <v>18.84</v>
      </c>
      <c r="J9" s="43">
        <f>'[1]1'!G8</f>
        <v>91</v>
      </c>
      <c r="K9" s="44" t="str">
        <f>'[2]1'!$C$8</f>
        <v>ТТК</v>
      </c>
      <c r="L9" s="43"/>
    </row>
    <row r="10" spans="1:12" ht="14.4" x14ac:dyDescent="0.3">
      <c r="A10" s="23"/>
      <c r="B10" s="15"/>
      <c r="C10" s="11"/>
      <c r="D10" s="7" t="s">
        <v>26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24</v>
      </c>
      <c r="E11" s="42" t="s">
        <v>48</v>
      </c>
      <c r="F11" s="43">
        <v>120</v>
      </c>
      <c r="G11" s="43">
        <v>0.48</v>
      </c>
      <c r="H11" s="43">
        <v>0.48</v>
      </c>
      <c r="I11" s="43">
        <v>11.76</v>
      </c>
      <c r="J11" s="43">
        <v>56</v>
      </c>
      <c r="K11" s="44">
        <v>338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608</v>
      </c>
      <c r="G13" s="19">
        <f t="shared" ref="G13:J13" si="0">SUM(G6:G12)</f>
        <v>16.489999999999998</v>
      </c>
      <c r="H13" s="19">
        <f t="shared" si="0"/>
        <v>18.169999999999998</v>
      </c>
      <c r="I13" s="19">
        <f t="shared" si="0"/>
        <v>71.350000000000009</v>
      </c>
      <c r="J13" s="19">
        <f t="shared" si="0"/>
        <v>520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608</v>
      </c>
      <c r="G24" s="32">
        <f t="shared" ref="G24:J24" si="4">G13+G23</f>
        <v>16.489999999999998</v>
      </c>
      <c r="H24" s="32">
        <f t="shared" si="4"/>
        <v>18.169999999999998</v>
      </c>
      <c r="I24" s="32">
        <f t="shared" si="4"/>
        <v>71.350000000000009</v>
      </c>
      <c r="J24" s="32">
        <f t="shared" si="4"/>
        <v>520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155</v>
      </c>
      <c r="G25" s="40">
        <v>6.85</v>
      </c>
      <c r="H25" s="40">
        <v>9.68</v>
      </c>
      <c r="I25" s="40">
        <v>20.74</v>
      </c>
      <c r="J25" s="40">
        <v>197</v>
      </c>
      <c r="K25" s="41">
        <v>2015</v>
      </c>
      <c r="L25" s="40"/>
    </row>
    <row r="26" spans="1:12" ht="14.4" x14ac:dyDescent="0.3">
      <c r="A26" s="14"/>
      <c r="B26" s="15"/>
      <c r="C26" s="11"/>
      <c r="D26" s="6" t="s">
        <v>52</v>
      </c>
      <c r="E26" s="42" t="s">
        <v>53</v>
      </c>
      <c r="F26" s="43">
        <v>100</v>
      </c>
      <c r="G26" s="43">
        <v>5.67</v>
      </c>
      <c r="H26" s="43">
        <v>4.1900000000000004</v>
      </c>
      <c r="I26" s="43">
        <v>28.45</v>
      </c>
      <c r="J26" s="43">
        <v>174</v>
      </c>
      <c r="K26" s="44">
        <v>2018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0.13</v>
      </c>
      <c r="H27" s="43">
        <v>0.02</v>
      </c>
      <c r="I27" s="43">
        <v>11.15</v>
      </c>
      <c r="J27" s="43">
        <v>46</v>
      </c>
      <c r="K27" s="44">
        <v>2021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54</v>
      </c>
      <c r="F28" s="43">
        <v>25</v>
      </c>
      <c r="G28" s="43">
        <v>1.87</v>
      </c>
      <c r="H28" s="43">
        <v>0.72</v>
      </c>
      <c r="I28" s="43">
        <v>12.85</v>
      </c>
      <c r="J28" s="43">
        <v>66</v>
      </c>
      <c r="K28" s="44"/>
      <c r="L28" s="43"/>
    </row>
    <row r="29" spans="1:12" ht="14.4" x14ac:dyDescent="0.3">
      <c r="A29" s="14"/>
      <c r="B29" s="15"/>
      <c r="C29" s="11"/>
      <c r="D29" s="7" t="s">
        <v>52</v>
      </c>
      <c r="E29" s="42" t="s">
        <v>55</v>
      </c>
      <c r="F29" s="43">
        <v>16</v>
      </c>
      <c r="G29" s="43">
        <v>1.1000000000000001</v>
      </c>
      <c r="H29" s="43">
        <v>2.2000000000000002</v>
      </c>
      <c r="I29" s="43">
        <v>11.85</v>
      </c>
      <c r="J29" s="43">
        <v>71</v>
      </c>
      <c r="K29" s="44"/>
      <c r="L29" s="43"/>
    </row>
    <row r="30" spans="1:12" ht="14.4" x14ac:dyDescent="0.3">
      <c r="A30" s="14"/>
      <c r="B30" s="15"/>
      <c r="C30" s="11"/>
      <c r="D30" s="6" t="s">
        <v>56</v>
      </c>
      <c r="E30" s="42" t="s">
        <v>57</v>
      </c>
      <c r="F30" s="43">
        <v>15</v>
      </c>
      <c r="G30" s="43">
        <v>3.94</v>
      </c>
      <c r="H30" s="43">
        <v>3.99</v>
      </c>
      <c r="I30" s="43">
        <v>0</v>
      </c>
      <c r="J30" s="43">
        <v>53</v>
      </c>
      <c r="K30" s="44" t="str">
        <f>'[2]1'!$C$7</f>
        <v xml:space="preserve"> 2015 г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511</v>
      </c>
      <c r="G32" s="19">
        <f t="shared" ref="G32" si="6">SUM(G25:G31)</f>
        <v>19.559999999999999</v>
      </c>
      <c r="H32" s="19">
        <f t="shared" ref="H32" si="7">SUM(H25:H31)</f>
        <v>20.800000000000004</v>
      </c>
      <c r="I32" s="19">
        <f t="shared" ref="I32" si="8">SUM(I25:I31)</f>
        <v>85.039999999999992</v>
      </c>
      <c r="J32" s="19">
        <f t="shared" ref="J32:L32" si="9">SUM(J25:J31)</f>
        <v>607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511</v>
      </c>
      <c r="G43" s="32">
        <f t="shared" ref="G43" si="14">G32+G42</f>
        <v>19.559999999999999</v>
      </c>
      <c r="H43" s="32">
        <f t="shared" ref="H43" si="15">H32+H42</f>
        <v>20.800000000000004</v>
      </c>
      <c r="I43" s="32">
        <f t="shared" ref="I43" si="16">I32+I42</f>
        <v>85.039999999999992</v>
      </c>
      <c r="J43" s="32">
        <f t="shared" ref="J43:L43" si="17">J32+J42</f>
        <v>607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90</v>
      </c>
      <c r="G44" s="40">
        <v>10.69</v>
      </c>
      <c r="H44" s="40">
        <v>12.03</v>
      </c>
      <c r="I44" s="40">
        <v>8.36</v>
      </c>
      <c r="J44" s="40">
        <v>184</v>
      </c>
      <c r="K44" s="41">
        <v>2022</v>
      </c>
      <c r="L44" s="40"/>
    </row>
    <row r="45" spans="1:12" ht="14.4" x14ac:dyDescent="0.3">
      <c r="A45" s="23"/>
      <c r="B45" s="15"/>
      <c r="C45" s="11"/>
      <c r="D45" s="6"/>
      <c r="E45" s="42" t="s">
        <v>42</v>
      </c>
      <c r="F45" s="43">
        <v>150</v>
      </c>
      <c r="G45" s="43">
        <v>5.04</v>
      </c>
      <c r="H45" s="43">
        <v>4.0599999999999996</v>
      </c>
      <c r="I45" s="43">
        <v>35.9</v>
      </c>
      <c r="J45" s="43">
        <v>200</v>
      </c>
      <c r="K45" s="44">
        <v>2015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46</v>
      </c>
      <c r="F46" s="43">
        <v>208</v>
      </c>
      <c r="G46" s="43">
        <v>0.02</v>
      </c>
      <c r="H46" s="43"/>
      <c r="I46" s="43">
        <v>7.99</v>
      </c>
      <c r="J46" s="43">
        <v>32</v>
      </c>
      <c r="K46" s="44">
        <f>'[3]1'!C6</f>
        <v>2021</v>
      </c>
      <c r="L46" s="43"/>
    </row>
    <row r="47" spans="1:12" ht="26.4" x14ac:dyDescent="0.3">
      <c r="A47" s="23"/>
      <c r="B47" s="15"/>
      <c r="C47" s="11"/>
      <c r="D47" s="7" t="s">
        <v>23</v>
      </c>
      <c r="E47" s="42" t="str">
        <f>'[3]1'!D8</f>
        <v>Хлебная корзина (хлеб пшеничный,хлеб ржано-пшеничный.)</v>
      </c>
      <c r="F47" s="43">
        <f>'[3]1'!E8</f>
        <v>40</v>
      </c>
      <c r="G47" s="43">
        <f>'[3]1'!H8</f>
        <v>2.52</v>
      </c>
      <c r="H47" s="43">
        <f>'[3]1'!I8</f>
        <v>0.36</v>
      </c>
      <c r="I47" s="43">
        <f>'[3]1'!J8</f>
        <v>18.84</v>
      </c>
      <c r="J47" s="43">
        <f>'[3]1'!G8</f>
        <v>91</v>
      </c>
      <c r="K47" s="44" t="str">
        <f>'[3]1'!C8</f>
        <v>ТТК</v>
      </c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58</v>
      </c>
      <c r="F49" s="43">
        <v>60</v>
      </c>
      <c r="G49" s="43">
        <v>1.33</v>
      </c>
      <c r="H49" s="43">
        <v>1.36</v>
      </c>
      <c r="I49" s="43">
        <v>1.1399999999999999</v>
      </c>
      <c r="J49" s="43">
        <v>22</v>
      </c>
      <c r="K49" s="44">
        <v>2015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548</v>
      </c>
      <c r="G51" s="19">
        <f t="shared" ref="G51" si="18">SUM(G44:G50)</f>
        <v>19.600000000000001</v>
      </c>
      <c r="H51" s="19">
        <f t="shared" ref="H51" si="19">SUM(H44:H50)</f>
        <v>17.809999999999999</v>
      </c>
      <c r="I51" s="19">
        <f t="shared" ref="I51" si="20">SUM(I44:I50)</f>
        <v>72.23</v>
      </c>
      <c r="J51" s="19">
        <f t="shared" ref="J51:L51" si="21">SUM(J44:J50)</f>
        <v>529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548</v>
      </c>
      <c r="G62" s="32">
        <f t="shared" ref="G62" si="26">G51+G61</f>
        <v>19.600000000000001</v>
      </c>
      <c r="H62" s="32">
        <f t="shared" ref="H62" si="27">H51+H61</f>
        <v>17.809999999999999</v>
      </c>
      <c r="I62" s="32">
        <f t="shared" ref="I62" si="28">I51+I61</f>
        <v>72.23</v>
      </c>
      <c r="J62" s="32">
        <f t="shared" ref="J62:L62" si="29">J51+J61</f>
        <v>529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200</v>
      </c>
      <c r="G63" s="40">
        <v>15.44</v>
      </c>
      <c r="H63" s="40">
        <v>19.29</v>
      </c>
      <c r="I63" s="40">
        <v>45.88</v>
      </c>
      <c r="J63" s="40">
        <v>419</v>
      </c>
      <c r="K63" s="41">
        <v>2021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62</v>
      </c>
      <c r="F65" s="43">
        <v>200</v>
      </c>
      <c r="G65" s="43">
        <v>0.8</v>
      </c>
      <c r="H65" s="43">
        <v>0</v>
      </c>
      <c r="I65" s="43">
        <v>18.46</v>
      </c>
      <c r="J65" s="43">
        <v>32</v>
      </c>
      <c r="K65" s="44">
        <v>2023</v>
      </c>
      <c r="L65" s="43"/>
    </row>
    <row r="66" spans="1:12" ht="26.4" x14ac:dyDescent="0.3">
      <c r="A66" s="23"/>
      <c r="B66" s="15"/>
      <c r="C66" s="11"/>
      <c r="D66" s="7" t="s">
        <v>23</v>
      </c>
      <c r="E66" s="42" t="str">
        <f>'[4]1'!$D$8</f>
        <v>Хлебная корзина (хлеб пшеничный,хлеб ржано-пшеничный.)</v>
      </c>
      <c r="F66" s="43">
        <f>'[4]1'!$E$8</f>
        <v>40</v>
      </c>
      <c r="G66" s="43">
        <f>'[4]1'!$H$8</f>
        <v>2.52</v>
      </c>
      <c r="H66" s="43">
        <f>'[4]1'!$I$8</f>
        <v>0.36</v>
      </c>
      <c r="I66" s="43">
        <f>'[4]1'!$J$8</f>
        <v>18.84</v>
      </c>
      <c r="J66" s="43">
        <f>'[4]1'!$G$8</f>
        <v>91</v>
      </c>
      <c r="K66" s="44" t="str">
        <f>$K$47</f>
        <v>ТТК</v>
      </c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60</v>
      </c>
      <c r="F68" s="43">
        <f>'[4]1'!$E$7</f>
        <v>60</v>
      </c>
      <c r="G68" s="43">
        <v>0.42</v>
      </c>
      <c r="H68" s="43">
        <v>0.06</v>
      </c>
      <c r="I68" s="43">
        <v>1.1399999999999999</v>
      </c>
      <c r="J68" s="43">
        <v>7</v>
      </c>
      <c r="K68" s="44">
        <v>2020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19.18</v>
      </c>
      <c r="H70" s="19">
        <f t="shared" ref="H70" si="31">SUM(H63:H69)</f>
        <v>19.709999999999997</v>
      </c>
      <c r="I70" s="19">
        <f t="shared" ref="I70" si="32">SUM(I63:I69)</f>
        <v>84.320000000000007</v>
      </c>
      <c r="J70" s="19">
        <f t="shared" ref="J70:L70" si="33">SUM(J63:J69)</f>
        <v>549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500</v>
      </c>
      <c r="G81" s="32">
        <f t="shared" ref="G81" si="38">G70+G80</f>
        <v>19.18</v>
      </c>
      <c r="H81" s="32">
        <f t="shared" ref="H81" si="39">H70+H80</f>
        <v>19.709999999999997</v>
      </c>
      <c r="I81" s="32">
        <f t="shared" ref="I81" si="40">I70+I80</f>
        <v>84.320000000000007</v>
      </c>
      <c r="J81" s="32">
        <f t="shared" ref="J81:L81" si="41">J70+J80</f>
        <v>549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155</v>
      </c>
      <c r="G82" s="40">
        <v>8.6</v>
      </c>
      <c r="H82" s="40">
        <v>8.08</v>
      </c>
      <c r="I82" s="40">
        <v>35.549999999999997</v>
      </c>
      <c r="J82" s="40">
        <v>249</v>
      </c>
      <c r="K82" s="41">
        <v>2015</v>
      </c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0.12</v>
      </c>
      <c r="H84" s="43">
        <v>0.03</v>
      </c>
      <c r="I84" s="43">
        <v>11.57</v>
      </c>
      <c r="J84" s="43">
        <v>48</v>
      </c>
      <c r="K84" s="44">
        <v>2023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65</v>
      </c>
      <c r="F85" s="43">
        <v>30</v>
      </c>
      <c r="G85" s="43">
        <v>2.25</v>
      </c>
      <c r="H85" s="43">
        <v>0.87</v>
      </c>
      <c r="I85" s="43">
        <v>15.42</v>
      </c>
      <c r="J85" s="43">
        <v>79</v>
      </c>
      <c r="K85" s="44"/>
      <c r="L85" s="43"/>
    </row>
    <row r="86" spans="1:12" ht="14.4" x14ac:dyDescent="0.3">
      <c r="A86" s="23"/>
      <c r="B86" s="15"/>
      <c r="C86" s="11"/>
      <c r="D86" s="7" t="s">
        <v>66</v>
      </c>
      <c r="E86" s="42" t="s">
        <v>67</v>
      </c>
      <c r="F86" s="43">
        <v>125</v>
      </c>
      <c r="G86" s="43">
        <v>3.5</v>
      </c>
      <c r="H86" s="43">
        <v>3.1</v>
      </c>
      <c r="I86" s="43">
        <v>5.12</v>
      </c>
      <c r="J86" s="43">
        <v>63</v>
      </c>
      <c r="K86" s="44"/>
      <c r="L86" s="43"/>
    </row>
    <row r="87" spans="1:12" ht="14.4" x14ac:dyDescent="0.3">
      <c r="A87" s="23"/>
      <c r="B87" s="15"/>
      <c r="C87" s="11"/>
      <c r="D87" s="6" t="s">
        <v>66</v>
      </c>
      <c r="E87" s="42" t="s">
        <v>57</v>
      </c>
      <c r="F87" s="43">
        <v>15</v>
      </c>
      <c r="G87" s="43">
        <v>3.94</v>
      </c>
      <c r="H87" s="63">
        <v>36220</v>
      </c>
      <c r="I87" s="43">
        <v>0</v>
      </c>
      <c r="J87" s="43">
        <v>53</v>
      </c>
      <c r="K87" s="44">
        <v>2015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18.41</v>
      </c>
      <c r="H89" s="19">
        <f t="shared" ref="H89" si="43">SUM(H82:H88)</f>
        <v>36232.080000000002</v>
      </c>
      <c r="I89" s="19">
        <f t="shared" ref="I89" si="44">SUM(I82:I88)</f>
        <v>67.66</v>
      </c>
      <c r="J89" s="19">
        <f t="shared" ref="J89:L89" si="45">SUM(J82:J88)</f>
        <v>492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525</v>
      </c>
      <c r="G100" s="32">
        <f t="shared" ref="G100" si="50">G89+G99</f>
        <v>18.41</v>
      </c>
      <c r="H100" s="32">
        <f t="shared" ref="H100" si="51">H89+H99</f>
        <v>36232.080000000002</v>
      </c>
      <c r="I100" s="32">
        <f t="shared" ref="I100" si="52">I89+I99</f>
        <v>67.66</v>
      </c>
      <c r="J100" s="32">
        <f t="shared" ref="J100:L100" si="53">J89+J99</f>
        <v>492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50</v>
      </c>
      <c r="G101" s="40">
        <v>5.7</v>
      </c>
      <c r="H101" s="51">
        <v>7.86</v>
      </c>
      <c r="I101" s="40">
        <v>4.4000000000000004</v>
      </c>
      <c r="J101" s="40">
        <v>113</v>
      </c>
      <c r="K101" s="41">
        <v>2015</v>
      </c>
      <c r="L101" s="40"/>
    </row>
    <row r="102" spans="1:12" ht="14.4" x14ac:dyDescent="0.3">
      <c r="A102" s="23"/>
      <c r="B102" s="15"/>
      <c r="C102" s="11"/>
      <c r="D102" s="6" t="s">
        <v>21</v>
      </c>
      <c r="E102" s="42" t="s">
        <v>69</v>
      </c>
      <c r="F102" s="43">
        <v>155</v>
      </c>
      <c r="G102" s="43">
        <v>10.6</v>
      </c>
      <c r="H102" s="52">
        <v>6.62</v>
      </c>
      <c r="I102" s="43">
        <v>32.06</v>
      </c>
      <c r="J102" s="43">
        <v>230</v>
      </c>
      <c r="K102" s="44">
        <v>2015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62</v>
      </c>
      <c r="F103" s="43">
        <v>200</v>
      </c>
      <c r="G103" s="43">
        <v>0.02</v>
      </c>
      <c r="H103" s="52"/>
      <c r="I103" s="55" t="s">
        <v>47</v>
      </c>
      <c r="J103" s="43">
        <v>32</v>
      </c>
      <c r="K103" s="44" t="str">
        <f>'[5]1'!C6</f>
        <v xml:space="preserve"> 2023 г</v>
      </c>
      <c r="L103" s="43"/>
    </row>
    <row r="104" spans="1:12" ht="14.4" x14ac:dyDescent="0.3">
      <c r="A104" s="23"/>
      <c r="B104" s="15"/>
      <c r="C104" s="11"/>
      <c r="D104" s="7" t="s">
        <v>23</v>
      </c>
      <c r="E104" s="54" t="s">
        <v>65</v>
      </c>
      <c r="F104" s="43">
        <v>25</v>
      </c>
      <c r="G104" s="43">
        <v>1.87</v>
      </c>
      <c r="H104" s="43">
        <v>0.72</v>
      </c>
      <c r="I104" s="43">
        <v>12.85</v>
      </c>
      <c r="J104" s="43">
        <v>66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70</v>
      </c>
      <c r="F105" s="43">
        <v>120</v>
      </c>
      <c r="G105" s="43">
        <v>0.48</v>
      </c>
      <c r="H105" s="43">
        <v>0.48</v>
      </c>
      <c r="I105" s="64">
        <v>11.76</v>
      </c>
      <c r="J105" s="43">
        <v>56</v>
      </c>
      <c r="K105" s="44">
        <v>338</v>
      </c>
      <c r="L105" s="43"/>
    </row>
    <row r="106" spans="1:12" ht="14.4" x14ac:dyDescent="0.3">
      <c r="A106" s="23"/>
      <c r="B106" s="15"/>
      <c r="C106" s="11"/>
      <c r="D106" s="65" t="s">
        <v>52</v>
      </c>
      <c r="E106" s="54" t="s">
        <v>71</v>
      </c>
      <c r="F106" s="43">
        <v>21</v>
      </c>
      <c r="G106" s="43">
        <v>1.1000000000000001</v>
      </c>
      <c r="H106" s="43">
        <v>1.42</v>
      </c>
      <c r="I106" s="43">
        <v>9.74</v>
      </c>
      <c r="J106" s="43">
        <v>56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571</v>
      </c>
      <c r="G108" s="19">
        <f t="shared" ref="G108:J108" si="54">SUM(G101:G107)</f>
        <v>19.770000000000003</v>
      </c>
      <c r="H108" s="19">
        <f t="shared" si="54"/>
        <v>17.100000000000001</v>
      </c>
      <c r="I108" s="19">
        <v>79.709999999999994</v>
      </c>
      <c r="J108" s="19">
        <f t="shared" si="54"/>
        <v>553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571</v>
      </c>
      <c r="G119" s="32">
        <f t="shared" ref="G119" si="58">G108+G118</f>
        <v>19.770000000000003</v>
      </c>
      <c r="H119" s="32">
        <f t="shared" ref="H119" si="59">H108+H118</f>
        <v>17.100000000000001</v>
      </c>
      <c r="I119" s="32">
        <f t="shared" ref="I119" si="60">I108+I118</f>
        <v>79.709999999999994</v>
      </c>
      <c r="J119" s="32">
        <f t="shared" ref="J119:L119" si="61">J108+J118</f>
        <v>553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6" t="s">
        <v>72</v>
      </c>
      <c r="F120" s="40">
        <v>200</v>
      </c>
      <c r="G120" s="40">
        <v>12.89</v>
      </c>
      <c r="H120" s="40">
        <v>15.91</v>
      </c>
      <c r="I120" s="40">
        <v>35.79</v>
      </c>
      <c r="J120" s="40">
        <v>341</v>
      </c>
      <c r="K120" s="41">
        <v>2023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54" t="s">
        <v>46</v>
      </c>
      <c r="F122" s="43">
        <v>208</v>
      </c>
      <c r="G122" s="43">
        <v>0.02</v>
      </c>
      <c r="H122" s="43"/>
      <c r="I122" s="43">
        <v>7.99</v>
      </c>
      <c r="J122" s="43">
        <v>32</v>
      </c>
      <c r="K122" s="44">
        <v>2021</v>
      </c>
      <c r="L122" s="43"/>
    </row>
    <row r="123" spans="1:12" ht="26.4" x14ac:dyDescent="0.3">
      <c r="A123" s="14"/>
      <c r="B123" s="15"/>
      <c r="C123" s="11"/>
      <c r="D123" s="7" t="s">
        <v>23</v>
      </c>
      <c r="E123" s="42" t="str">
        <f>'[6]1'!$D$8</f>
        <v>Хлебная корзина (хлеб пшеничный,хлеб ржано-пшеничный.)</v>
      </c>
      <c r="F123" s="43">
        <f>'[6]1'!$E$8</f>
        <v>40</v>
      </c>
      <c r="G123" s="43">
        <f>'[6]1'!$H$8</f>
        <v>2.52</v>
      </c>
      <c r="H123" s="43">
        <f>'[6]1'!$I$8</f>
        <v>0.36</v>
      </c>
      <c r="I123" s="43">
        <f>'[6]1'!$J$8</f>
        <v>18.84</v>
      </c>
      <c r="J123" s="43">
        <f>'[6]1'!$G$8</f>
        <v>91</v>
      </c>
      <c r="K123" s="44" t="str">
        <f>'[6]1'!$C$8</f>
        <v>ТТК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26</v>
      </c>
      <c r="E125" s="54" t="s">
        <v>44</v>
      </c>
      <c r="F125" s="43">
        <v>60</v>
      </c>
      <c r="G125" s="43">
        <v>0.93</v>
      </c>
      <c r="H125" s="43">
        <v>3.05</v>
      </c>
      <c r="I125" s="43">
        <v>5.64</v>
      </c>
      <c r="J125" s="43">
        <v>54</v>
      </c>
      <c r="K125" s="44">
        <v>2015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508</v>
      </c>
      <c r="G127" s="19">
        <f t="shared" ref="G127:J127" si="62">SUM(G120:G126)</f>
        <v>16.36</v>
      </c>
      <c r="H127" s="19">
        <f t="shared" si="62"/>
        <v>19.32</v>
      </c>
      <c r="I127" s="19">
        <f t="shared" si="62"/>
        <v>68.260000000000005</v>
      </c>
      <c r="J127" s="19">
        <f t="shared" si="62"/>
        <v>518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508</v>
      </c>
      <c r="G138" s="32">
        <f t="shared" ref="G138" si="66">G127+G137</f>
        <v>16.36</v>
      </c>
      <c r="H138" s="32">
        <f t="shared" ref="H138" si="67">H127+H137</f>
        <v>19.32</v>
      </c>
      <c r="I138" s="32">
        <f t="shared" ref="I138" si="68">I127+I137</f>
        <v>68.260000000000005</v>
      </c>
      <c r="J138" s="32">
        <f t="shared" ref="J138:L138" si="69">J127+J137</f>
        <v>518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6" t="s">
        <v>74</v>
      </c>
      <c r="F139" s="40">
        <v>90</v>
      </c>
      <c r="G139" s="40">
        <v>11.1</v>
      </c>
      <c r="H139" s="40">
        <v>10.1</v>
      </c>
      <c r="I139" s="40">
        <v>11.09</v>
      </c>
      <c r="J139" s="40">
        <v>176</v>
      </c>
      <c r="K139" s="41">
        <v>2022</v>
      </c>
      <c r="L139" s="40"/>
    </row>
    <row r="140" spans="1:12" ht="14.4" x14ac:dyDescent="0.3">
      <c r="A140" s="23"/>
      <c r="B140" s="15"/>
      <c r="C140" s="11"/>
      <c r="D140" s="65" t="s">
        <v>21</v>
      </c>
      <c r="E140" s="54" t="s">
        <v>42</v>
      </c>
      <c r="F140" s="43">
        <v>150</v>
      </c>
      <c r="G140" s="43">
        <v>5.04</v>
      </c>
      <c r="H140" s="43">
        <v>4.0599999999999996</v>
      </c>
      <c r="I140" s="43">
        <v>35.9</v>
      </c>
      <c r="J140" s="43">
        <v>200</v>
      </c>
      <c r="K140" s="44">
        <v>2015</v>
      </c>
      <c r="L140" s="43"/>
    </row>
    <row r="141" spans="1:12" ht="14.4" x14ac:dyDescent="0.3">
      <c r="A141" s="23"/>
      <c r="B141" s="15"/>
      <c r="C141" s="11"/>
      <c r="D141" s="7" t="s">
        <v>22</v>
      </c>
      <c r="E141" s="54" t="s">
        <v>75</v>
      </c>
      <c r="F141" s="43">
        <v>200</v>
      </c>
      <c r="G141" s="43">
        <v>0.08</v>
      </c>
      <c r="H141" s="43">
        <v>0.08</v>
      </c>
      <c r="I141" s="43">
        <v>11.94</v>
      </c>
      <c r="J141" s="43">
        <v>49</v>
      </c>
      <c r="K141" s="44">
        <v>2021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54" t="s">
        <v>76</v>
      </c>
      <c r="F142" s="43">
        <f>'[7]1'!E8</f>
        <v>40</v>
      </c>
      <c r="G142" s="43">
        <f>'[7]1'!H8</f>
        <v>2.52</v>
      </c>
      <c r="H142" s="43">
        <f>'[7]1'!I8</f>
        <v>0.36</v>
      </c>
      <c r="I142" s="43">
        <f>'[7]1'!J8</f>
        <v>18.84</v>
      </c>
      <c r="J142" s="43">
        <f>'[7]1'!G8</f>
        <v>91</v>
      </c>
      <c r="K142" s="44" t="str">
        <f>'[7]1'!C8</f>
        <v>ТТК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53" t="s">
        <v>26</v>
      </c>
      <c r="E144" s="54" t="s">
        <v>73</v>
      </c>
      <c r="F144" s="43">
        <v>60</v>
      </c>
      <c r="G144" s="43">
        <v>1.33</v>
      </c>
      <c r="H144" s="43">
        <v>1.36</v>
      </c>
      <c r="I144" s="43">
        <v>1.1399999999999999</v>
      </c>
      <c r="J144" s="43">
        <v>22</v>
      </c>
      <c r="K144" s="44">
        <v>2015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20.07</v>
      </c>
      <c r="H146" s="19">
        <f t="shared" si="70"/>
        <v>15.959999999999999</v>
      </c>
      <c r="I146" s="19">
        <f t="shared" si="70"/>
        <v>78.91</v>
      </c>
      <c r="J146" s="19">
        <f t="shared" si="70"/>
        <v>538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540</v>
      </c>
      <c r="G157" s="32">
        <f t="shared" ref="G157" si="74">G146+G156</f>
        <v>20.07</v>
      </c>
      <c r="H157" s="32">
        <f t="shared" ref="H157" si="75">H146+H156</f>
        <v>15.959999999999999</v>
      </c>
      <c r="I157" s="32">
        <f t="shared" ref="I157" si="76">I146+I156</f>
        <v>78.91</v>
      </c>
      <c r="J157" s="32">
        <f t="shared" ref="J157:L157" si="77">J146+J156</f>
        <v>538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6" t="s">
        <v>45</v>
      </c>
      <c r="F158" s="40">
        <v>200</v>
      </c>
      <c r="G158" s="40">
        <v>15.44</v>
      </c>
      <c r="H158" s="40">
        <v>19.29</v>
      </c>
      <c r="I158" s="40">
        <v>51.2</v>
      </c>
      <c r="J158" s="40">
        <v>430</v>
      </c>
      <c r="K158" s="41">
        <v>2023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54" t="s">
        <v>46</v>
      </c>
      <c r="F160" s="43">
        <v>208</v>
      </c>
      <c r="G160" s="43">
        <v>0.02</v>
      </c>
      <c r="H160" s="43">
        <v>0</v>
      </c>
      <c r="I160" s="43">
        <v>7.99</v>
      </c>
      <c r="J160" s="43">
        <v>32</v>
      </c>
      <c r="K160" s="44" t="str">
        <f>'[8]1'!C6</f>
        <v xml:space="preserve"> 2021г</v>
      </c>
      <c r="L160" s="43"/>
    </row>
    <row r="161" spans="1:12" ht="26.4" x14ac:dyDescent="0.3">
      <c r="A161" s="23"/>
      <c r="B161" s="15"/>
      <c r="C161" s="11"/>
      <c r="D161" s="7" t="s">
        <v>23</v>
      </c>
      <c r="E161" s="42" t="str">
        <f>'[8]1'!$D$8</f>
        <v>Хлебная корзина (хлеб пшеничный,хлеб ржано-пшеничный.)</v>
      </c>
      <c r="F161" s="43">
        <f t="shared" ref="F161:K161" si="78">F142</f>
        <v>40</v>
      </c>
      <c r="G161" s="43">
        <f t="shared" si="78"/>
        <v>2.52</v>
      </c>
      <c r="H161" s="43">
        <f t="shared" si="78"/>
        <v>0.36</v>
      </c>
      <c r="I161" s="43">
        <f t="shared" si="78"/>
        <v>18.84</v>
      </c>
      <c r="J161" s="43">
        <f t="shared" si="78"/>
        <v>91</v>
      </c>
      <c r="K161" s="44" t="str">
        <f t="shared" si="78"/>
        <v>ТТК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54" t="s">
        <v>77</v>
      </c>
      <c r="F163" s="43">
        <v>60</v>
      </c>
      <c r="G163" s="43">
        <v>2.06</v>
      </c>
      <c r="H163" s="43">
        <v>0.12</v>
      </c>
      <c r="I163" s="43">
        <v>2.2799999999999998</v>
      </c>
      <c r="J163" s="43">
        <v>14</v>
      </c>
      <c r="K163" s="44">
        <v>2004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508</v>
      </c>
      <c r="G165" s="19">
        <f t="shared" ref="G165:J165" si="79">SUM(G158:G164)</f>
        <v>20.04</v>
      </c>
      <c r="H165" s="19">
        <f t="shared" si="79"/>
        <v>19.77</v>
      </c>
      <c r="I165" s="19">
        <f t="shared" si="79"/>
        <v>80.31</v>
      </c>
      <c r="J165" s="19">
        <f t="shared" si="79"/>
        <v>567</v>
      </c>
      <c r="K165" s="25"/>
      <c r="L165" s="19">
        <f t="shared" ref="L165" si="80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1">SUM(G166:G174)</f>
        <v>0</v>
      </c>
      <c r="H175" s="19">
        <f t="shared" si="81"/>
        <v>0</v>
      </c>
      <c r="I175" s="19">
        <f t="shared" si="81"/>
        <v>0</v>
      </c>
      <c r="J175" s="19">
        <f t="shared" si="81"/>
        <v>0</v>
      </c>
      <c r="K175" s="25"/>
      <c r="L175" s="19">
        <f t="shared" ref="L175" si="82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508</v>
      </c>
      <c r="G176" s="32">
        <f t="shared" ref="G176" si="83">G165+G175</f>
        <v>20.04</v>
      </c>
      <c r="H176" s="32">
        <f t="shared" ref="H176" si="84">H165+H175</f>
        <v>19.77</v>
      </c>
      <c r="I176" s="32">
        <f t="shared" ref="I176" si="85">I165+I175</f>
        <v>80.31</v>
      </c>
      <c r="J176" s="32">
        <f t="shared" ref="J176:L176" si="86">J165+J175</f>
        <v>567</v>
      </c>
      <c r="K176" s="32"/>
      <c r="L176" s="32">
        <f t="shared" si="86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56" t="s">
        <v>78</v>
      </c>
      <c r="F177" s="40">
        <v>155</v>
      </c>
      <c r="G177" s="66" t="s">
        <v>79</v>
      </c>
      <c r="H177" s="66" t="s">
        <v>80</v>
      </c>
      <c r="I177" s="40">
        <v>26.4</v>
      </c>
      <c r="J177" s="40">
        <v>224</v>
      </c>
      <c r="K177" s="41">
        <v>2015</v>
      </c>
      <c r="L177" s="40"/>
    </row>
    <row r="178" spans="1:12" ht="14.4" x14ac:dyDescent="0.3">
      <c r="A178" s="23"/>
      <c r="B178" s="15"/>
      <c r="C178" s="11"/>
      <c r="D178" s="65" t="s">
        <v>66</v>
      </c>
      <c r="E178" s="54" t="s">
        <v>67</v>
      </c>
      <c r="F178" s="43">
        <v>125</v>
      </c>
      <c r="G178" s="43">
        <v>3.5</v>
      </c>
      <c r="H178" s="43">
        <v>3.12</v>
      </c>
      <c r="I178" s="43">
        <v>5.12</v>
      </c>
      <c r="J178" s="43">
        <v>63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54" t="s">
        <v>81</v>
      </c>
      <c r="F179" s="43">
        <v>200</v>
      </c>
      <c r="G179" s="43">
        <v>0.1</v>
      </c>
      <c r="H179" s="43">
        <v>0.1</v>
      </c>
      <c r="I179" s="43">
        <v>12.43</v>
      </c>
      <c r="J179" s="43">
        <v>52</v>
      </c>
      <c r="K179" s="44">
        <v>2004</v>
      </c>
      <c r="L179" s="43"/>
    </row>
    <row r="180" spans="1:12" ht="14.4" x14ac:dyDescent="0.3">
      <c r="A180" s="23"/>
      <c r="B180" s="15"/>
      <c r="C180" s="11"/>
      <c r="D180" s="7" t="s">
        <v>23</v>
      </c>
      <c r="E180" s="54" t="s">
        <v>65</v>
      </c>
      <c r="F180" s="43">
        <v>25</v>
      </c>
      <c r="G180" s="43">
        <v>1.87</v>
      </c>
      <c r="H180" s="43">
        <v>0.72</v>
      </c>
      <c r="I180" s="43">
        <v>12.85</v>
      </c>
      <c r="J180" s="43">
        <v>66</v>
      </c>
      <c r="K180" s="44"/>
      <c r="L180" s="43"/>
    </row>
    <row r="181" spans="1:12" ht="14.4" x14ac:dyDescent="0.3">
      <c r="A181" s="23"/>
      <c r="B181" s="15"/>
      <c r="C181" s="11"/>
      <c r="D181" s="67" t="s">
        <v>82</v>
      </c>
      <c r="E181" s="54" t="s">
        <v>71</v>
      </c>
      <c r="F181" s="43">
        <v>21</v>
      </c>
      <c r="G181" s="43">
        <v>1.1000000000000001</v>
      </c>
      <c r="H181" s="43">
        <v>1.42</v>
      </c>
      <c r="I181" s="43">
        <v>9.74</v>
      </c>
      <c r="J181" s="43">
        <v>56</v>
      </c>
      <c r="K181" s="44"/>
      <c r="L181" s="43"/>
    </row>
    <row r="182" spans="1:12" ht="14.4" x14ac:dyDescent="0.3">
      <c r="A182" s="23"/>
      <c r="B182" s="15"/>
      <c r="C182" s="11"/>
      <c r="D182" s="65" t="s">
        <v>66</v>
      </c>
      <c r="E182" s="54" t="s">
        <v>57</v>
      </c>
      <c r="F182" s="43">
        <v>15</v>
      </c>
      <c r="G182" s="43">
        <v>3.94</v>
      </c>
      <c r="H182" s="55" t="s">
        <v>83</v>
      </c>
      <c r="I182" s="55" t="s">
        <v>84</v>
      </c>
      <c r="J182" s="43">
        <v>53</v>
      </c>
      <c r="K182" s="44">
        <v>2015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541</v>
      </c>
      <c r="G184" s="19">
        <f t="shared" ref="G184:J184" si="87">SUM(G177:G183)</f>
        <v>10.51</v>
      </c>
      <c r="H184" s="19">
        <v>16.22</v>
      </c>
      <c r="I184" s="19">
        <v>87.76</v>
      </c>
      <c r="J184" s="19">
        <f t="shared" si="87"/>
        <v>514</v>
      </c>
      <c r="K184" s="25"/>
      <c r="L184" s="19">
        <f t="shared" ref="L184" si="88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9">SUM(G185:G193)</f>
        <v>0</v>
      </c>
      <c r="H194" s="19">
        <f t="shared" si="89"/>
        <v>0</v>
      </c>
      <c r="I194" s="19">
        <f t="shared" si="89"/>
        <v>0</v>
      </c>
      <c r="J194" s="19">
        <f t="shared" si="89"/>
        <v>0</v>
      </c>
      <c r="K194" s="25"/>
      <c r="L194" s="19">
        <f t="shared" ref="L194" si="90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541</v>
      </c>
      <c r="G195" s="32">
        <f t="shared" ref="G195" si="91">G184+G194</f>
        <v>10.51</v>
      </c>
      <c r="H195" s="32">
        <f t="shared" ref="H195" si="92">H184+H194</f>
        <v>16.22</v>
      </c>
      <c r="I195" s="32">
        <f t="shared" ref="I195" si="93">I184+I194</f>
        <v>87.76</v>
      </c>
      <c r="J195" s="32">
        <f t="shared" ref="J195:L195" si="94">J184+J194</f>
        <v>514</v>
      </c>
      <c r="K195" s="32"/>
      <c r="L195" s="32">
        <f t="shared" si="94"/>
        <v>0</v>
      </c>
    </row>
    <row r="196" spans="1:12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536</v>
      </c>
      <c r="G196" s="34">
        <f t="shared" ref="G196:J196" si="95">(G24+G43+G62+G81+G100+G119+G138+G157+G176+G195)/(IF(G24=0,0,1)+IF(G43=0,0,1)+IF(G62=0,0,1)+IF(G81=0,0,1)+IF(G100=0,0,1)+IF(G119=0,0,1)+IF(G138=0,0,1)+IF(G157=0,0,1)+IF(G176=0,0,1)+IF(G195=0,0,1))</f>
        <v>17.998999999999999</v>
      </c>
      <c r="H196" s="34">
        <f t="shared" si="95"/>
        <v>3639.6939999999995</v>
      </c>
      <c r="I196" s="34">
        <f t="shared" si="95"/>
        <v>77.554999999999993</v>
      </c>
      <c r="J196" s="34">
        <f t="shared" si="95"/>
        <v>538.70000000000005</v>
      </c>
      <c r="K196" s="34"/>
      <c r="L196" s="34" t="e">
        <f t="shared" ref="L196" si="96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dcterms:created xsi:type="dcterms:W3CDTF">2022-05-16T14:23:56Z</dcterms:created>
  <dcterms:modified xsi:type="dcterms:W3CDTF">2024-12-08T16:15:49Z</dcterms:modified>
</cp:coreProperties>
</file>