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03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234" i="1" l="1"/>
  <c r="L99" i="1"/>
  <c r="L100" i="1" s="1"/>
  <c r="L80" i="1"/>
  <c r="L81" i="1" s="1"/>
  <c r="L61" i="1"/>
  <c r="L62" i="1" s="1"/>
  <c r="L42" i="1"/>
  <c r="L43" i="1" s="1"/>
  <c r="L23" i="1"/>
  <c r="L24" i="1" s="1"/>
  <c r="L213" i="1"/>
  <c r="L214" i="1" s="1"/>
  <c r="L194" i="1"/>
  <c r="L195" i="1" s="1"/>
  <c r="L175" i="1"/>
  <c r="L176" i="1" s="1"/>
  <c r="L156" i="1"/>
  <c r="L157" i="1" s="1"/>
  <c r="L137" i="1"/>
  <c r="L138" i="1" s="1"/>
  <c r="J99" i="1"/>
  <c r="J100" i="1"/>
  <c r="J80" i="1"/>
  <c r="J81" i="1" s="1"/>
  <c r="J61" i="1"/>
  <c r="J62" i="1" s="1"/>
  <c r="J42" i="1"/>
  <c r="J23" i="1"/>
  <c r="J213" i="1"/>
  <c r="J214" i="1" s="1"/>
  <c r="J194" i="1"/>
  <c r="J175" i="1"/>
  <c r="J176" i="1" s="1"/>
  <c r="J156" i="1"/>
  <c r="J157" i="1" s="1"/>
  <c r="J137" i="1"/>
  <c r="I99" i="1"/>
  <c r="I80" i="1"/>
  <c r="I81" i="1" s="1"/>
  <c r="I61" i="1"/>
  <c r="I62" i="1" s="1"/>
  <c r="I42" i="1"/>
  <c r="I43" i="1" s="1"/>
  <c r="I23" i="1"/>
  <c r="I213" i="1"/>
  <c r="I214" i="1" s="1"/>
  <c r="I194" i="1"/>
  <c r="I195" i="1" s="1"/>
  <c r="I175" i="1"/>
  <c r="I176" i="1" s="1"/>
  <c r="I156" i="1"/>
  <c r="I137" i="1"/>
  <c r="H99" i="1"/>
  <c r="H80" i="1"/>
  <c r="H81" i="1" s="1"/>
  <c r="H61" i="1"/>
  <c r="H42" i="1"/>
  <c r="H23" i="1"/>
  <c r="H213" i="1"/>
  <c r="H194" i="1"/>
  <c r="H175" i="1"/>
  <c r="H156" i="1"/>
  <c r="H157" i="1" s="1"/>
  <c r="H137" i="1"/>
  <c r="G99" i="1"/>
  <c r="G61" i="1"/>
  <c r="G42" i="1"/>
  <c r="G23" i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A223" i="1"/>
  <c r="B119" i="1"/>
  <c r="A119" i="1"/>
  <c r="A109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<sst xmlns="http://schemas.openxmlformats.org/spreadsheetml/2006/main" count="283" uniqueCount="93">
  <si>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</si>
  <si>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</si>
  <si>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</si>
  <si>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</si>
  <si>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</si>
  <si>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</si>
  <si>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</si>
  <si>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</si>
  <si>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</si>
  <si>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</si>
  <si>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</si>
  <si>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</si>
  <si>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</si>
  <si>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</si>
  <si>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</si>
  <si>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</si>
  <si>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</si>
  <si>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</si>
  <si>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</si>
  <si>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</si>
  <si>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</si>
  <si>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</si>
  <si>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</si>
  <si>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</si>
  <si>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</si>
  <si>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</si>
  <si>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</si>
  <si>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</si>
  <si>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</si>
  <si>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</si>
  <si>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</si>
  <si>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</si>
  <si>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</si>
  <si>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</si>
  <si>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</si>
  <si>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</si>
  <si>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</si>
  <si>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</si>
  <si>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</si>
  <si>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</si>
  <si>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</si>
  <si>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</si>
  <si>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</si>
  <si>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</si>
  <si>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</si>
  <si>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</si>
  <si>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</si>
  <si>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</si>
  <si>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</si>
  <si>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</si>
  <si>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</si>
  <si>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</si>
  <si>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</si>
  <si>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</si>
  <si>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</si>
  <si>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</si>
  <si>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</si>
  <si>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</si>
  <si>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</si>
  <si>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</si>
  <si>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</si>
  <si>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</si>
  <si>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</si>
  <si>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</si>
  <si>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</si>
  <si>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</si>
  <si>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</si>
  <si>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</si>
  <si>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</si>
  <si>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</si>
  <si>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</si>
  <si>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</si>
  <si>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</si>
  <si>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</si>
  <si>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</si>
  <si>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</si>
  <si>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</si>
  <si>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</si>
  <si>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</si>
  <si>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</si>
  <si>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</si>
  <si>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</si>
  <si>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</si>
  <si>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</si>
  <si>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</si>
  <si>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</si>
  <si>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</si>
  <si>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</si>
  <si>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</si>
  <si>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</si>
  <si>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Директор</t>
  </si>
  <si>
    <t>04</t>
  </si>
  <si>
    <t>Е.А. Бушуева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</si>
</sst>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Normal="142" zoomScaleSheetLayoutView="100" workbookViewId="0">
      <selection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>
        <v>67</v>
      </c>
      <c r="D1" s="122"/>
      <c r="E1" s="122"/>
      <c r="F1" s="5" t="s">
        <v>14</v>
      </c>
      <c r="G1" s="4" t="s">
        <v>15</v>
      </c>
      <c r="H1" s="123" t="s">
        <v>90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92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91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79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80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82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81</v>
      </c>
      <c r="L11" s="62"/>
    </row>
    <row r="12" spans="1:12" ht="15" x14ac:dyDescent="0.25">
      <c r="A12" s="15"/>
      <c r="B12" s="16"/>
      <c r="C12" s="17"/>
      <c r="D12" s="89" t="s">
        <v>46</v>
      </c>
      <c r="E12" s="43" t="s">
        <v>62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63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64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67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45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65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83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81</v>
      </c>
      <c r="L49" s="19"/>
    </row>
    <row r="50" spans="1:12" ht="15" x14ac:dyDescent="0.25">
      <c r="A50" s="15"/>
      <c r="B50" s="16"/>
      <c r="C50" s="17"/>
      <c r="D50" s="89" t="s">
        <v>46</v>
      </c>
      <c r="E50" s="43" t="s">
        <v>84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85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68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69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66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86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74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75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71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70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46</v>
      </c>
      <c r="E88" s="43" t="s">
        <v>87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/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5" x14ac:dyDescent="0.2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5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5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5" x14ac:dyDescent="0.2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5" x14ac:dyDescent="0.25">
      <c r="A109" s="30">
        <f>A101</f>
        <v>1</v>
      </c>
      <c r="B109" s="31">
        <v>6</v>
      </c>
      <c r="C109" s="32"/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5" thickBot="1" x14ac:dyDescent="0.25">
      <c r="A119" s="33">
        <f>A101</f>
        <v>1</v>
      </c>
      <c r="B119" s="34">
        <f>B101</f>
        <v>6</v>
      </c>
      <c r="C119" s="119"/>
      <c r="D119" s="120"/>
      <c r="E119" s="35"/>
      <c r="F119" s="36"/>
      <c r="G119" s="36"/>
      <c r="H119" s="36"/>
      <c r="I119" s="36"/>
      <c r="J119" s="36"/>
      <c r="K119" s="36"/>
      <c r="L119" s="36"/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70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83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81</v>
      </c>
      <c r="L125" s="62"/>
    </row>
    <row r="126" spans="1:12" ht="15" x14ac:dyDescent="0.2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2">SUM(G128:G136)</f>
        <v>0</v>
      </c>
      <c r="H137" s="28">
        <f t="shared" si="22"/>
        <v>0</v>
      </c>
      <c r="I137" s="28">
        <f t="shared" si="22"/>
        <v>0</v>
      </c>
      <c r="J137" s="28">
        <f t="shared" si="22"/>
        <v>0</v>
      </c>
      <c r="K137" s="29"/>
      <c r="L137" s="28">
        <f t="shared" ref="L137" si="23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4">G127+G137</f>
        <v>19.392000000000003</v>
      </c>
      <c r="H138" s="36">
        <f t="shared" si="24"/>
        <v>18.132999999999999</v>
      </c>
      <c r="I138" s="36">
        <f t="shared" si="24"/>
        <v>75.254999999999995</v>
      </c>
      <c r="J138" s="36">
        <f t="shared" si="24"/>
        <v>545</v>
      </c>
      <c r="K138" s="36"/>
      <c r="L138" s="36">
        <f t="shared" ref="L138" si="25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76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77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67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6">SUM(G147:G155)</f>
        <v>0</v>
      </c>
      <c r="H156" s="28">
        <f t="shared" si="26"/>
        <v>0</v>
      </c>
      <c r="I156" s="28">
        <f t="shared" si="26"/>
        <v>0</v>
      </c>
      <c r="J156" s="28">
        <f t="shared" si="26"/>
        <v>0</v>
      </c>
      <c r="K156" s="29"/>
      <c r="L156" s="28">
        <f t="shared" ref="L156" si="27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28">G146+G156</f>
        <v>19.934000000000001</v>
      </c>
      <c r="H157" s="36">
        <f t="shared" si="28"/>
        <v>19.662999999999997</v>
      </c>
      <c r="I157" s="36">
        <f t="shared" si="28"/>
        <v>67.533999999999992</v>
      </c>
      <c r="J157" s="36">
        <f t="shared" si="28"/>
        <v>532</v>
      </c>
      <c r="K157" s="36"/>
      <c r="L157" s="36">
        <f t="shared" ref="L157" si="29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73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46</v>
      </c>
      <c r="E164" s="43" t="s">
        <v>72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0">SUM(G166:G174)</f>
        <v>0</v>
      </c>
      <c r="H175" s="28">
        <f t="shared" si="30"/>
        <v>0</v>
      </c>
      <c r="I175" s="28">
        <f t="shared" si="30"/>
        <v>0</v>
      </c>
      <c r="J175" s="28">
        <f t="shared" si="30"/>
        <v>0</v>
      </c>
      <c r="K175" s="29"/>
      <c r="L175" s="28">
        <f t="shared" ref="L175" si="31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2">G165+G175</f>
        <v>17.928999999999998</v>
      </c>
      <c r="H176" s="36">
        <f t="shared" si="32"/>
        <v>19.550999999999998</v>
      </c>
      <c r="I176" s="36">
        <f t="shared" si="32"/>
        <v>72.747</v>
      </c>
      <c r="J176" s="36">
        <f t="shared" si="32"/>
        <v>543</v>
      </c>
      <c r="K176" s="36"/>
      <c r="L176" s="36">
        <f t="shared" ref="L176" si="33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70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78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4">SUM(G185:G193)</f>
        <v>0</v>
      </c>
      <c r="H194" s="28">
        <f t="shared" si="34"/>
        <v>0</v>
      </c>
      <c r="I194" s="28">
        <f t="shared" si="34"/>
        <v>0</v>
      </c>
      <c r="J194" s="28">
        <f t="shared" si="34"/>
        <v>0</v>
      </c>
      <c r="K194" s="29"/>
      <c r="L194" s="28">
        <f t="shared" ref="L194" si="35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6">G184+G194</f>
        <v>16.177</v>
      </c>
      <c r="H195" s="36">
        <f t="shared" si="36"/>
        <v>20.628</v>
      </c>
      <c r="I195" s="36">
        <f t="shared" si="36"/>
        <v>81.975000000000009</v>
      </c>
      <c r="J195" s="36">
        <f t="shared" si="36"/>
        <v>583</v>
      </c>
      <c r="K195" s="36"/>
      <c r="L195" s="36">
        <f t="shared" ref="L195" si="37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88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89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70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86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47</v>
      </c>
      <c r="L201" s="62"/>
    </row>
    <row r="202" spans="1:12" ht="15" x14ac:dyDescent="0.25">
      <c r="A202" s="15"/>
      <c r="B202" s="16"/>
      <c r="C202" s="17"/>
      <c r="D202" s="89" t="s">
        <v>46</v>
      </c>
      <c r="E202" s="43" t="s">
        <v>87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38">SUM(G196:G202)</f>
        <v>17.777999999999999</v>
      </c>
      <c r="H203" s="73">
        <f t="shared" si="38"/>
        <v>20.722999999999999</v>
      </c>
      <c r="I203" s="73">
        <f t="shared" si="38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39">SUM(G204:G212)</f>
        <v>0</v>
      </c>
      <c r="H213" s="28">
        <f t="shared" si="39"/>
        <v>0</v>
      </c>
      <c r="I213" s="28">
        <f t="shared" si="39"/>
        <v>0</v>
      </c>
      <c r="J213" s="28">
        <f t="shared" si="39"/>
        <v>0</v>
      </c>
      <c r="K213" s="29"/>
      <c r="L213" s="28">
        <f t="shared" ref="L213" si="40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1">F203+F213</f>
        <v>563</v>
      </c>
      <c r="G214" s="36">
        <f t="shared" ref="G214:J214" si="42">G203+G213</f>
        <v>17.777999999999999</v>
      </c>
      <c r="H214" s="36">
        <f t="shared" si="42"/>
        <v>20.722999999999999</v>
      </c>
      <c r="I214" s="36">
        <f t="shared" si="42"/>
        <v>70.888000000000005</v>
      </c>
      <c r="J214" s="36">
        <f t="shared" si="42"/>
        <v>547</v>
      </c>
      <c r="K214" s="36"/>
      <c r="L214" s="36">
        <f t="shared" ref="L214" si="43">L203+L213</f>
        <v>92.76</v>
      </c>
    </row>
    <row r="215" spans="1:12" ht="15" x14ac:dyDescent="0.25">
      <c r="A215" s="9">
        <v>2</v>
      </c>
      <c r="B215" s="10">
        <v>6</v>
      </c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5" x14ac:dyDescent="0.2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 x14ac:dyDescent="0.2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5" x14ac:dyDescent="0.2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5" x14ac:dyDescent="0.2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5" x14ac:dyDescent="0.25">
      <c r="A223" s="30">
        <f>A215</f>
        <v>2</v>
      </c>
      <c r="B223" s="31">
        <v>6</v>
      </c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/>
      <c r="D233" s="120"/>
      <c r="E233" s="35"/>
      <c r="F233" s="36"/>
      <c r="G233" s="40"/>
      <c r="H233" s="40"/>
      <c r="I233" s="40"/>
      <c r="J233" s="36"/>
      <c r="K233" s="36"/>
      <c r="L233" s="36"/>
    </row>
    <row r="234" spans="1:12" ht="13.5" thickBot="1" x14ac:dyDescent="0.25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467.58333333333331</v>
      </c>
      <c r="G234" s="85">
        <f>(G119+G100+G81+G62+G43+G24+G233+G214+G195+G176+G157+G138)/12</f>
        <v>15.309083333333332</v>
      </c>
      <c r="H234" s="85">
        <f>(H119+H100+H81+H62+H43+H24+H233+H214+H195+H176+H157+H138)/12</f>
        <v>16.146416666666664</v>
      </c>
      <c r="I234" s="85">
        <f>(I119+I100+I81+I62+I43+I24+I233+I214+I195+I176+I157+I138)/12</f>
        <v>59.91299999999999</v>
      </c>
      <c r="J234" s="86">
        <f>(J119+J100+J81+J62+J43+J24+J233+J214+J195+J176+J157+J138)/12</f>
        <v>451.66666666666669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2026-04-13T14:46:40Z</dcterms:modified>
</cp:coreProperties>
</file>