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лузя\Desktop\"/>
    </mc:Choice>
  </mc:AlternateContent>
  <bookViews>
    <workbookView xWindow="0" yWindow="0" windowWidth="16392" windowHeight="48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51" i="1" l="1"/>
  <c r="L215" i="1"/>
  <c r="L257" i="1" s="1"/>
  <c r="L131" i="1"/>
  <c r="L173" i="1" s="1"/>
  <c r="L47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G593" i="1" s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H517" i="1"/>
  <c r="H551" i="1" s="1"/>
  <c r="G517" i="1"/>
  <c r="F551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F509" i="1" s="1"/>
  <c r="B480" i="1"/>
  <c r="A480" i="1"/>
  <c r="J479" i="1"/>
  <c r="I479" i="1"/>
  <c r="H479" i="1"/>
  <c r="G479" i="1"/>
  <c r="F479" i="1"/>
  <c r="B476" i="1"/>
  <c r="A476" i="1"/>
  <c r="L475" i="1"/>
  <c r="L509" i="1" s="1"/>
  <c r="J475" i="1"/>
  <c r="I475" i="1"/>
  <c r="I509" i="1" s="1"/>
  <c r="H475" i="1"/>
  <c r="G475" i="1"/>
  <c r="G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H467" i="1" s="1"/>
  <c r="G433" i="1"/>
  <c r="F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F425" i="1" s="1"/>
  <c r="B396" i="1"/>
  <c r="A396" i="1"/>
  <c r="J395" i="1"/>
  <c r="I395" i="1"/>
  <c r="H395" i="1"/>
  <c r="G395" i="1"/>
  <c r="F395" i="1"/>
  <c r="B392" i="1"/>
  <c r="A392" i="1"/>
  <c r="L391" i="1"/>
  <c r="L425" i="1" s="1"/>
  <c r="L467" i="1" s="1"/>
  <c r="J391" i="1"/>
  <c r="I391" i="1"/>
  <c r="I425" i="1" s="1"/>
  <c r="H391" i="1"/>
  <c r="G391" i="1"/>
  <c r="G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H349" i="1"/>
  <c r="H383" i="1" s="1"/>
  <c r="G349" i="1"/>
  <c r="F383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F341" i="1" s="1"/>
  <c r="B312" i="1"/>
  <c r="A312" i="1"/>
  <c r="J311" i="1"/>
  <c r="I311" i="1"/>
  <c r="H311" i="1"/>
  <c r="G311" i="1"/>
  <c r="F311" i="1"/>
  <c r="B308" i="1"/>
  <c r="A308" i="1"/>
  <c r="L307" i="1"/>
  <c r="L341" i="1" s="1"/>
  <c r="L383" i="1" s="1"/>
  <c r="J307" i="1"/>
  <c r="I307" i="1"/>
  <c r="I341" i="1" s="1"/>
  <c r="H307" i="1"/>
  <c r="G307" i="1"/>
  <c r="G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H299" i="1" s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F257" i="1" s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G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H181" i="1"/>
  <c r="G181" i="1"/>
  <c r="F215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F173" i="1" s="1"/>
  <c r="B144" i="1"/>
  <c r="A144" i="1"/>
  <c r="J143" i="1"/>
  <c r="I143" i="1"/>
  <c r="H143" i="1"/>
  <c r="G143" i="1"/>
  <c r="F143" i="1"/>
  <c r="B140" i="1"/>
  <c r="A140" i="1"/>
  <c r="L139" i="1"/>
  <c r="J139" i="1"/>
  <c r="I139" i="1"/>
  <c r="I173" i="1" s="1"/>
  <c r="H139" i="1"/>
  <c r="G139" i="1"/>
  <c r="G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H131" i="1" s="1"/>
  <c r="G97" i="1"/>
  <c r="F131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F89" i="1" s="1"/>
  <c r="B60" i="1"/>
  <c r="A60" i="1"/>
  <c r="J59" i="1"/>
  <c r="I59" i="1"/>
  <c r="H59" i="1"/>
  <c r="G59" i="1"/>
  <c r="F59" i="1"/>
  <c r="B56" i="1"/>
  <c r="A56" i="1"/>
  <c r="L55" i="1"/>
  <c r="L89" i="1" s="1"/>
  <c r="J55" i="1"/>
  <c r="I55" i="1"/>
  <c r="I89" i="1" s="1"/>
  <c r="H55" i="1"/>
  <c r="G55" i="1"/>
  <c r="G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G47" i="1" s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H13" i="1"/>
  <c r="H47" i="1" s="1"/>
  <c r="F47" i="1"/>
  <c r="H215" i="1" l="1"/>
  <c r="I47" i="1"/>
  <c r="H89" i="1"/>
  <c r="J89" i="1"/>
  <c r="G131" i="1"/>
  <c r="I131" i="1"/>
  <c r="H173" i="1"/>
  <c r="J173" i="1"/>
  <c r="G215" i="1"/>
  <c r="I215" i="1"/>
  <c r="H257" i="1"/>
  <c r="J257" i="1"/>
  <c r="G299" i="1"/>
  <c r="I299" i="1"/>
  <c r="H341" i="1"/>
  <c r="J341" i="1"/>
  <c r="G383" i="1"/>
  <c r="I383" i="1"/>
  <c r="H425" i="1"/>
  <c r="J425" i="1"/>
  <c r="G467" i="1"/>
  <c r="I467" i="1"/>
  <c r="H509" i="1"/>
  <c r="J509" i="1"/>
  <c r="G551" i="1"/>
  <c r="I551" i="1"/>
  <c r="F593" i="1"/>
  <c r="H593" i="1"/>
  <c r="H594" i="1" s="1"/>
  <c r="J593" i="1"/>
  <c r="J594" i="1"/>
  <c r="F594" i="1"/>
  <c r="G594" i="1"/>
  <c r="I594" i="1"/>
  <c r="L284" i="1"/>
  <c r="L279" i="1"/>
  <c r="L200" i="1"/>
  <c r="L195" i="1"/>
  <c r="L111" i="1"/>
  <c r="L116" i="1"/>
  <c r="L27" i="1"/>
  <c r="L32" i="1"/>
  <c r="L573" i="1"/>
  <c r="L578" i="1"/>
  <c r="L593" i="1"/>
  <c r="L563" i="1"/>
  <c r="L536" i="1"/>
  <c r="L531" i="1"/>
  <c r="L489" i="1"/>
  <c r="L494" i="1"/>
  <c r="L447" i="1"/>
  <c r="L452" i="1"/>
  <c r="L410" i="1"/>
  <c r="L405" i="1"/>
  <c r="L363" i="1"/>
  <c r="L368" i="1"/>
  <c r="L321" i="1"/>
  <c r="L326" i="1"/>
  <c r="L242" i="1"/>
  <c r="L237" i="1"/>
  <c r="L158" i="1"/>
  <c r="L153" i="1"/>
  <c r="L69" i="1"/>
  <c r="L74" i="1"/>
  <c r="L299" i="1"/>
  <c r="L269" i="1"/>
  <c r="L165" i="1"/>
  <c r="L46" i="1"/>
  <c r="L382" i="1"/>
  <c r="L172" i="1"/>
  <c r="L249" i="1"/>
  <c r="L39" i="1"/>
  <c r="L375" i="1"/>
  <c r="L333" i="1"/>
  <c r="L130" i="1"/>
  <c r="L59" i="1"/>
  <c r="L298" i="1"/>
  <c r="L227" i="1"/>
  <c r="L466" i="1"/>
  <c r="L437" i="1"/>
  <c r="L424" i="1"/>
  <c r="L101" i="1"/>
  <c r="L207" i="1"/>
  <c r="L592" i="1"/>
  <c r="L459" i="1"/>
  <c r="L214" i="1"/>
  <c r="L479" i="1"/>
  <c r="L585" i="1"/>
  <c r="L311" i="1"/>
  <c r="L501" i="1"/>
  <c r="L508" i="1"/>
  <c r="L521" i="1"/>
  <c r="L17" i="1"/>
  <c r="L88" i="1"/>
  <c r="L395" i="1"/>
  <c r="L543" i="1"/>
  <c r="L340" i="1"/>
  <c r="L417" i="1"/>
  <c r="L185" i="1"/>
  <c r="L123" i="1"/>
  <c r="L291" i="1"/>
  <c r="L143" i="1"/>
  <c r="L550" i="1"/>
  <c r="L256" i="1"/>
  <c r="L353" i="1"/>
  <c r="L81" i="1"/>
</calcChain>
</file>

<file path=xl/sharedStrings.xml><?xml version="1.0" encoding="utf-8"?>
<sst xmlns="http://schemas.openxmlformats.org/spreadsheetml/2006/main" count="646" uniqueCount="110">
  <si>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</si>
  <si>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</si>
  <si>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</si>
  <si>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</si>
  <si>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</si>
  <si>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</si>
  <si>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</si>
  <si>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</si>
  <si>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</si>
  <si>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</si>
  <si>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</si>
  <si>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</si>
  <si>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</si>
  <si>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</si>
  <si>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</si>
  <si>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</si>
  <si>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</si>
  <si>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</si>
  <si>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</si>
  <si>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</si>
  <si>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</si>
  <si>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</si>
  <si>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</si>
  <si>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</si>
  <si>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</si>
  <si>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</si>
  <si>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</si>
  <si>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</si>
  <si>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</si>
  <si>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</si>
  <si>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</si>
  <si>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</si>
  <si>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</si>
  <si>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</si>
  <si>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</si>
  <si>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</si>
  <si>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</si>
  <si>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</si>
  <si>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</si>
  <si>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</si>
  <si>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</si>
  <si>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</si>
  <si>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</si>
  <si>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</si>
  <si>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</si>
  <si>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</t>
  </si>
  <si>
    <t>Хлеб пшеничный</t>
  </si>
  <si>
    <t>Хлеб сельский</t>
  </si>
  <si>
    <t>Винегрет овощной</t>
  </si>
  <si>
    <t>60/30</t>
  </si>
  <si>
    <t>компот из сухофруктов</t>
  </si>
  <si>
    <t>плов из курицы</t>
  </si>
  <si>
    <t>150/50</t>
  </si>
  <si>
    <t>30/10</t>
  </si>
  <si>
    <t>салат из бел.капусты</t>
  </si>
  <si>
    <t>яблоки</t>
  </si>
  <si>
    <t>Тефтели говяжьи с соусом</t>
  </si>
  <si>
    <t>Макаронные изделия отварные с маслом</t>
  </si>
  <si>
    <t>150/5</t>
  </si>
  <si>
    <t xml:space="preserve">Кисель </t>
  </si>
  <si>
    <t>печенье</t>
  </si>
  <si>
    <t>Салат из свеклы отварной</t>
  </si>
  <si>
    <t>Рыба тушеная с соусом</t>
  </si>
  <si>
    <t>Пюре картофельное</t>
  </si>
  <si>
    <t>Чай черный с сахаром</t>
  </si>
  <si>
    <t>200/8</t>
  </si>
  <si>
    <t>хлеб пшеничный с сыром</t>
  </si>
  <si>
    <t>яблоко</t>
  </si>
  <si>
    <t>Салат из витаминный</t>
  </si>
  <si>
    <t>Рагу из птицы</t>
  </si>
  <si>
    <t>Чай черный с сахаром и лимоном</t>
  </si>
  <si>
    <t>200/8/7</t>
  </si>
  <si>
    <t>Салат из моркови</t>
  </si>
  <si>
    <t>Масло сливочное</t>
  </si>
  <si>
    <t>Котлеты куриные с соусом</t>
  </si>
  <si>
    <t>Каша гречневая рассыпчатая</t>
  </si>
  <si>
    <t>Суп картофельный с макаронными изделиями с фрикадельками</t>
  </si>
  <si>
    <t>250/22</t>
  </si>
  <si>
    <t>Яблоко</t>
  </si>
  <si>
    <t>Салат из белокачанной капусты</t>
  </si>
  <si>
    <t xml:space="preserve">хлеб пшеничный  </t>
  </si>
  <si>
    <t>сыр порциями</t>
  </si>
  <si>
    <t>хлеб сельский</t>
  </si>
  <si>
    <t>Птица тушеная в соусе</t>
  </si>
  <si>
    <t>50/50</t>
  </si>
  <si>
    <t>Хлеб белый с сыром</t>
  </si>
  <si>
    <t>Плов из птицы</t>
  </si>
  <si>
    <t>200</t>
  </si>
  <si>
    <t>Кисель</t>
  </si>
  <si>
    <t>30</t>
  </si>
  <si>
    <t>20</t>
  </si>
  <si>
    <t>Печенье</t>
  </si>
  <si>
    <t>40</t>
  </si>
  <si>
    <t>60</t>
  </si>
  <si>
    <t>Рыба тушеная в томате с овощами</t>
  </si>
  <si>
    <t>Котлеты Школьные с соусом</t>
  </si>
  <si>
    <t>150</t>
  </si>
  <si>
    <t>Чай черный с сахаром с лимоном</t>
  </si>
  <si>
    <t>Хлеб белый с маслом сливочным</t>
  </si>
  <si>
    <t>100</t>
  </si>
  <si>
    <t>Салат из белокочанной капусты</t>
  </si>
  <si>
    <t>Сосиски отварные с соусом</t>
  </si>
  <si>
    <t>50/40</t>
  </si>
  <si>
    <t>каша вязкая рисовая молочная с маслом</t>
  </si>
  <si>
    <t>200/5</t>
  </si>
  <si>
    <t>директор школы</t>
  </si>
  <si>
    <t>МБОУ"Комсомольская СОШ"</t>
  </si>
  <si>
    <t>Галиуллина А.С.</t>
  </si>
  <si>
    <t>салат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</si>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</sst>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;[Red]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0" fontId="0" fillId="6" borderId="27" xfId="0" applyFill="1" applyBorder="1" applyAlignment="1" applyProtection="1">
      <alignment horizontal="center"/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6" borderId="2" xfId="0" applyNumberFormat="1" applyFill="1" applyBorder="1" applyAlignment="1" applyProtection="1">
      <alignment horizontal="center"/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0" fillId="6" borderId="28" xfId="0" applyFill="1" applyBorder="1" applyAlignment="1" applyProtection="1">
      <alignment horizontal="center"/>
      <protection locked="0"/>
    </xf>
    <xf numFmtId="2" fontId="0" fillId="5" borderId="4" xfId="0" applyNumberFormat="1" applyFill="1" applyBorder="1" applyProtection="1">
      <protection locked="0"/>
    </xf>
    <xf numFmtId="2" fontId="0" fillId="5" borderId="29" xfId="0" applyNumberFormat="1" applyFill="1" applyBorder="1" applyProtection="1">
      <protection locked="0"/>
    </xf>
    <xf numFmtId="0" fontId="1" fillId="5" borderId="4" xfId="0" applyFont="1" applyFill="1" applyBorder="1" applyAlignment="1" applyProtection="1">
      <alignment horizontal="right"/>
      <protection locked="0"/>
    </xf>
    <xf numFmtId="0" fontId="0" fillId="6" borderId="30" xfId="0" applyNumberFormat="1" applyFont="1" applyFill="1" applyBorder="1" applyAlignment="1" applyProtection="1">
      <alignment horizontal="center"/>
      <protection locked="0"/>
    </xf>
    <xf numFmtId="0" fontId="0" fillId="6" borderId="28" xfId="0" applyNumberFormat="1" applyFont="1" applyFill="1" applyBorder="1" applyAlignment="1" applyProtection="1">
      <alignment horizontal="center"/>
      <protection locked="0"/>
    </xf>
    <xf numFmtId="0" fontId="0" fillId="6" borderId="28" xfId="0" applyNumberFormat="1" applyFont="1" applyFill="1" applyBorder="1" applyProtection="1">
      <protection locked="0"/>
    </xf>
    <xf numFmtId="164" fontId="0" fillId="6" borderId="28" xfId="0" applyNumberFormat="1" applyFont="1" applyFill="1" applyBorder="1" applyAlignment="1" applyProtection="1">
      <alignment horizontal="right"/>
      <protection locked="0"/>
    </xf>
    <xf numFmtId="0" fontId="0" fillId="6" borderId="28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28" xfId="0" applyNumberFormat="1" applyFont="1" applyFill="1" applyBorder="1" applyAlignment="1" applyProtection="1">
      <alignment horizontal="right"/>
      <protection locked="0"/>
    </xf>
    <xf numFmtId="0" fontId="0" fillId="6" borderId="27" xfId="0" applyNumberFormat="1" applyFont="1" applyFill="1" applyBorder="1" applyAlignment="1" applyProtection="1">
      <alignment horizontal="center"/>
      <protection locked="0"/>
    </xf>
    <xf numFmtId="0" fontId="0" fillId="6" borderId="27" xfId="0" applyNumberFormat="1" applyFont="1" applyFill="1" applyBorder="1" applyProtection="1">
      <protection locked="0"/>
    </xf>
    <xf numFmtId="0" fontId="0" fillId="6" borderId="27" xfId="0" applyNumberFormat="1" applyFont="1" applyFill="1" applyBorder="1" applyAlignment="1" applyProtection="1">
      <alignment horizontal="right"/>
      <protection locked="0"/>
    </xf>
    <xf numFmtId="0" fontId="0" fillId="7" borderId="1" xfId="0" applyFill="1" applyBorder="1" applyAlignment="1" applyProtection="1">
      <alignment wrapText="1"/>
      <protection locked="0"/>
    </xf>
    <xf numFmtId="0" fontId="0" fillId="7" borderId="2" xfId="0" applyFill="1" applyBorder="1" applyAlignment="1" applyProtection="1">
      <alignment wrapText="1"/>
      <protection locked="0"/>
    </xf>
    <xf numFmtId="49" fontId="0" fillId="7" borderId="2" xfId="0" applyNumberFormat="1" applyFill="1" applyBorder="1" applyAlignment="1" applyProtection="1">
      <alignment horizontal="right"/>
      <protection locked="0"/>
    </xf>
    <xf numFmtId="0" fontId="0" fillId="7" borderId="3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" fillId="6" borderId="28" xfId="0" applyNumberFormat="1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164" fontId="0" fillId="6" borderId="2" xfId="0" applyNumberFormat="1" applyFill="1" applyBorder="1" applyProtection="1">
      <protection locked="0"/>
    </xf>
    <xf numFmtId="0" fontId="0" fillId="6" borderId="2" xfId="0" applyFill="1" applyBorder="1" applyProtection="1">
      <protection locked="0"/>
    </xf>
    <xf numFmtId="164" fontId="0" fillId="6" borderId="2" xfId="0" applyNumberFormat="1" applyFill="1" applyBorder="1" applyAlignment="1" applyProtection="1">
      <alignment horizontal="center"/>
      <protection locked="0"/>
    </xf>
    <xf numFmtId="49" fontId="12" fillId="6" borderId="2" xfId="0" applyNumberFormat="1" applyFon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6" borderId="28" xfId="0" applyFill="1" applyBorder="1" applyAlignment="1" applyProtection="1">
      <alignment wrapText="1"/>
      <protection locked="0"/>
    </xf>
    <xf numFmtId="2" fontId="0" fillId="6" borderId="28" xfId="0" applyNumberFormat="1" applyFill="1" applyBorder="1" applyAlignment="1" applyProtection="1">
      <alignment horizontal="center"/>
      <protection locked="0"/>
    </xf>
    <xf numFmtId="0" fontId="0" fillId="6" borderId="28" xfId="0" applyNumberFormat="1" applyFill="1" applyBorder="1" applyAlignment="1" applyProtection="1">
      <alignment horizontal="center"/>
      <protection locked="0"/>
    </xf>
    <xf numFmtId="0" fontId="0" fillId="6" borderId="34" xfId="0" applyNumberFormat="1" applyFill="1" applyBorder="1" applyAlignment="1" applyProtection="1">
      <alignment horizontal="center"/>
      <protection locked="0"/>
    </xf>
    <xf numFmtId="0" fontId="0" fillId="6" borderId="28" xfId="0" applyFill="1" applyBorder="1" applyAlignment="1" applyProtection="1">
      <alignment horizontal="center" vertical="center" wrapText="1"/>
      <protection locked="0"/>
    </xf>
    <xf numFmtId="0" fontId="12" fillId="6" borderId="28" xfId="0" applyFont="1" applyFill="1" applyBorder="1" applyAlignment="1" applyProtection="1">
      <alignment wrapText="1"/>
      <protection locked="0"/>
    </xf>
    <xf numFmtId="1" fontId="0" fillId="6" borderId="28" xfId="0" applyNumberFormat="1" applyFill="1" applyBorder="1" applyAlignment="1" applyProtection="1">
      <alignment horizontal="center"/>
      <protection locked="0"/>
    </xf>
    <xf numFmtId="2" fontId="0" fillId="6" borderId="34" xfId="0" applyNumberFormat="1" applyFill="1" applyBorder="1" applyAlignment="1" applyProtection="1">
      <alignment horizontal="center"/>
      <protection locked="0"/>
    </xf>
    <xf numFmtId="0" fontId="12" fillId="6" borderId="27" xfId="0" applyFont="1" applyFill="1" applyBorder="1" applyAlignment="1" applyProtection="1">
      <alignment wrapText="1"/>
      <protection locked="0"/>
    </xf>
    <xf numFmtId="0" fontId="0" fillId="6" borderId="27" xfId="0" applyNumberFormat="1" applyFill="1" applyBorder="1" applyAlignment="1" applyProtection="1">
      <alignment horizontal="center"/>
      <protection locked="0"/>
    </xf>
    <xf numFmtId="0" fontId="0" fillId="6" borderId="35" xfId="0" applyNumberFormat="1" applyFill="1" applyBorder="1" applyAlignment="1" applyProtection="1">
      <alignment horizontal="center"/>
      <protection locked="0"/>
    </xf>
    <xf numFmtId="0" fontId="12" fillId="6" borderId="2" xfId="0" applyFont="1" applyFill="1" applyBorder="1" applyAlignment="1" applyProtection="1">
      <alignment wrapText="1"/>
      <protection locked="0"/>
    </xf>
    <xf numFmtId="2" fontId="0" fillId="6" borderId="2" xfId="0" applyNumberFormat="1" applyFill="1" applyBorder="1" applyAlignment="1" applyProtection="1">
      <alignment horizontal="center"/>
      <protection locked="0"/>
    </xf>
    <xf numFmtId="0" fontId="0" fillId="6" borderId="2" xfId="0" applyNumberFormat="1" applyFill="1" applyBorder="1" applyAlignment="1" applyProtection="1">
      <alignment horizontal="center"/>
      <protection locked="0"/>
    </xf>
    <xf numFmtId="0" fontId="0" fillId="6" borderId="19" xfId="0" applyNumberFormat="1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 vertical="center" wrapText="1"/>
      <protection locked="0"/>
    </xf>
    <xf numFmtId="2" fontId="0" fillId="6" borderId="19" xfId="0" applyNumberFormat="1" applyFill="1" applyBorder="1" applyAlignment="1" applyProtection="1">
      <alignment horizontal="center"/>
      <protection locked="0"/>
    </xf>
    <xf numFmtId="165" fontId="0" fillId="6" borderId="2" xfId="0" applyNumberFormat="1" applyFill="1" applyBorder="1" applyAlignment="1" applyProtection="1">
      <alignment horizontal="center"/>
      <protection locked="0"/>
    </xf>
    <xf numFmtId="0" fontId="1" fillId="6" borderId="28" xfId="0" applyFont="1" applyFill="1" applyBorder="1" applyAlignment="1" applyProtection="1">
      <alignment horizontal="center"/>
      <protection locked="0"/>
    </xf>
    <xf numFmtId="0" fontId="1" fillId="6" borderId="30" xfId="0" applyNumberFormat="1" applyFont="1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0" fontId="0" fillId="6" borderId="28" xfId="0" applyNumberFormat="1" applyFont="1" applyFill="1" applyBorder="1" applyAlignment="1" applyProtection="1">
      <protection locked="0"/>
    </xf>
    <xf numFmtId="164" fontId="0" fillId="6" borderId="28" xfId="0" applyNumberFormat="1" applyFont="1" applyFill="1" applyBorder="1" applyAlignment="1" applyProtection="1">
      <protection locked="0"/>
    </xf>
    <xf numFmtId="0" fontId="0" fillId="7" borderId="2" xfId="0" applyNumberFormat="1" applyFill="1" applyBorder="1" applyAlignment="1" applyProtection="1">
      <protection locked="0"/>
    </xf>
    <xf numFmtId="0" fontId="0" fillId="7" borderId="19" xfId="0" applyNumberFormat="1" applyFill="1" applyBorder="1" applyAlignment="1" applyProtection="1">
      <protection locked="0"/>
    </xf>
    <xf numFmtId="164" fontId="0" fillId="6" borderId="32" xfId="0" applyNumberFormat="1" applyFont="1" applyFill="1" applyBorder="1" applyAlignment="1" applyProtection="1">
      <protection locked="0"/>
    </xf>
    <xf numFmtId="0" fontId="0" fillId="6" borderId="27" xfId="0" applyNumberFormat="1" applyFont="1" applyFill="1" applyBorder="1" applyAlignment="1" applyProtection="1">
      <protection locked="0"/>
    </xf>
    <xf numFmtId="164" fontId="0" fillId="6" borderId="27" xfId="0" applyNumberFormat="1" applyFont="1" applyFill="1" applyBorder="1" applyAlignment="1" applyProtection="1">
      <protection locked="0"/>
    </xf>
    <xf numFmtId="0" fontId="0" fillId="6" borderId="33" xfId="0" applyNumberFormat="1" applyFont="1" applyFill="1" applyBorder="1" applyAlignment="1" applyProtection="1">
      <protection locked="0"/>
    </xf>
    <xf numFmtId="1" fontId="0" fillId="7" borderId="3" xfId="0" applyNumberFormat="1" applyFill="1" applyBorder="1" applyAlignment="1" applyProtection="1">
      <protection locked="0"/>
    </xf>
    <xf numFmtId="1" fontId="0" fillId="7" borderId="2" xfId="0" applyNumberFormat="1" applyFill="1" applyBorder="1" applyAlignment="1" applyProtection="1">
      <alignment horizontal="right"/>
      <protection locked="0"/>
    </xf>
    <xf numFmtId="1" fontId="0" fillId="7" borderId="3" xfId="0" applyNumberFormat="1" applyFill="1" applyBorder="1" applyAlignment="1" applyProtection="1">
      <alignment horizontal="right"/>
      <protection locked="0"/>
    </xf>
    <xf numFmtId="0" fontId="1" fillId="7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2" fontId="0" fillId="7" borderId="3" xfId="0" applyNumberFormat="1" applyFill="1" applyBorder="1" applyAlignment="1" applyProtection="1">
      <protection locked="0"/>
    </xf>
    <xf numFmtId="2" fontId="0" fillId="7" borderId="25" xfId="0" applyNumberFormat="1" applyFill="1" applyBorder="1" applyAlignment="1" applyProtection="1">
      <protection locked="0"/>
    </xf>
    <xf numFmtId="0" fontId="3" fillId="2" borderId="19" xfId="0" applyFont="1" applyFill="1" applyBorder="1" applyAlignment="1" applyProtection="1">
      <alignment horizontal="right" vertical="top" wrapText="1"/>
      <protection locked="0"/>
    </xf>
    <xf numFmtId="49" fontId="1" fillId="6" borderId="30" xfId="0" applyNumberFormat="1" applyFont="1" applyFill="1" applyBorder="1" applyAlignment="1" applyProtection="1">
      <alignment horizontal="center"/>
      <protection locked="0"/>
    </xf>
    <xf numFmtId="0" fontId="0" fillId="5" borderId="4" xfId="0" applyFill="1" applyBorder="1" applyAlignment="1">
      <alignment wrapText="1"/>
    </xf>
    <xf numFmtId="49" fontId="1" fillId="5" borderId="4" xfId="0" applyNumberFormat="1" applyFont="1" applyFill="1" applyBorder="1" applyAlignment="1">
      <alignment horizontal="right"/>
    </xf>
    <xf numFmtId="2" fontId="0" fillId="5" borderId="4" xfId="0" applyNumberFormat="1" applyFill="1" applyBorder="1"/>
    <xf numFmtId="2" fontId="0" fillId="5" borderId="29" xfId="0" applyNumberFormat="1" applyFill="1" applyBorder="1"/>
    <xf numFmtId="0" fontId="0" fillId="5" borderId="2" xfId="0" applyFill="1" applyBorder="1" applyAlignment="1">
      <alignment wrapText="1"/>
    </xf>
    <xf numFmtId="49" fontId="1" fillId="5" borderId="2" xfId="0" applyNumberFormat="1" applyFont="1" applyFill="1" applyBorder="1" applyAlignment="1">
      <alignment horizontal="right"/>
    </xf>
    <xf numFmtId="49" fontId="0" fillId="5" borderId="2" xfId="0" applyNumberFormat="1" applyFill="1" applyBorder="1" applyAlignment="1">
      <alignment horizontal="right"/>
    </xf>
    <xf numFmtId="0" fontId="0" fillId="5" borderId="3" xfId="0" applyFill="1" applyBorder="1" applyAlignment="1">
      <alignment wrapText="1"/>
    </xf>
    <xf numFmtId="49" fontId="0" fillId="5" borderId="3" xfId="0" applyNumberFormat="1" applyFill="1" applyBorder="1" applyAlignment="1">
      <alignment horizontal="right"/>
    </xf>
    <xf numFmtId="2" fontId="0" fillId="5" borderId="2" xfId="0" applyNumberFormat="1" applyFill="1" applyBorder="1"/>
    <xf numFmtId="2" fontId="0" fillId="5" borderId="19" xfId="0" applyNumberFormat="1" applyFill="1" applyBorder="1"/>
    <xf numFmtId="2" fontId="0" fillId="5" borderId="3" xfId="0" applyNumberFormat="1" applyFill="1" applyBorder="1"/>
    <xf numFmtId="2" fontId="0" fillId="5" borderId="25" xfId="0" applyNumberFormat="1" applyFill="1" applyBorder="1"/>
    <xf numFmtId="0" fontId="0" fillId="5" borderId="1" xfId="0" applyFill="1" applyBorder="1" applyAlignment="1">
      <alignment wrapText="1"/>
    </xf>
    <xf numFmtId="49" fontId="1" fillId="5" borderId="1" xfId="0" applyNumberFormat="1" applyFont="1" applyFill="1" applyBorder="1" applyAlignment="1">
      <alignment horizontal="right"/>
    </xf>
    <xf numFmtId="0" fontId="1" fillId="5" borderId="4" xfId="0" applyFont="1" applyFill="1" applyBorder="1" applyAlignment="1">
      <alignment wrapText="1"/>
    </xf>
    <xf numFmtId="2" fontId="0" fillId="5" borderId="1" xfId="0" applyNumberFormat="1" applyFill="1" applyBorder="1"/>
    <xf numFmtId="2" fontId="0" fillId="5" borderId="17" xfId="0" applyNumberFormat="1" applyFill="1" applyBorder="1"/>
    <xf numFmtId="0" fontId="0" fillId="5" borderId="2" xfId="0" applyFill="1" applyBorder="1"/>
    <xf numFmtId="0" fontId="0" fillId="5" borderId="4" xfId="0" applyFill="1" applyBorder="1"/>
    <xf numFmtId="0" fontId="0" fillId="5" borderId="4" xfId="0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2" fontId="0" fillId="5" borderId="4" xfId="0" applyNumberFormat="1" applyFill="1" applyBorder="1" applyAlignment="1">
      <alignment horizontal="right"/>
    </xf>
    <xf numFmtId="2" fontId="0" fillId="5" borderId="29" xfId="0" applyNumberFormat="1" applyFill="1" applyBorder="1" applyAlignment="1">
      <alignment horizontal="right"/>
    </xf>
    <xf numFmtId="2" fontId="0" fillId="5" borderId="2" xfId="0" applyNumberFormat="1" applyFill="1" applyBorder="1" applyAlignment="1">
      <alignment horizontal="right"/>
    </xf>
    <xf numFmtId="2" fontId="0" fillId="5" borderId="19" xfId="0" applyNumberFormat="1" applyFill="1" applyBorder="1" applyAlignment="1">
      <alignment horizontal="right"/>
    </xf>
    <xf numFmtId="2" fontId="0" fillId="5" borderId="3" xfId="0" applyNumberFormat="1" applyFill="1" applyBorder="1" applyAlignment="1">
      <alignment horizontal="right"/>
    </xf>
    <xf numFmtId="2" fontId="0" fillId="5" borderId="25" xfId="0" applyNumberFormat="1" applyFill="1" applyBorder="1" applyAlignment="1">
      <alignment horizontal="right"/>
    </xf>
    <xf numFmtId="0" fontId="1" fillId="5" borderId="2" xfId="0" applyFont="1" applyFill="1" applyBorder="1" applyAlignment="1">
      <alignment wrapText="1"/>
    </xf>
    <xf numFmtId="0" fontId="0" fillId="5" borderId="1" xfId="0" applyFill="1" applyBorder="1"/>
    <xf numFmtId="0" fontId="1" fillId="5" borderId="4" xfId="0" applyFont="1" applyFill="1" applyBorder="1" applyAlignment="1">
      <alignment horizontal="right"/>
    </xf>
    <xf numFmtId="0" fontId="0" fillId="6" borderId="30" xfId="0" applyNumberFormat="1" applyFont="1" applyFill="1" applyBorder="1" applyAlignment="1">
      <alignment wrapText="1"/>
    </xf>
    <xf numFmtId="0" fontId="0" fillId="6" borderId="28" xfId="0" applyNumberFormat="1" applyFont="1" applyFill="1" applyBorder="1" applyAlignment="1">
      <alignment wrapText="1"/>
    </xf>
    <xf numFmtId="0" fontId="0" fillId="6" borderId="37" xfId="0" applyNumberFormat="1" applyFont="1" applyFill="1" applyBorder="1" applyAlignment="1">
      <alignment wrapText="1"/>
    </xf>
    <xf numFmtId="0" fontId="0" fillId="6" borderId="30" xfId="0" applyNumberFormat="1" applyFont="1" applyFill="1" applyBorder="1" applyAlignment="1">
      <alignment horizontal="right"/>
    </xf>
    <xf numFmtId="164" fontId="0" fillId="6" borderId="30" xfId="0" applyNumberFormat="1" applyFont="1" applyFill="1" applyBorder="1" applyAlignment="1">
      <alignment horizontal="right"/>
    </xf>
    <xf numFmtId="0" fontId="0" fillId="6" borderId="31" xfId="0" applyNumberFormat="1" applyFont="1" applyFill="1" applyBorder="1" applyAlignment="1">
      <alignment horizontal="right"/>
    </xf>
    <xf numFmtId="2" fontId="0" fillId="6" borderId="30" xfId="0" applyNumberFormat="1" applyFont="1" applyFill="1" applyBorder="1" applyAlignment="1">
      <alignment horizontal="right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6" borderId="28" xfId="0" applyNumberFormat="1" applyFont="1" applyFill="1" applyBorder="1" applyAlignment="1">
      <alignment horizontal="right"/>
    </xf>
    <xf numFmtId="0" fontId="0" fillId="6" borderId="32" xfId="0" applyNumberFormat="1" applyFont="1" applyFill="1" applyBorder="1" applyAlignment="1">
      <alignment horizontal="right"/>
    </xf>
    <xf numFmtId="1" fontId="0" fillId="6" borderId="28" xfId="0" applyNumberFormat="1" applyFont="1" applyFill="1" applyBorder="1" applyAlignment="1">
      <alignment horizontal="right"/>
    </xf>
    <xf numFmtId="164" fontId="0" fillId="6" borderId="32" xfId="0" applyNumberFormat="1" applyFont="1" applyFill="1" applyBorder="1" applyAlignment="1">
      <alignment horizontal="right"/>
    </xf>
    <xf numFmtId="0" fontId="0" fillId="6" borderId="27" xfId="0" applyNumberFormat="1" applyFont="1" applyFill="1" applyBorder="1" applyAlignment="1">
      <alignment horizontal="right"/>
    </xf>
    <xf numFmtId="164" fontId="0" fillId="6" borderId="27" xfId="0" applyNumberFormat="1" applyFont="1" applyFill="1" applyBorder="1" applyAlignment="1">
      <alignment horizontal="right"/>
    </xf>
    <xf numFmtId="0" fontId="0" fillId="6" borderId="33" xfId="0" applyNumberFormat="1" applyFont="1" applyFill="1" applyBorder="1" applyAlignment="1">
      <alignment horizontal="right"/>
    </xf>
    <xf numFmtId="1" fontId="0" fillId="6" borderId="36" xfId="0" applyNumberFormat="1" applyFont="1" applyFill="1" applyBorder="1" applyAlignment="1">
      <alignment horizontal="right"/>
    </xf>
    <xf numFmtId="0" fontId="0" fillId="6" borderId="28" xfId="0" applyNumberFormat="1" applyFont="1" applyFill="1" applyBorder="1" applyAlignment="1">
      <alignment horizontal="right" vertical="center" wrapText="1"/>
    </xf>
    <xf numFmtId="164" fontId="0" fillId="6" borderId="37" xfId="0" applyNumberFormat="1" applyFont="1" applyFill="1" applyBorder="1" applyAlignment="1">
      <alignment horizontal="right"/>
    </xf>
    <xf numFmtId="0" fontId="0" fillId="6" borderId="37" xfId="0" applyNumberFormat="1" applyFont="1" applyFill="1" applyBorder="1" applyAlignment="1">
      <alignment horizontal="right"/>
    </xf>
    <xf numFmtId="164" fontId="0" fillId="6" borderId="28" xfId="0" applyNumberFormat="1" applyFont="1" applyFill="1" applyBorder="1" applyAlignment="1">
      <alignment horizontal="right"/>
    </xf>
    <xf numFmtId="0" fontId="0" fillId="6" borderId="30" xfId="0" applyNumberFormat="1" applyFont="1" applyFill="1" applyBorder="1" applyAlignment="1">
      <alignment horizontal="righ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510" sqref="C5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90" t="s">
        <v>106</v>
      </c>
      <c r="D1" s="191"/>
      <c r="E1" s="191"/>
      <c r="F1" s="13" t="s">
        <v>16</v>
      </c>
      <c r="G1" s="2" t="s">
        <v>17</v>
      </c>
      <c r="H1" s="192" t="s">
        <v>105</v>
      </c>
      <c r="I1" s="192"/>
      <c r="J1" s="192"/>
      <c r="K1" s="192"/>
    </row>
    <row r="2" spans="1:12" ht="17.399999999999999" x14ac:dyDescent="0.25">
      <c r="A2" s="43" t="s">
        <v>6</v>
      </c>
      <c r="C2" s="2"/>
      <c r="G2" s="2" t="s">
        <v>18</v>
      </c>
      <c r="H2" s="192" t="s">
        <v>107</v>
      </c>
      <c r="I2" s="192"/>
      <c r="J2" s="192"/>
      <c r="K2" s="19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25</v>
      </c>
      <c r="I3" s="55">
        <v>8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109</v>
      </c>
      <c r="D6" s="5" t="s">
        <v>21</v>
      </c>
      <c r="E6" s="83" t="s">
        <v>51</v>
      </c>
      <c r="F6" s="79" t="s">
        <v>52</v>
      </c>
      <c r="G6" s="77">
        <v>16.010000000000002</v>
      </c>
      <c r="H6" s="77">
        <v>18.95</v>
      </c>
      <c r="I6" s="79">
        <v>35.414000000000001</v>
      </c>
      <c r="J6" s="77">
        <v>357.67</v>
      </c>
      <c r="K6" s="78">
        <v>291</v>
      </c>
      <c r="L6" s="48"/>
    </row>
    <row r="7" spans="1:12" ht="14.4" x14ac:dyDescent="0.3">
      <c r="A7" s="25"/>
      <c r="B7" s="16"/>
      <c r="C7" s="11"/>
      <c r="D7" s="6" t="s">
        <v>22</v>
      </c>
      <c r="E7" s="84" t="s">
        <v>50</v>
      </c>
      <c r="F7" s="128">
        <v>200</v>
      </c>
      <c r="G7" s="121">
        <v>132.80000000000001</v>
      </c>
      <c r="H7" s="121">
        <v>1.5</v>
      </c>
      <c r="I7" s="121">
        <v>22.6</v>
      </c>
      <c r="J7" s="122">
        <v>132.80000000000001</v>
      </c>
      <c r="K7" s="78">
        <v>349</v>
      </c>
      <c r="L7" s="51"/>
    </row>
    <row r="8" spans="1:12" ht="14.4" x14ac:dyDescent="0.3">
      <c r="A8" s="25"/>
      <c r="B8" s="16"/>
      <c r="C8" s="11"/>
      <c r="D8" s="7" t="s">
        <v>23</v>
      </c>
      <c r="E8" s="130" t="s">
        <v>80</v>
      </c>
      <c r="F8" s="85" t="s">
        <v>53</v>
      </c>
      <c r="G8" s="119">
        <v>2.36</v>
      </c>
      <c r="H8" s="123">
        <v>0.24</v>
      </c>
      <c r="I8" s="119">
        <v>11.89</v>
      </c>
      <c r="J8" s="119">
        <v>71</v>
      </c>
      <c r="K8" s="79"/>
      <c r="L8" s="51"/>
    </row>
    <row r="9" spans="1:12" ht="14.4" x14ac:dyDescent="0.3">
      <c r="A9" s="25"/>
      <c r="B9" s="16"/>
      <c r="C9" s="11"/>
      <c r="D9" s="7"/>
      <c r="E9" s="130" t="s">
        <v>82</v>
      </c>
      <c r="F9" s="82">
        <v>20</v>
      </c>
      <c r="G9" s="125">
        <v>1</v>
      </c>
      <c r="H9" s="124">
        <v>0.2</v>
      </c>
      <c r="I9" s="126">
        <v>9</v>
      </c>
      <c r="J9" s="124">
        <v>44</v>
      </c>
      <c r="K9" s="79"/>
      <c r="L9" s="51"/>
    </row>
    <row r="10" spans="1:12" ht="15" thickBot="1" x14ac:dyDescent="0.35">
      <c r="A10" s="25"/>
      <c r="B10" s="16"/>
      <c r="C10" s="11"/>
      <c r="D10" s="7" t="s">
        <v>108</v>
      </c>
      <c r="E10" s="86" t="s">
        <v>54</v>
      </c>
      <c r="F10" s="129">
        <v>60</v>
      </c>
      <c r="G10" s="127">
        <v>0.79</v>
      </c>
      <c r="H10" s="132">
        <v>1.95</v>
      </c>
      <c r="I10" s="133">
        <v>3.88</v>
      </c>
      <c r="J10" s="127">
        <v>36.24</v>
      </c>
      <c r="K10" s="82">
        <v>45</v>
      </c>
      <c r="L10" s="51"/>
    </row>
    <row r="11" spans="1:12" ht="14.4" x14ac:dyDescent="0.3">
      <c r="A11" s="25"/>
      <c r="B11" s="16"/>
      <c r="C11" s="11"/>
      <c r="D11" s="6" t="s">
        <v>24</v>
      </c>
      <c r="E11" s="83" t="s">
        <v>55</v>
      </c>
      <c r="F11" s="79">
        <v>100</v>
      </c>
      <c r="G11" s="120">
        <v>0.4</v>
      </c>
      <c r="H11" s="119">
        <v>0.4</v>
      </c>
      <c r="I11" s="120">
        <v>9.8000000000000007</v>
      </c>
      <c r="J11" s="119">
        <v>47</v>
      </c>
      <c r="K11" s="78">
        <v>338</v>
      </c>
      <c r="L11" s="51">
        <v>64.19</v>
      </c>
    </row>
    <row r="12" spans="1:12" ht="14.4" x14ac:dyDescent="0.3">
      <c r="A12" s="25"/>
      <c r="B12" s="16"/>
      <c r="C12" s="11"/>
      <c r="D12" s="6" t="s">
        <v>27</v>
      </c>
      <c r="E12" s="50" t="s">
        <v>81</v>
      </c>
      <c r="F12" s="131">
        <v>10</v>
      </c>
      <c r="G12" s="50">
        <v>20.8</v>
      </c>
      <c r="H12" s="50">
        <v>2.3199999999999998</v>
      </c>
      <c r="I12" s="50">
        <v>0</v>
      </c>
      <c r="J12" s="50">
        <v>20.8</v>
      </c>
      <c r="K12" s="134">
        <v>15</v>
      </c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620</v>
      </c>
      <c r="G13" s="21">
        <v>23.46</v>
      </c>
      <c r="H13" s="21">
        <f t="shared" ref="H13:J13" si="0">SUM(H6:H12)</f>
        <v>25.559999999999995</v>
      </c>
      <c r="I13" s="21">
        <f t="shared" si="0"/>
        <v>92.583999999999989</v>
      </c>
      <c r="J13" s="21">
        <f t="shared" si="0"/>
        <v>709.51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188" t="s">
        <v>4</v>
      </c>
      <c r="D47" s="189"/>
      <c r="E47" s="33"/>
      <c r="F47" s="34">
        <f>F13+F17+F27+F32+F39+F46</f>
        <v>620</v>
      </c>
      <c r="G47" s="34">
        <f t="shared" ref="G47:J47" si="7">G13+G17+G27+G32+G39+G46</f>
        <v>23.46</v>
      </c>
      <c r="H47" s="34">
        <f t="shared" si="7"/>
        <v>25.559999999999995</v>
      </c>
      <c r="I47" s="34">
        <f t="shared" si="7"/>
        <v>92.583999999999989</v>
      </c>
      <c r="J47" s="34">
        <f t="shared" si="7"/>
        <v>709.51</v>
      </c>
      <c r="K47" s="35"/>
      <c r="L47" s="34">
        <f>L13</f>
        <v>64.19</v>
      </c>
    </row>
    <row r="48" spans="1:12" ht="14.4" x14ac:dyDescent="0.3">
      <c r="A48" s="15">
        <v>1</v>
      </c>
      <c r="B48" s="16">
        <v>2</v>
      </c>
      <c r="C48" s="24" t="s">
        <v>109</v>
      </c>
      <c r="D48" s="5" t="s">
        <v>21</v>
      </c>
      <c r="E48" s="87" t="s">
        <v>56</v>
      </c>
      <c r="F48" s="88" t="s">
        <v>49</v>
      </c>
      <c r="G48" s="71">
        <v>10.571</v>
      </c>
      <c r="H48" s="71">
        <v>11.41</v>
      </c>
      <c r="I48" s="72">
        <v>8.1</v>
      </c>
      <c r="J48" s="71">
        <v>154.71600000000001</v>
      </c>
      <c r="K48" s="90">
        <v>279</v>
      </c>
      <c r="L48" s="48"/>
    </row>
    <row r="49" spans="1:12" ht="14.4" x14ac:dyDescent="0.3">
      <c r="A49" s="15"/>
      <c r="B49" s="16"/>
      <c r="C49" s="11"/>
      <c r="D49" s="6"/>
      <c r="E49" s="87" t="s">
        <v>57</v>
      </c>
      <c r="F49" s="88" t="s">
        <v>58</v>
      </c>
      <c r="G49" s="71">
        <v>5.55</v>
      </c>
      <c r="H49" s="71">
        <v>8.9499999999999993</v>
      </c>
      <c r="I49" s="72">
        <v>29.55</v>
      </c>
      <c r="J49" s="71">
        <v>184.5</v>
      </c>
      <c r="K49" s="90">
        <v>203</v>
      </c>
      <c r="L49" s="51"/>
    </row>
    <row r="50" spans="1:12" ht="14.4" x14ac:dyDescent="0.3">
      <c r="A50" s="15"/>
      <c r="B50" s="16"/>
      <c r="C50" s="11"/>
      <c r="D50" s="7" t="s">
        <v>22</v>
      </c>
      <c r="E50" s="89" t="s">
        <v>59</v>
      </c>
      <c r="F50" s="80">
        <v>200</v>
      </c>
      <c r="G50" s="60">
        <v>0</v>
      </c>
      <c r="H50" s="60">
        <v>0</v>
      </c>
      <c r="I50" s="61">
        <v>15</v>
      </c>
      <c r="J50" s="60">
        <v>60</v>
      </c>
      <c r="K50" s="62">
        <v>484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46</v>
      </c>
      <c r="F51" s="75">
        <v>30</v>
      </c>
      <c r="G51" s="60">
        <v>2.2799999999999998</v>
      </c>
      <c r="H51" s="60">
        <v>0.24</v>
      </c>
      <c r="I51" s="61">
        <v>11.76</v>
      </c>
      <c r="J51" s="60">
        <v>71</v>
      </c>
      <c r="K51" s="78"/>
      <c r="L51" s="51"/>
    </row>
    <row r="52" spans="1:12" ht="15" thickBot="1" x14ac:dyDescent="0.35">
      <c r="A52" s="15"/>
      <c r="B52" s="16"/>
      <c r="C52" s="11"/>
      <c r="D52" s="7"/>
      <c r="E52" s="64" t="s">
        <v>47</v>
      </c>
      <c r="F52" s="75">
        <v>20</v>
      </c>
      <c r="G52" s="66">
        <v>1</v>
      </c>
      <c r="H52" s="66">
        <v>0.2</v>
      </c>
      <c r="I52" s="67">
        <v>9</v>
      </c>
      <c r="J52" s="66">
        <v>44</v>
      </c>
      <c r="K52" s="78"/>
      <c r="L52" s="51"/>
    </row>
    <row r="53" spans="1:12" ht="14.4" x14ac:dyDescent="0.3">
      <c r="A53" s="15"/>
      <c r="B53" s="16"/>
      <c r="C53" s="11"/>
      <c r="D53" s="6" t="s">
        <v>27</v>
      </c>
      <c r="E53" s="50" t="s">
        <v>60</v>
      </c>
      <c r="F53" s="75">
        <v>40</v>
      </c>
      <c r="G53" s="71">
        <v>3</v>
      </c>
      <c r="H53" s="71">
        <v>3.92</v>
      </c>
      <c r="I53" s="72">
        <v>29.76</v>
      </c>
      <c r="J53" s="71">
        <v>166</v>
      </c>
      <c r="K53" s="52"/>
      <c r="L53" s="51">
        <v>64.19</v>
      </c>
    </row>
    <row r="54" spans="1:12" ht="14.4" x14ac:dyDescent="0.3">
      <c r="A54" s="15"/>
      <c r="B54" s="16"/>
      <c r="C54" s="11"/>
      <c r="D54" s="6" t="s">
        <v>108</v>
      </c>
      <c r="E54" s="69" t="s">
        <v>61</v>
      </c>
      <c r="F54" s="75">
        <v>60</v>
      </c>
      <c r="G54" s="71">
        <v>0.84</v>
      </c>
      <c r="H54" s="71">
        <v>1.66</v>
      </c>
      <c r="I54" s="72">
        <v>4.5599999999999996</v>
      </c>
      <c r="J54" s="71">
        <v>54.6</v>
      </c>
      <c r="K54" s="73">
        <v>52</v>
      </c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595</v>
      </c>
      <c r="G55" s="21">
        <f t="shared" ref="G55" si="8">SUM(G48:G54)</f>
        <v>23.241</v>
      </c>
      <c r="H55" s="21">
        <f t="shared" ref="H55" si="9">SUM(H48:H54)</f>
        <v>26.38</v>
      </c>
      <c r="I55" s="21">
        <f t="shared" ref="I55" si="10">SUM(I48:I54)</f>
        <v>107.73</v>
      </c>
      <c r="J55" s="21">
        <f t="shared" ref="J55" si="11">SUM(J48:J54)</f>
        <v>734.81600000000003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188" t="s">
        <v>4</v>
      </c>
      <c r="D89" s="189"/>
      <c r="E89" s="33"/>
      <c r="F89" s="34">
        <f>F55+F59+F69+F74+F81+F88</f>
        <v>595</v>
      </c>
      <c r="G89" s="34">
        <f t="shared" ref="G89" si="38">G55+G59+G69+G74+G81+G88</f>
        <v>23.241</v>
      </c>
      <c r="H89" s="34">
        <f t="shared" ref="H89" si="39">H55+H59+H69+H74+H81+H88</f>
        <v>26.38</v>
      </c>
      <c r="I89" s="34">
        <f t="shared" ref="I89" si="40">I55+I59+I69+I74+I81+I88</f>
        <v>107.73</v>
      </c>
      <c r="J89" s="34">
        <f t="shared" ref="J89" si="41">J55+J59+J69+J74+J81+J88</f>
        <v>734.81600000000003</v>
      </c>
      <c r="K89" s="35"/>
      <c r="L89" s="34">
        <f>L55</f>
        <v>64.19</v>
      </c>
    </row>
    <row r="90" spans="1:12" ht="14.4" x14ac:dyDescent="0.3">
      <c r="A90" s="22">
        <v>1</v>
      </c>
      <c r="B90" s="23">
        <v>3</v>
      </c>
      <c r="C90" s="24" t="s">
        <v>109</v>
      </c>
      <c r="D90" s="5" t="s">
        <v>21</v>
      </c>
      <c r="E90" s="87" t="s">
        <v>62</v>
      </c>
      <c r="F90" s="63" t="s">
        <v>49</v>
      </c>
      <c r="G90" s="91">
        <v>9.0449999999999999</v>
      </c>
      <c r="H90" s="91">
        <v>10.88</v>
      </c>
      <c r="I90" s="92">
        <v>19.600000000000001</v>
      </c>
      <c r="J90" s="63">
        <v>176</v>
      </c>
      <c r="K90" s="90">
        <v>234</v>
      </c>
      <c r="L90" s="48"/>
    </row>
    <row r="91" spans="1:12" ht="14.4" x14ac:dyDescent="0.3">
      <c r="A91" s="25"/>
      <c r="B91" s="16"/>
      <c r="C91" s="11"/>
      <c r="D91" s="6"/>
      <c r="E91" s="87" t="s">
        <v>63</v>
      </c>
      <c r="F91" s="63">
        <v>150</v>
      </c>
      <c r="G91" s="91">
        <v>4.7699999999999996</v>
      </c>
      <c r="H91" s="91">
        <v>5.43</v>
      </c>
      <c r="I91" s="92">
        <v>38.85</v>
      </c>
      <c r="J91" s="93">
        <v>219.3</v>
      </c>
      <c r="K91" s="90">
        <v>312</v>
      </c>
      <c r="L91" s="51"/>
    </row>
    <row r="92" spans="1:12" ht="14.4" x14ac:dyDescent="0.3">
      <c r="A92" s="25"/>
      <c r="B92" s="16"/>
      <c r="C92" s="11"/>
      <c r="D92" s="7" t="s">
        <v>22</v>
      </c>
      <c r="E92" s="58" t="s">
        <v>64</v>
      </c>
      <c r="F92" s="63" t="s">
        <v>65</v>
      </c>
      <c r="G92" s="92">
        <v>0.32100000000000001</v>
      </c>
      <c r="H92" s="92">
        <v>5.0000000000000001E-3</v>
      </c>
      <c r="I92" s="92">
        <v>21.725000000000001</v>
      </c>
      <c r="J92" s="63">
        <v>88</v>
      </c>
      <c r="K92" s="76">
        <v>376</v>
      </c>
      <c r="L92" s="51"/>
    </row>
    <row r="93" spans="1:12" ht="14.4" x14ac:dyDescent="0.3">
      <c r="A93" s="25"/>
      <c r="B93" s="16"/>
      <c r="C93" s="11"/>
      <c r="D93" s="7" t="s">
        <v>23</v>
      </c>
      <c r="E93" s="84" t="s">
        <v>66</v>
      </c>
      <c r="F93" s="94" t="s">
        <v>53</v>
      </c>
      <c r="G93" s="92">
        <v>4.5999999999999996</v>
      </c>
      <c r="H93" s="92">
        <v>2.94</v>
      </c>
      <c r="I93" s="91">
        <v>11.76</v>
      </c>
      <c r="J93" s="63">
        <v>91.8</v>
      </c>
      <c r="K93" s="76">
        <v>15</v>
      </c>
      <c r="L93" s="51"/>
    </row>
    <row r="94" spans="1:12" ht="15" thickBot="1" x14ac:dyDescent="0.35">
      <c r="A94" s="25"/>
      <c r="B94" s="16"/>
      <c r="C94" s="11"/>
      <c r="D94" s="7"/>
      <c r="E94" s="64" t="s">
        <v>47</v>
      </c>
      <c r="F94" s="63">
        <v>20</v>
      </c>
      <c r="G94" s="91">
        <v>1</v>
      </c>
      <c r="H94" s="92">
        <v>0.2</v>
      </c>
      <c r="I94" s="92">
        <v>9</v>
      </c>
      <c r="J94" s="63">
        <v>44</v>
      </c>
      <c r="K94" s="81"/>
      <c r="L94" s="51"/>
    </row>
    <row r="95" spans="1:12" ht="14.4" x14ac:dyDescent="0.3">
      <c r="A95" s="25"/>
      <c r="B95" s="16"/>
      <c r="C95" s="11"/>
      <c r="D95" s="6" t="s">
        <v>24</v>
      </c>
      <c r="E95" s="95" t="s">
        <v>67</v>
      </c>
      <c r="F95" s="63">
        <v>60</v>
      </c>
      <c r="G95" s="91">
        <v>0.72</v>
      </c>
      <c r="H95" s="92">
        <v>3.06</v>
      </c>
      <c r="I95" s="91">
        <v>3.3</v>
      </c>
      <c r="J95" s="63">
        <v>43.8</v>
      </c>
      <c r="K95" s="96">
        <v>338</v>
      </c>
      <c r="L95" s="51"/>
    </row>
    <row r="96" spans="1:12" ht="14.4" x14ac:dyDescent="0.3">
      <c r="A96" s="25"/>
      <c r="B96" s="16"/>
      <c r="C96" s="11"/>
      <c r="D96" s="6" t="s">
        <v>108</v>
      </c>
      <c r="E96" s="69" t="s">
        <v>68</v>
      </c>
      <c r="F96" s="65">
        <v>100</v>
      </c>
      <c r="G96" s="92">
        <v>0.4</v>
      </c>
      <c r="H96" s="92">
        <v>0.4</v>
      </c>
      <c r="I96" s="92">
        <v>9.8000000000000007</v>
      </c>
      <c r="J96" s="63">
        <v>47</v>
      </c>
      <c r="K96" s="73">
        <v>2</v>
      </c>
      <c r="L96" s="51">
        <v>64.19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v>668</v>
      </c>
      <c r="G97" s="21">
        <f t="shared" ref="G97" si="42">SUM(G90:G96)</f>
        <v>20.855999999999995</v>
      </c>
      <c r="H97" s="21">
        <f t="shared" ref="H97" si="43">SUM(H90:H96)</f>
        <v>22.914999999999999</v>
      </c>
      <c r="I97" s="21">
        <f t="shared" ref="I97" si="44">SUM(I90:I96)</f>
        <v>114.03500000000001</v>
      </c>
      <c r="J97" s="21">
        <f t="shared" ref="J97" si="45">SUM(J90:J96)</f>
        <v>709.9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188" t="s">
        <v>4</v>
      </c>
      <c r="D131" s="189"/>
      <c r="E131" s="33"/>
      <c r="F131" s="34">
        <f>F97+F101+F111+F116+F123+F130</f>
        <v>668</v>
      </c>
      <c r="G131" s="34">
        <f t="shared" ref="G131" si="71">G97+G101+G111+G116+G123+G130</f>
        <v>20.855999999999995</v>
      </c>
      <c r="H131" s="34">
        <f t="shared" ref="H131" si="72">H97+H101+H111+H116+H123+H130</f>
        <v>22.914999999999999</v>
      </c>
      <c r="I131" s="34">
        <f t="shared" ref="I131" si="73">I97+I101+I111+I116+I123+I130</f>
        <v>114.03500000000001</v>
      </c>
      <c r="J131" s="34">
        <f t="shared" ref="J131" si="74">J97+J101+J111+J116+J123+J130</f>
        <v>709.9</v>
      </c>
      <c r="K131" s="35"/>
      <c r="L131" s="34">
        <f>L97</f>
        <v>64.19</v>
      </c>
    </row>
    <row r="132" spans="1:12" ht="14.4" x14ac:dyDescent="0.3">
      <c r="A132" s="22">
        <v>1</v>
      </c>
      <c r="B132" s="23">
        <v>4</v>
      </c>
      <c r="C132" s="24" t="s">
        <v>109</v>
      </c>
      <c r="D132" s="5" t="s">
        <v>21</v>
      </c>
      <c r="E132" s="97" t="s">
        <v>69</v>
      </c>
      <c r="F132" s="70" t="s">
        <v>52</v>
      </c>
      <c r="G132" s="99">
        <v>16.010000000000002</v>
      </c>
      <c r="H132" s="99">
        <v>19.3</v>
      </c>
      <c r="I132" s="100">
        <v>35.414000000000001</v>
      </c>
      <c r="J132" s="100">
        <v>357.67</v>
      </c>
      <c r="K132" s="101">
        <v>289</v>
      </c>
      <c r="L132" s="48"/>
    </row>
    <row r="133" spans="1:12" ht="14.4" x14ac:dyDescent="0.3">
      <c r="A133" s="25"/>
      <c r="B133" s="16"/>
      <c r="C133" s="11"/>
      <c r="D133" s="6" t="s">
        <v>22</v>
      </c>
      <c r="E133" s="102" t="s">
        <v>70</v>
      </c>
      <c r="F133" s="70" t="s">
        <v>71</v>
      </c>
      <c r="G133" s="98">
        <v>0.13</v>
      </c>
      <c r="H133" s="98">
        <v>0.02</v>
      </c>
      <c r="I133" s="104">
        <v>15.2</v>
      </c>
      <c r="J133" s="104">
        <v>62</v>
      </c>
      <c r="K133" s="70">
        <v>377</v>
      </c>
      <c r="L133" s="51"/>
    </row>
    <row r="134" spans="1:12" ht="14.4" x14ac:dyDescent="0.3">
      <c r="A134" s="25"/>
      <c r="B134" s="16"/>
      <c r="C134" s="11"/>
      <c r="D134" s="7" t="s">
        <v>23</v>
      </c>
      <c r="E134" s="97" t="s">
        <v>46</v>
      </c>
      <c r="F134" s="103">
        <v>30</v>
      </c>
      <c r="G134" s="99">
        <v>2.2799999999999998</v>
      </c>
      <c r="H134" s="99">
        <v>0.24</v>
      </c>
      <c r="I134" s="104">
        <v>11.76</v>
      </c>
      <c r="J134" s="104">
        <v>71</v>
      </c>
      <c r="K134" s="70"/>
      <c r="L134" s="51"/>
    </row>
    <row r="135" spans="1:12" ht="14.4" x14ac:dyDescent="0.3">
      <c r="A135" s="25"/>
      <c r="B135" s="16"/>
      <c r="C135" s="11"/>
      <c r="D135" s="7"/>
      <c r="E135" s="105" t="s">
        <v>47</v>
      </c>
      <c r="F135" s="59">
        <v>20</v>
      </c>
      <c r="G135" s="106">
        <v>1</v>
      </c>
      <c r="H135" s="106">
        <v>0.2</v>
      </c>
      <c r="I135" s="107">
        <v>9</v>
      </c>
      <c r="J135" s="107">
        <v>44</v>
      </c>
      <c r="K135" s="59"/>
      <c r="L135" s="51"/>
    </row>
    <row r="136" spans="1:12" ht="14.4" x14ac:dyDescent="0.3">
      <c r="A136" s="25"/>
      <c r="B136" s="16"/>
      <c r="C136" s="11"/>
      <c r="D136" s="7" t="s">
        <v>108</v>
      </c>
      <c r="E136" s="108" t="s">
        <v>72</v>
      </c>
      <c r="F136" s="63">
        <v>60</v>
      </c>
      <c r="G136" s="110">
        <v>0.74</v>
      </c>
      <c r="H136" s="110">
        <v>5.6000000000000001E-2</v>
      </c>
      <c r="I136" s="111">
        <v>6.89</v>
      </c>
      <c r="J136" s="111">
        <v>49.02</v>
      </c>
      <c r="K136" s="112">
        <v>75</v>
      </c>
      <c r="L136" s="51"/>
    </row>
    <row r="137" spans="1:12" ht="14.4" x14ac:dyDescent="0.3">
      <c r="A137" s="25"/>
      <c r="B137" s="16"/>
      <c r="C137" s="11"/>
      <c r="D137" s="6" t="s">
        <v>27</v>
      </c>
      <c r="E137" s="108" t="s">
        <v>73</v>
      </c>
      <c r="F137" s="65">
        <v>10</v>
      </c>
      <c r="G137" s="109">
        <v>0.08</v>
      </c>
      <c r="H137" s="109">
        <v>7.25</v>
      </c>
      <c r="I137" s="113">
        <v>0.13</v>
      </c>
      <c r="J137" s="113">
        <v>66</v>
      </c>
      <c r="K137" s="114">
        <v>14</v>
      </c>
      <c r="L137" s="51">
        <v>64.19</v>
      </c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535</v>
      </c>
      <c r="G139" s="21">
        <f t="shared" ref="G139" si="75">SUM(G132:G138)</f>
        <v>20.239999999999998</v>
      </c>
      <c r="H139" s="21">
        <f t="shared" ref="H139" si="76">SUM(H132:H138)</f>
        <v>27.065999999999999</v>
      </c>
      <c r="I139" s="21">
        <f t="shared" ref="I139" si="77">SUM(I132:I138)</f>
        <v>78.393999999999991</v>
      </c>
      <c r="J139" s="21">
        <f t="shared" ref="J139" si="78">SUM(J132:J138)</f>
        <v>649.69000000000005</v>
      </c>
      <c r="K139" s="27"/>
      <c r="L139" s="21">
        <f t="shared" ref="L139:L181" si="79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188" t="s">
        <v>4</v>
      </c>
      <c r="D173" s="189"/>
      <c r="E173" s="33"/>
      <c r="F173" s="34">
        <f>F139+F143+F153+F158+F165+F172</f>
        <v>535</v>
      </c>
      <c r="G173" s="34">
        <f t="shared" ref="G173" si="105">G139+G143+G153+G158+G165+G172</f>
        <v>20.239999999999998</v>
      </c>
      <c r="H173" s="34">
        <f t="shared" ref="H173" si="106">H139+H143+H153+H158+H165+H172</f>
        <v>27.065999999999999</v>
      </c>
      <c r="I173" s="34">
        <f t="shared" ref="I173" si="107">I139+I143+I153+I158+I165+I172</f>
        <v>78.393999999999991</v>
      </c>
      <c r="J173" s="34">
        <f t="shared" ref="J173" si="108">J139+J143+J153+J158+J165+J172</f>
        <v>649.69000000000005</v>
      </c>
      <c r="K173" s="35"/>
      <c r="L173" s="34">
        <f>L131</f>
        <v>64.19</v>
      </c>
    </row>
    <row r="174" spans="1:12" ht="14.4" x14ac:dyDescent="0.3">
      <c r="A174" s="22">
        <v>1</v>
      </c>
      <c r="B174" s="23">
        <v>5</v>
      </c>
      <c r="C174" s="24" t="s">
        <v>109</v>
      </c>
      <c r="D174" s="5" t="s">
        <v>21</v>
      </c>
      <c r="E174" s="87" t="s">
        <v>74</v>
      </c>
      <c r="F174" s="115" t="s">
        <v>49</v>
      </c>
      <c r="G174" s="71">
        <v>13.77</v>
      </c>
      <c r="H174" s="71">
        <v>16.46</v>
      </c>
      <c r="I174" s="72">
        <v>8.91</v>
      </c>
      <c r="J174" s="71">
        <v>189.2</v>
      </c>
      <c r="K174" s="90">
        <v>295</v>
      </c>
      <c r="L174" s="48"/>
    </row>
    <row r="175" spans="1:12" ht="14.4" x14ac:dyDescent="0.3">
      <c r="A175" s="25"/>
      <c r="B175" s="16"/>
      <c r="C175" s="11"/>
      <c r="D175" s="6"/>
      <c r="E175" s="87" t="s">
        <v>75</v>
      </c>
      <c r="F175" s="103">
        <v>150</v>
      </c>
      <c r="G175" s="71">
        <v>8.3000000000000007</v>
      </c>
      <c r="H175" s="71">
        <v>8.9499999999999993</v>
      </c>
      <c r="I175" s="72">
        <v>37.369999999999997</v>
      </c>
      <c r="J175" s="71">
        <v>262.5</v>
      </c>
      <c r="K175" s="90">
        <v>171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45</v>
      </c>
      <c r="F176" s="59">
        <v>200</v>
      </c>
      <c r="G176" s="60">
        <v>0.66</v>
      </c>
      <c r="H176" s="60">
        <v>1.5</v>
      </c>
      <c r="I176" s="61">
        <v>22.6</v>
      </c>
      <c r="J176" s="60">
        <v>132.80000000000001</v>
      </c>
      <c r="K176" s="6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46</v>
      </c>
      <c r="F177" s="63">
        <v>30</v>
      </c>
      <c r="G177" s="60">
        <v>2.2799999999999998</v>
      </c>
      <c r="H177" s="60">
        <v>0.24</v>
      </c>
      <c r="I177" s="61">
        <v>11.76</v>
      </c>
      <c r="J177" s="60">
        <v>71</v>
      </c>
      <c r="K177" s="62"/>
      <c r="L177" s="51"/>
    </row>
    <row r="178" spans="1:12" ht="15" thickBot="1" x14ac:dyDescent="0.35">
      <c r="A178" s="25"/>
      <c r="B178" s="16"/>
      <c r="C178" s="11"/>
      <c r="D178" s="7"/>
      <c r="E178" s="64" t="s">
        <v>47</v>
      </c>
      <c r="F178" s="65">
        <v>20</v>
      </c>
      <c r="G178" s="66">
        <v>1</v>
      </c>
      <c r="H178" s="66">
        <v>0.2</v>
      </c>
      <c r="I178" s="67">
        <v>9</v>
      </c>
      <c r="J178" s="66">
        <v>44</v>
      </c>
      <c r="K178" s="68"/>
      <c r="L178" s="51"/>
    </row>
    <row r="179" spans="1:12" ht="14.4" x14ac:dyDescent="0.3">
      <c r="A179" s="25"/>
      <c r="B179" s="16"/>
      <c r="C179" s="11"/>
      <c r="D179" s="6" t="s">
        <v>108</v>
      </c>
      <c r="E179" s="69" t="s">
        <v>48</v>
      </c>
      <c r="F179" s="70">
        <v>60</v>
      </c>
      <c r="G179" s="71">
        <v>0.84</v>
      </c>
      <c r="H179" s="71">
        <v>6.02</v>
      </c>
      <c r="I179" s="72">
        <v>4.37</v>
      </c>
      <c r="J179" s="71">
        <v>75.06</v>
      </c>
      <c r="K179" s="73">
        <v>67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>
        <v>64.19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550</v>
      </c>
      <c r="G181" s="21">
        <f t="shared" ref="G181" si="109">SUM(G174:G180)</f>
        <v>26.85</v>
      </c>
      <c r="H181" s="21">
        <f t="shared" ref="H181" si="110">SUM(H174:H180)</f>
        <v>33.369999999999997</v>
      </c>
      <c r="I181" s="21">
        <f t="shared" ref="I181" si="111">SUM(I174:I180)</f>
        <v>94.01</v>
      </c>
      <c r="J181" s="21">
        <f t="shared" ref="J181" si="112">SUM(J174:J180)</f>
        <v>774.56</v>
      </c>
      <c r="K181" s="27"/>
      <c r="L181" s="21">
        <f t="shared" si="79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188" t="s">
        <v>4</v>
      </c>
      <c r="D215" s="189"/>
      <c r="E215" s="33"/>
      <c r="F215" s="34">
        <f>F181+F185+F195+F200+F207+F214</f>
        <v>550</v>
      </c>
      <c r="G215" s="34">
        <f t="shared" ref="G215" si="138">G181+G185+G195+G200+G207+G214</f>
        <v>26.85</v>
      </c>
      <c r="H215" s="34">
        <f t="shared" ref="H215" si="139">H181+H185+H195+H200+H207+H214</f>
        <v>33.369999999999997</v>
      </c>
      <c r="I215" s="34">
        <f t="shared" ref="I215" si="140">I181+I185+I195+I200+I207+I214</f>
        <v>94.01</v>
      </c>
      <c r="J215" s="34">
        <f t="shared" ref="J215" si="141">J181+J185+J195+J200+J207+J214</f>
        <v>774.56</v>
      </c>
      <c r="K215" s="35"/>
      <c r="L215" s="34">
        <f>L181</f>
        <v>64.19</v>
      </c>
    </row>
    <row r="216" spans="1:12" ht="28.8" x14ac:dyDescent="0.3">
      <c r="A216" s="22">
        <v>1</v>
      </c>
      <c r="B216" s="23">
        <v>6</v>
      </c>
      <c r="C216" s="24" t="s">
        <v>109</v>
      </c>
      <c r="D216" s="5" t="s">
        <v>21</v>
      </c>
      <c r="E216" s="87" t="s">
        <v>76</v>
      </c>
      <c r="F216" s="115" t="s">
        <v>77</v>
      </c>
      <c r="G216" s="71">
        <v>3.02</v>
      </c>
      <c r="H216" s="71">
        <v>3.86</v>
      </c>
      <c r="I216" s="72">
        <v>19.98</v>
      </c>
      <c r="J216" s="71">
        <v>127.35</v>
      </c>
      <c r="K216" s="90">
        <v>103</v>
      </c>
      <c r="L216" s="48"/>
    </row>
    <row r="217" spans="1:12" ht="14.4" x14ac:dyDescent="0.3">
      <c r="A217" s="25"/>
      <c r="B217" s="16"/>
      <c r="C217" s="11"/>
      <c r="D217" s="6" t="s">
        <v>22</v>
      </c>
      <c r="E217" s="58" t="s">
        <v>64</v>
      </c>
      <c r="F217" s="115" t="s">
        <v>65</v>
      </c>
      <c r="G217" s="60">
        <v>0.32100000000000001</v>
      </c>
      <c r="H217" s="60">
        <v>5.0000000000000001E-3</v>
      </c>
      <c r="I217" s="61">
        <v>21.725000000000001</v>
      </c>
      <c r="J217" s="60">
        <v>88</v>
      </c>
      <c r="K217" s="62">
        <v>376</v>
      </c>
      <c r="L217" s="51"/>
    </row>
    <row r="218" spans="1:12" ht="14.4" x14ac:dyDescent="0.3">
      <c r="A218" s="25"/>
      <c r="B218" s="16"/>
      <c r="C218" s="11"/>
      <c r="D218" s="7" t="s">
        <v>23</v>
      </c>
      <c r="E218" s="58" t="s">
        <v>46</v>
      </c>
      <c r="F218" s="59">
        <v>30</v>
      </c>
      <c r="G218" s="60">
        <v>2.2799999999999998</v>
      </c>
      <c r="H218" s="60">
        <v>0.24</v>
      </c>
      <c r="I218" s="61">
        <v>11.76</v>
      </c>
      <c r="J218" s="60">
        <v>71</v>
      </c>
      <c r="K218" s="79"/>
      <c r="L218" s="51"/>
    </row>
    <row r="219" spans="1:12" ht="15" thickBot="1" x14ac:dyDescent="0.35">
      <c r="A219" s="25"/>
      <c r="B219" s="16"/>
      <c r="C219" s="11"/>
      <c r="D219" s="7"/>
      <c r="E219" s="64" t="s">
        <v>47</v>
      </c>
      <c r="F219" s="63">
        <v>20</v>
      </c>
      <c r="G219" s="66">
        <v>1</v>
      </c>
      <c r="H219" s="66">
        <v>0.2</v>
      </c>
      <c r="I219" s="67">
        <v>9</v>
      </c>
      <c r="J219" s="66">
        <v>44</v>
      </c>
      <c r="K219" s="79"/>
      <c r="L219" s="51"/>
    </row>
    <row r="220" spans="1:12" ht="14.4" x14ac:dyDescent="0.3">
      <c r="A220" s="25"/>
      <c r="B220" s="16"/>
      <c r="C220" s="11"/>
      <c r="D220" s="7" t="s">
        <v>24</v>
      </c>
      <c r="E220" s="95" t="s">
        <v>78</v>
      </c>
      <c r="F220" s="65">
        <v>100</v>
      </c>
      <c r="G220" s="117">
        <v>0.4</v>
      </c>
      <c r="H220" s="117">
        <v>0.4</v>
      </c>
      <c r="I220" s="118">
        <v>9.8000000000000007</v>
      </c>
      <c r="J220" s="117">
        <v>47</v>
      </c>
      <c r="K220" s="96">
        <v>338</v>
      </c>
      <c r="L220" s="51"/>
    </row>
    <row r="221" spans="1:12" ht="14.4" x14ac:dyDescent="0.3">
      <c r="A221" s="25"/>
      <c r="B221" s="16"/>
      <c r="C221" s="11"/>
      <c r="D221" s="6" t="s">
        <v>108</v>
      </c>
      <c r="E221" s="69" t="s">
        <v>79</v>
      </c>
      <c r="F221" s="70">
        <v>60</v>
      </c>
      <c r="G221" s="71">
        <v>0.79</v>
      </c>
      <c r="H221" s="71">
        <v>1.95</v>
      </c>
      <c r="I221" s="72">
        <v>3.88</v>
      </c>
      <c r="J221" s="71">
        <v>36.24</v>
      </c>
      <c r="K221" s="73">
        <v>40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>
        <v>64.19</v>
      </c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690</v>
      </c>
      <c r="G223" s="21">
        <f t="shared" ref="G223" si="142">SUM(G216:G222)</f>
        <v>7.8110000000000008</v>
      </c>
      <c r="H223" s="21">
        <f t="shared" ref="H223" si="143">SUM(H216:H222)</f>
        <v>6.6550000000000002</v>
      </c>
      <c r="I223" s="21">
        <f t="shared" ref="I223" si="144">SUM(I216:I222)</f>
        <v>76.144999999999996</v>
      </c>
      <c r="J223" s="21">
        <f t="shared" ref="J223" si="145">SUM(J216:J222)</f>
        <v>413.59000000000003</v>
      </c>
      <c r="K223" s="27"/>
      <c r="L223" s="21">
        <f t="shared" ref="L223:L265" si="146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188" t="s">
        <v>4</v>
      </c>
      <c r="D257" s="189"/>
      <c r="E257" s="33"/>
      <c r="F257" s="34">
        <f>F223+F227+F237+F242+F249+F256</f>
        <v>690</v>
      </c>
      <c r="G257" s="34">
        <f t="shared" ref="G257" si="172">G223+G227+G237+G242+G249+G256</f>
        <v>7.8110000000000008</v>
      </c>
      <c r="H257" s="34">
        <f t="shared" ref="H257" si="173">H223+H227+H237+H242+H249+H256</f>
        <v>6.6550000000000002</v>
      </c>
      <c r="I257" s="34">
        <f t="shared" ref="I257" si="174">I223+I227+I237+I242+I249+I256</f>
        <v>76.144999999999996</v>
      </c>
      <c r="J257" s="34">
        <f t="shared" ref="J257" si="175">J223+J227+J237+J242+J249+J256</f>
        <v>413.59000000000003</v>
      </c>
      <c r="K257" s="35"/>
      <c r="L257" s="34">
        <f>L215</f>
        <v>64.19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6">SUM(G258:G264)</f>
        <v>0</v>
      </c>
      <c r="H265" s="21">
        <f t="shared" ref="H265" si="177">SUM(H258:H264)</f>
        <v>0</v>
      </c>
      <c r="I265" s="21">
        <f t="shared" ref="I265" si="178">SUM(I258:I264)</f>
        <v>0</v>
      </c>
      <c r="J265" s="21">
        <f t="shared" ref="J265" si="179">SUM(J258:J264)</f>
        <v>0</v>
      </c>
      <c r="K265" s="27"/>
      <c r="L265" s="21">
        <f t="shared" si="146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188" t="s">
        <v>4</v>
      </c>
      <c r="D299" s="189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109</v>
      </c>
      <c r="D300" s="5" t="s">
        <v>21</v>
      </c>
      <c r="E300" s="87" t="s">
        <v>83</v>
      </c>
      <c r="F300" s="116" t="s">
        <v>84</v>
      </c>
      <c r="G300" s="71">
        <v>10.44</v>
      </c>
      <c r="H300" s="71">
        <v>14.25</v>
      </c>
      <c r="I300" s="72">
        <v>10.59</v>
      </c>
      <c r="J300" s="71">
        <v>197.25</v>
      </c>
      <c r="K300" s="90">
        <v>290</v>
      </c>
      <c r="L300" s="48"/>
    </row>
    <row r="301" spans="1:12" ht="14.4" x14ac:dyDescent="0.3">
      <c r="A301" s="25"/>
      <c r="B301" s="16"/>
      <c r="C301" s="11"/>
      <c r="D301" s="6"/>
      <c r="E301" s="87" t="s">
        <v>75</v>
      </c>
      <c r="F301" s="74">
        <v>150</v>
      </c>
      <c r="G301" s="71">
        <v>8.3000000000000007</v>
      </c>
      <c r="H301" s="71">
        <v>8.9499999999999993</v>
      </c>
      <c r="I301" s="72">
        <v>37.369999999999997</v>
      </c>
      <c r="J301" s="71">
        <v>262.5</v>
      </c>
      <c r="K301" s="90">
        <v>312</v>
      </c>
      <c r="L301" s="51"/>
    </row>
    <row r="302" spans="1:12" ht="15" thickBot="1" x14ac:dyDescent="0.35">
      <c r="A302" s="25"/>
      <c r="B302" s="16"/>
      <c r="C302" s="11"/>
      <c r="D302" s="7" t="s">
        <v>22</v>
      </c>
      <c r="E302" s="58" t="s">
        <v>45</v>
      </c>
      <c r="F302" s="75">
        <v>200</v>
      </c>
      <c r="G302" s="60">
        <v>0.66</v>
      </c>
      <c r="H302" s="60">
        <v>1.5</v>
      </c>
      <c r="I302" s="61">
        <v>22.6</v>
      </c>
      <c r="J302" s="60">
        <v>132.80000000000001</v>
      </c>
      <c r="K302" s="62">
        <v>377</v>
      </c>
      <c r="L302" s="51"/>
    </row>
    <row r="303" spans="1:12" ht="14.4" x14ac:dyDescent="0.3">
      <c r="A303" s="25"/>
      <c r="B303" s="16"/>
      <c r="C303" s="11"/>
      <c r="D303" s="7" t="s">
        <v>23</v>
      </c>
      <c r="E303" s="89" t="s">
        <v>85</v>
      </c>
      <c r="F303" s="135" t="s">
        <v>53</v>
      </c>
      <c r="G303" s="60">
        <v>4.5999999999999996</v>
      </c>
      <c r="H303" s="60">
        <v>2.94</v>
      </c>
      <c r="I303" s="61">
        <v>11.76</v>
      </c>
      <c r="J303" s="60">
        <v>91.8</v>
      </c>
      <c r="K303" s="52"/>
      <c r="L303" s="51"/>
    </row>
    <row r="304" spans="1:12" ht="15" thickBot="1" x14ac:dyDescent="0.35">
      <c r="A304" s="25"/>
      <c r="B304" s="16"/>
      <c r="C304" s="11"/>
      <c r="D304" s="7"/>
      <c r="E304" s="64" t="s">
        <v>47</v>
      </c>
      <c r="F304" s="75">
        <v>20</v>
      </c>
      <c r="G304" s="66">
        <v>1</v>
      </c>
      <c r="H304" s="66">
        <v>0.2</v>
      </c>
      <c r="I304" s="67">
        <v>9</v>
      </c>
      <c r="J304" s="66">
        <v>44</v>
      </c>
      <c r="K304" s="52"/>
      <c r="L304" s="51"/>
    </row>
    <row r="305" spans="1:12" ht="14.4" x14ac:dyDescent="0.3">
      <c r="A305" s="25"/>
      <c r="B305" s="16"/>
      <c r="C305" s="11"/>
      <c r="D305" s="6" t="s">
        <v>24</v>
      </c>
      <c r="E305" s="95" t="s">
        <v>67</v>
      </c>
      <c r="F305" s="74">
        <v>100</v>
      </c>
      <c r="G305" s="117">
        <v>0.4</v>
      </c>
      <c r="H305" s="117">
        <v>0.4</v>
      </c>
      <c r="I305" s="118">
        <v>9.8000000000000007</v>
      </c>
      <c r="J305" s="117">
        <v>47</v>
      </c>
      <c r="K305" s="96">
        <v>338</v>
      </c>
      <c r="L305" s="51"/>
    </row>
    <row r="306" spans="1:12" ht="14.4" x14ac:dyDescent="0.3">
      <c r="A306" s="25"/>
      <c r="B306" s="16"/>
      <c r="C306" s="11"/>
      <c r="D306" s="6" t="s">
        <v>108</v>
      </c>
      <c r="E306" s="69" t="s">
        <v>72</v>
      </c>
      <c r="F306" s="75">
        <v>60</v>
      </c>
      <c r="G306" s="71">
        <v>0.74</v>
      </c>
      <c r="H306" s="71">
        <v>5.6000000000000001E-2</v>
      </c>
      <c r="I306" s="72">
        <v>6.89</v>
      </c>
      <c r="J306" s="71">
        <v>49.02</v>
      </c>
      <c r="K306" s="73">
        <v>75</v>
      </c>
      <c r="L306" s="51">
        <v>64.19</v>
      </c>
    </row>
    <row r="307" spans="1:12" ht="14.4" x14ac:dyDescent="0.3">
      <c r="A307" s="26"/>
      <c r="B307" s="18"/>
      <c r="C307" s="8"/>
      <c r="D307" s="19" t="s">
        <v>39</v>
      </c>
      <c r="E307" s="9"/>
      <c r="F307" s="21">
        <v>670</v>
      </c>
      <c r="G307" s="21">
        <f t="shared" ref="G307" si="210">SUM(G300:G306)</f>
        <v>26.139999999999997</v>
      </c>
      <c r="H307" s="21">
        <f t="shared" ref="H307" si="211">SUM(H300:H306)</f>
        <v>28.295999999999999</v>
      </c>
      <c r="I307" s="21">
        <f t="shared" ref="I307" si="212">SUM(I300:I306)</f>
        <v>108.01</v>
      </c>
      <c r="J307" s="21">
        <f t="shared" ref="J307" si="213">SUM(J300:J306)</f>
        <v>824.36999999999989</v>
      </c>
      <c r="K307" s="27"/>
      <c r="L307" s="21">
        <f t="shared" ref="L307:L349" si="214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188" t="s">
        <v>4</v>
      </c>
      <c r="D341" s="189"/>
      <c r="E341" s="33"/>
      <c r="F341" s="34">
        <f>F307+F311+F321+F326+F333+F340</f>
        <v>670</v>
      </c>
      <c r="G341" s="34">
        <f t="shared" ref="G341" si="240">G307+G311+G321+G326+G333+G340</f>
        <v>26.139999999999997</v>
      </c>
      <c r="H341" s="34">
        <f t="shared" ref="H341" si="241">H307+H311+H321+H326+H333+H340</f>
        <v>28.295999999999999</v>
      </c>
      <c r="I341" s="34">
        <f t="shared" ref="I341" si="242">I307+I311+I321+I326+I333+I340</f>
        <v>108.01</v>
      </c>
      <c r="J341" s="34">
        <f t="shared" ref="J341" si="243">J307+J311+J321+J326+J333+J340</f>
        <v>824.36999999999989</v>
      </c>
      <c r="K341" s="35"/>
      <c r="L341" s="34">
        <f>L307</f>
        <v>64.19</v>
      </c>
    </row>
    <row r="342" spans="1:12" ht="14.4" x14ac:dyDescent="0.3">
      <c r="A342" s="15">
        <v>2</v>
      </c>
      <c r="B342" s="16">
        <v>2</v>
      </c>
      <c r="C342" s="24" t="s">
        <v>109</v>
      </c>
      <c r="D342" s="5" t="s">
        <v>21</v>
      </c>
      <c r="E342" s="136" t="s">
        <v>86</v>
      </c>
      <c r="F342" s="137" t="s">
        <v>87</v>
      </c>
      <c r="G342" s="138">
        <v>16.010000000000002</v>
      </c>
      <c r="H342" s="138">
        <v>18.95</v>
      </c>
      <c r="I342" s="139">
        <v>35.414000000000001</v>
      </c>
      <c r="J342" s="138">
        <v>357.67</v>
      </c>
      <c r="K342" s="156">
        <v>291</v>
      </c>
      <c r="L342" s="48"/>
    </row>
    <row r="343" spans="1:12" ht="14.4" x14ac:dyDescent="0.3">
      <c r="A343" s="15"/>
      <c r="B343" s="16"/>
      <c r="C343" s="11"/>
      <c r="D343" s="6" t="s">
        <v>22</v>
      </c>
      <c r="E343" s="140" t="s">
        <v>88</v>
      </c>
      <c r="F343" s="141" t="s">
        <v>87</v>
      </c>
      <c r="G343" s="145">
        <v>0</v>
      </c>
      <c r="H343" s="145">
        <v>0</v>
      </c>
      <c r="I343" s="146">
        <v>15</v>
      </c>
      <c r="J343" s="145">
        <v>60</v>
      </c>
      <c r="K343" s="157">
        <v>376</v>
      </c>
      <c r="L343" s="51"/>
    </row>
    <row r="344" spans="1:12" ht="14.4" x14ac:dyDescent="0.3">
      <c r="A344" s="15"/>
      <c r="B344" s="16"/>
      <c r="C344" s="11"/>
      <c r="D344" s="7" t="s">
        <v>23</v>
      </c>
      <c r="E344" s="140" t="s">
        <v>46</v>
      </c>
      <c r="F344" s="142" t="s">
        <v>89</v>
      </c>
      <c r="G344" s="145">
        <v>2.2799999999999998</v>
      </c>
      <c r="H344" s="145">
        <v>0.24</v>
      </c>
      <c r="I344" s="146">
        <v>11.76</v>
      </c>
      <c r="J344" s="145">
        <v>71</v>
      </c>
      <c r="K344" s="134"/>
      <c r="L344" s="51"/>
    </row>
    <row r="345" spans="1:12" ht="15" thickBot="1" x14ac:dyDescent="0.35">
      <c r="A345" s="15"/>
      <c r="B345" s="16"/>
      <c r="C345" s="11"/>
      <c r="D345" s="7"/>
      <c r="E345" s="143" t="s">
        <v>47</v>
      </c>
      <c r="F345" s="144" t="s">
        <v>90</v>
      </c>
      <c r="G345" s="147">
        <v>1</v>
      </c>
      <c r="H345" s="147">
        <v>0.2</v>
      </c>
      <c r="I345" s="148">
        <v>9</v>
      </c>
      <c r="J345" s="147">
        <v>44</v>
      </c>
      <c r="K345" s="134"/>
      <c r="L345" s="51"/>
    </row>
    <row r="346" spans="1:12" ht="14.4" x14ac:dyDescent="0.3">
      <c r="A346" s="15"/>
      <c r="B346" s="16"/>
      <c r="C346" s="11"/>
      <c r="D346" s="7" t="s">
        <v>27</v>
      </c>
      <c r="E346" s="149" t="s">
        <v>91</v>
      </c>
      <c r="F346" s="150" t="s">
        <v>92</v>
      </c>
      <c r="G346" s="152">
        <v>3</v>
      </c>
      <c r="H346" s="152">
        <v>3.92</v>
      </c>
      <c r="I346" s="153">
        <v>29.76</v>
      </c>
      <c r="J346" s="152">
        <v>166</v>
      </c>
      <c r="K346" s="134"/>
      <c r="L346" s="51"/>
    </row>
    <row r="347" spans="1:12" ht="14.4" x14ac:dyDescent="0.3">
      <c r="A347" s="15"/>
      <c r="B347" s="16"/>
      <c r="C347" s="11"/>
      <c r="D347" s="6" t="s">
        <v>108</v>
      </c>
      <c r="E347" s="151" t="s">
        <v>79</v>
      </c>
      <c r="F347" s="137" t="s">
        <v>93</v>
      </c>
      <c r="G347" s="138">
        <v>0.79</v>
      </c>
      <c r="H347" s="138">
        <v>1.95</v>
      </c>
      <c r="I347" s="139">
        <v>3.88</v>
      </c>
      <c r="J347" s="138">
        <v>36.24</v>
      </c>
      <c r="K347" s="134">
        <v>42</v>
      </c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>
        <v>64.19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v>550</v>
      </c>
      <c r="G349" s="21">
        <f t="shared" ref="G349" si="244">SUM(G342:G348)</f>
        <v>23.080000000000002</v>
      </c>
      <c r="H349" s="21">
        <f t="shared" ref="H349" si="245">SUM(H342:H348)</f>
        <v>25.259999999999994</v>
      </c>
      <c r="I349" s="21">
        <f t="shared" ref="I349" si="246">SUM(I342:I348)</f>
        <v>104.81400000000001</v>
      </c>
      <c r="J349" s="21">
        <f t="shared" ref="J349" si="247">SUM(J342:J348)</f>
        <v>734.91000000000008</v>
      </c>
      <c r="K349" s="27"/>
      <c r="L349" s="21">
        <f t="shared" si="214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8">SUM(G350:G352)</f>
        <v>0</v>
      </c>
      <c r="H353" s="21">
        <f t="shared" ref="H353" si="249">SUM(H350:H352)</f>
        <v>0</v>
      </c>
      <c r="I353" s="21">
        <f t="shared" ref="I353" si="250">SUM(I350:I352)</f>
        <v>0</v>
      </c>
      <c r="J353" s="21">
        <f t="shared" ref="J353" si="251">SUM(J350:J352)</f>
        <v>0</v>
      </c>
      <c r="K353" s="27"/>
      <c r="L353" s="21">
        <f t="shared" ref="L353" ca="1" si="252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3">SUM(G354:G362)</f>
        <v>0</v>
      </c>
      <c r="H363" s="21">
        <f t="shared" ref="H363" si="254">SUM(H354:H362)</f>
        <v>0</v>
      </c>
      <c r="I363" s="21">
        <f t="shared" ref="I363" si="255">SUM(I354:I362)</f>
        <v>0</v>
      </c>
      <c r="J363" s="21">
        <f t="shared" ref="J363" si="256">SUM(J354:J362)</f>
        <v>0</v>
      </c>
      <c r="K363" s="27"/>
      <c r="L363" s="21">
        <f t="shared" ref="L363" ca="1" si="257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188" t="s">
        <v>4</v>
      </c>
      <c r="D383" s="189"/>
      <c r="E383" s="33"/>
      <c r="F383" s="34">
        <f>F349+F353+F363+F368+F375+F382</f>
        <v>550</v>
      </c>
      <c r="G383" s="34">
        <f t="shared" ref="G383" si="273">G349+G353+G363+G368+G375+G382</f>
        <v>23.080000000000002</v>
      </c>
      <c r="H383" s="34">
        <f t="shared" ref="H383" si="274">H349+H353+H363+H368+H375+H382</f>
        <v>25.259999999999994</v>
      </c>
      <c r="I383" s="34">
        <f t="shared" ref="I383" si="275">I349+I353+I363+I368+I375+I382</f>
        <v>104.81400000000001</v>
      </c>
      <c r="J383" s="34">
        <f t="shared" ref="J383" si="276">J349+J353+J363+J368+J375+J382</f>
        <v>734.91000000000008</v>
      </c>
      <c r="K383" s="35"/>
      <c r="L383" s="34">
        <f>L341</f>
        <v>64.19</v>
      </c>
    </row>
    <row r="384" spans="1:12" ht="14.4" x14ac:dyDescent="0.3">
      <c r="A384" s="22">
        <v>2</v>
      </c>
      <c r="B384" s="23">
        <v>3</v>
      </c>
      <c r="C384" s="24" t="s">
        <v>109</v>
      </c>
      <c r="D384" s="5" t="s">
        <v>21</v>
      </c>
      <c r="E384" s="136" t="s">
        <v>94</v>
      </c>
      <c r="F384" s="137" t="s">
        <v>49</v>
      </c>
      <c r="G384" s="138">
        <v>11.045</v>
      </c>
      <c r="H384" s="138">
        <v>14.88</v>
      </c>
      <c r="I384" s="139">
        <v>15.6</v>
      </c>
      <c r="J384" s="138">
        <v>201.3</v>
      </c>
      <c r="K384" s="155">
        <v>239</v>
      </c>
      <c r="L384" s="48"/>
    </row>
    <row r="385" spans="1:12" ht="14.4" x14ac:dyDescent="0.3">
      <c r="A385" s="25"/>
      <c r="B385" s="16"/>
      <c r="C385" s="11"/>
      <c r="D385" s="6"/>
      <c r="E385" s="136" t="s">
        <v>57</v>
      </c>
      <c r="F385" s="137" t="s">
        <v>58</v>
      </c>
      <c r="G385" s="158">
        <v>5.55</v>
      </c>
      <c r="H385" s="158">
        <v>8.9499999999999993</v>
      </c>
      <c r="I385" s="159">
        <v>29.55</v>
      </c>
      <c r="J385" s="158">
        <v>184.5</v>
      </c>
      <c r="K385" s="156">
        <v>203</v>
      </c>
      <c r="L385" s="51"/>
    </row>
    <row r="386" spans="1:12" ht="14.4" x14ac:dyDescent="0.3">
      <c r="A386" s="25"/>
      <c r="B386" s="16"/>
      <c r="C386" s="11"/>
      <c r="D386" s="7" t="s">
        <v>22</v>
      </c>
      <c r="E386" s="140" t="s">
        <v>64</v>
      </c>
      <c r="F386" s="141" t="s">
        <v>65</v>
      </c>
      <c r="G386" s="160">
        <v>0.32100000000000001</v>
      </c>
      <c r="H386" s="160">
        <v>5.0000000000000001E-3</v>
      </c>
      <c r="I386" s="161">
        <v>21.725000000000001</v>
      </c>
      <c r="J386" s="160">
        <v>88</v>
      </c>
      <c r="K386" s="157">
        <v>377</v>
      </c>
      <c r="L386" s="51"/>
    </row>
    <row r="387" spans="1:12" ht="14.4" x14ac:dyDescent="0.3">
      <c r="A387" s="25"/>
      <c r="B387" s="16"/>
      <c r="C387" s="11"/>
      <c r="D387" s="7" t="s">
        <v>23</v>
      </c>
      <c r="E387" s="89" t="s">
        <v>85</v>
      </c>
      <c r="F387" s="141" t="s">
        <v>53</v>
      </c>
      <c r="G387" s="160">
        <v>4.5999999999999996</v>
      </c>
      <c r="H387" s="160">
        <v>2.94</v>
      </c>
      <c r="I387" s="161">
        <v>11.76</v>
      </c>
      <c r="J387" s="160">
        <v>91.8</v>
      </c>
      <c r="K387" s="134"/>
      <c r="L387" s="51"/>
    </row>
    <row r="388" spans="1:12" ht="15" thickBot="1" x14ac:dyDescent="0.35">
      <c r="A388" s="25"/>
      <c r="B388" s="16"/>
      <c r="C388" s="11"/>
      <c r="D388" s="7"/>
      <c r="E388" s="143" t="s">
        <v>47</v>
      </c>
      <c r="F388" s="144" t="s">
        <v>90</v>
      </c>
      <c r="G388" s="162">
        <v>1</v>
      </c>
      <c r="H388" s="162">
        <v>0.2</v>
      </c>
      <c r="I388" s="163">
        <v>9</v>
      </c>
      <c r="J388" s="162">
        <v>44</v>
      </c>
      <c r="K388" s="134"/>
      <c r="L388" s="51"/>
    </row>
    <row r="389" spans="1:12" ht="14.4" x14ac:dyDescent="0.3">
      <c r="A389" s="25"/>
      <c r="B389" s="16"/>
      <c r="C389" s="11"/>
      <c r="D389" s="6" t="s">
        <v>108</v>
      </c>
      <c r="E389" s="151" t="s">
        <v>61</v>
      </c>
      <c r="F389" s="137" t="s">
        <v>93</v>
      </c>
      <c r="G389" s="158">
        <v>0.84</v>
      </c>
      <c r="H389" s="158">
        <v>1.66</v>
      </c>
      <c r="I389" s="159">
        <v>4.5599999999999996</v>
      </c>
      <c r="J389" s="158">
        <v>54.6</v>
      </c>
      <c r="K389" s="134">
        <v>52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>
        <v>64.19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573</v>
      </c>
      <c r="G391" s="21">
        <f t="shared" ref="G391" si="277">SUM(G384:G390)</f>
        <v>23.355999999999998</v>
      </c>
      <c r="H391" s="21">
        <f t="shared" ref="H391" si="278">SUM(H384:H390)</f>
        <v>28.634999999999998</v>
      </c>
      <c r="I391" s="21">
        <f t="shared" ref="I391" si="279">SUM(I384:I390)</f>
        <v>92.195000000000007</v>
      </c>
      <c r="J391" s="21">
        <f t="shared" ref="J391" si="280">SUM(J384:J390)</f>
        <v>664.2</v>
      </c>
      <c r="K391" s="27"/>
      <c r="L391" s="21">
        <f t="shared" ref="L391:L433" si="281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2">SUM(G392:G394)</f>
        <v>0</v>
      </c>
      <c r="H395" s="21">
        <f t="shared" ref="H395" si="283">SUM(H392:H394)</f>
        <v>0</v>
      </c>
      <c r="I395" s="21">
        <f t="shared" ref="I395" si="284">SUM(I392:I394)</f>
        <v>0</v>
      </c>
      <c r="J395" s="21">
        <f t="shared" ref="J395" si="285">SUM(J392:J394)</f>
        <v>0</v>
      </c>
      <c r="K395" s="27"/>
      <c r="L395" s="21">
        <f t="shared" ref="L395" ca="1" si="286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7">SUM(G396:G404)</f>
        <v>0</v>
      </c>
      <c r="H405" s="21">
        <f t="shared" ref="H405" si="288">SUM(H396:H404)</f>
        <v>0</v>
      </c>
      <c r="I405" s="21">
        <f t="shared" ref="I405" si="289">SUM(I396:I404)</f>
        <v>0</v>
      </c>
      <c r="J405" s="21">
        <f t="shared" ref="J405" si="290">SUM(J396:J404)</f>
        <v>0</v>
      </c>
      <c r="K405" s="27"/>
      <c r="L405" s="21">
        <f t="shared" ref="L405" ca="1" si="29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2">SUM(G406:G409)</f>
        <v>0</v>
      </c>
      <c r="H410" s="21">
        <f t="shared" ref="H410" si="293">SUM(H406:H409)</f>
        <v>0</v>
      </c>
      <c r="I410" s="21">
        <f t="shared" ref="I410" si="294">SUM(I406:I409)</f>
        <v>0</v>
      </c>
      <c r="J410" s="21">
        <f t="shared" ref="J410" si="295">SUM(J406:J409)</f>
        <v>0</v>
      </c>
      <c r="K410" s="27"/>
      <c r="L410" s="21">
        <f t="shared" ref="L410" ca="1" si="296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7">SUM(G411:G416)</f>
        <v>0</v>
      </c>
      <c r="H417" s="21">
        <f t="shared" ref="H417" si="298">SUM(H411:H416)</f>
        <v>0</v>
      </c>
      <c r="I417" s="21">
        <f t="shared" ref="I417" si="299">SUM(I411:I416)</f>
        <v>0</v>
      </c>
      <c r="J417" s="21">
        <f t="shared" ref="J417" si="300">SUM(J411:J416)</f>
        <v>0</v>
      </c>
      <c r="K417" s="27"/>
      <c r="L417" s="21">
        <f t="shared" ref="L417" ca="1" si="301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2">SUM(G418:G423)</f>
        <v>0</v>
      </c>
      <c r="H424" s="21">
        <f t="shared" ref="H424" si="303">SUM(H418:H423)</f>
        <v>0</v>
      </c>
      <c r="I424" s="21">
        <f t="shared" ref="I424" si="304">SUM(I418:I423)</f>
        <v>0</v>
      </c>
      <c r="J424" s="21">
        <f t="shared" ref="J424" si="305">SUM(J418:J423)</f>
        <v>0</v>
      </c>
      <c r="K424" s="27"/>
      <c r="L424" s="21">
        <f t="shared" ref="L424" ca="1" si="306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188" t="s">
        <v>4</v>
      </c>
      <c r="D425" s="189"/>
      <c r="E425" s="33"/>
      <c r="F425" s="34">
        <f>F391+F395+F405+F410+F417+F424</f>
        <v>573</v>
      </c>
      <c r="G425" s="34">
        <f t="shared" ref="G425" si="307">G391+G395+G405+G410+G417+G424</f>
        <v>23.355999999999998</v>
      </c>
      <c r="H425" s="34">
        <f t="shared" ref="H425" si="308">H391+H395+H405+H410+H417+H424</f>
        <v>28.634999999999998</v>
      </c>
      <c r="I425" s="34">
        <f t="shared" ref="I425" si="309">I391+I395+I405+I410+I417+I424</f>
        <v>92.195000000000007</v>
      </c>
      <c r="J425" s="34">
        <f t="shared" ref="J425" si="310">J391+J395+J405+J410+J417+J424</f>
        <v>664.2</v>
      </c>
      <c r="K425" s="35"/>
      <c r="L425" s="34">
        <f>L391</f>
        <v>64.19</v>
      </c>
    </row>
    <row r="426" spans="1:12" ht="14.4" x14ac:dyDescent="0.3">
      <c r="A426" s="22">
        <v>2</v>
      </c>
      <c r="B426" s="23">
        <v>4</v>
      </c>
      <c r="C426" s="24" t="s">
        <v>109</v>
      </c>
      <c r="D426" s="5" t="s">
        <v>21</v>
      </c>
      <c r="E426" s="136" t="s">
        <v>95</v>
      </c>
      <c r="F426" s="137" t="s">
        <v>49</v>
      </c>
      <c r="G426" s="138">
        <v>13.77</v>
      </c>
      <c r="H426" s="138">
        <v>9.9</v>
      </c>
      <c r="I426" s="139">
        <v>11.97</v>
      </c>
      <c r="J426" s="138">
        <v>191.7</v>
      </c>
      <c r="K426" s="155">
        <v>290</v>
      </c>
      <c r="L426" s="48"/>
    </row>
    <row r="427" spans="1:12" ht="14.4" x14ac:dyDescent="0.3">
      <c r="A427" s="25"/>
      <c r="B427" s="16"/>
      <c r="C427" s="11"/>
      <c r="D427" s="6"/>
      <c r="E427" s="136" t="s">
        <v>63</v>
      </c>
      <c r="F427" s="137" t="s">
        <v>96</v>
      </c>
      <c r="G427" s="138">
        <v>4.7699999999999996</v>
      </c>
      <c r="H427" s="138">
        <v>5.43</v>
      </c>
      <c r="I427" s="139">
        <v>38.85</v>
      </c>
      <c r="J427" s="138">
        <v>219.3</v>
      </c>
      <c r="K427" s="155">
        <v>312</v>
      </c>
      <c r="L427" s="51"/>
    </row>
    <row r="428" spans="1:12" ht="14.4" x14ac:dyDescent="0.3">
      <c r="A428" s="25"/>
      <c r="B428" s="16"/>
      <c r="C428" s="11"/>
      <c r="D428" s="7" t="s">
        <v>22</v>
      </c>
      <c r="E428" s="140" t="s">
        <v>97</v>
      </c>
      <c r="F428" s="141" t="s">
        <v>71</v>
      </c>
      <c r="G428" s="145">
        <v>0.13</v>
      </c>
      <c r="H428" s="145">
        <v>0.02</v>
      </c>
      <c r="I428" s="146">
        <v>15.2</v>
      </c>
      <c r="J428" s="145">
        <v>62</v>
      </c>
      <c r="K428" s="154">
        <v>377</v>
      </c>
      <c r="L428" s="51"/>
    </row>
    <row r="429" spans="1:12" ht="14.4" x14ac:dyDescent="0.3">
      <c r="A429" s="25"/>
      <c r="B429" s="16"/>
      <c r="C429" s="11"/>
      <c r="D429" s="7" t="s">
        <v>23</v>
      </c>
      <c r="E429" s="164" t="s">
        <v>98</v>
      </c>
      <c r="F429" s="141" t="s">
        <v>53</v>
      </c>
      <c r="G429" s="145">
        <v>2.36</v>
      </c>
      <c r="H429" s="145">
        <v>7.49</v>
      </c>
      <c r="I429" s="146">
        <v>11.89</v>
      </c>
      <c r="J429" s="145">
        <v>137</v>
      </c>
      <c r="K429" s="52"/>
      <c r="L429" s="51"/>
    </row>
    <row r="430" spans="1:12" ht="15" thickBot="1" x14ac:dyDescent="0.35">
      <c r="A430" s="25"/>
      <c r="B430" s="16"/>
      <c r="C430" s="11"/>
      <c r="D430" s="7"/>
      <c r="E430" s="143" t="s">
        <v>47</v>
      </c>
      <c r="F430" s="144" t="s">
        <v>90</v>
      </c>
      <c r="G430" s="147">
        <v>1</v>
      </c>
      <c r="H430" s="147">
        <v>0.2</v>
      </c>
      <c r="I430" s="148">
        <v>9</v>
      </c>
      <c r="J430" s="147">
        <v>44</v>
      </c>
      <c r="K430" s="52"/>
      <c r="L430" s="51"/>
    </row>
    <row r="431" spans="1:12" ht="14.4" x14ac:dyDescent="0.3">
      <c r="A431" s="25"/>
      <c r="B431" s="16"/>
      <c r="C431" s="11"/>
      <c r="D431" s="6" t="s">
        <v>67</v>
      </c>
      <c r="E431" s="149" t="s">
        <v>67</v>
      </c>
      <c r="F431" s="150" t="s">
        <v>99</v>
      </c>
      <c r="G431" s="152">
        <v>0.4</v>
      </c>
      <c r="H431" s="152">
        <v>0.4</v>
      </c>
      <c r="I431" s="153">
        <v>9.8000000000000007</v>
      </c>
      <c r="J431" s="152">
        <v>47</v>
      </c>
      <c r="K431" s="165">
        <v>338</v>
      </c>
      <c r="L431" s="51"/>
    </row>
    <row r="432" spans="1:12" ht="14.4" x14ac:dyDescent="0.3">
      <c r="A432" s="25"/>
      <c r="B432" s="16"/>
      <c r="C432" s="11"/>
      <c r="D432" s="6" t="s">
        <v>108</v>
      </c>
      <c r="E432" s="151" t="s">
        <v>72</v>
      </c>
      <c r="F432" s="137" t="s">
        <v>93</v>
      </c>
      <c r="G432" s="138">
        <v>0.74</v>
      </c>
      <c r="H432" s="138">
        <v>0.06</v>
      </c>
      <c r="I432" s="139">
        <v>6.89</v>
      </c>
      <c r="J432" s="138">
        <v>49.02</v>
      </c>
      <c r="K432" s="166">
        <v>75</v>
      </c>
      <c r="L432" s="51">
        <v>64.19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675</v>
      </c>
      <c r="G433" s="21">
        <f t="shared" ref="G433" si="311">SUM(G426:G432)</f>
        <v>23.169999999999995</v>
      </c>
      <c r="H433" s="21">
        <f t="shared" ref="H433" si="312">SUM(H426:H432)</f>
        <v>23.499999999999996</v>
      </c>
      <c r="I433" s="21">
        <f t="shared" ref="I433" si="313">SUM(I426:I432)</f>
        <v>103.6</v>
      </c>
      <c r="J433" s="21">
        <f t="shared" ref="J433" si="314">SUM(J426:J432)</f>
        <v>750.02</v>
      </c>
      <c r="K433" s="27"/>
      <c r="L433" s="21">
        <f t="shared" si="281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0</v>
      </c>
      <c r="J437" s="21">
        <f t="shared" ref="J437" si="318">SUM(J434:J436)</f>
        <v>0</v>
      </c>
      <c r="K437" s="27"/>
      <c r="L437" s="21">
        <f t="shared" ref="L437" ca="1" si="319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0">SUM(G438:G446)</f>
        <v>0</v>
      </c>
      <c r="H447" s="21">
        <f t="shared" ref="H447" si="321">SUM(H438:H446)</f>
        <v>0</v>
      </c>
      <c r="I447" s="21">
        <f t="shared" ref="I447" si="322">SUM(I438:I446)</f>
        <v>0</v>
      </c>
      <c r="J447" s="21">
        <f t="shared" ref="J447" si="323">SUM(J438:J446)</f>
        <v>0</v>
      </c>
      <c r="K447" s="27"/>
      <c r="L447" s="21">
        <f t="shared" ref="L447" ca="1" si="324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ca="1" si="329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188" t="s">
        <v>4</v>
      </c>
      <c r="D467" s="189"/>
      <c r="E467" s="33"/>
      <c r="F467" s="34">
        <f>F433+F437+F447+F452+F459+F466</f>
        <v>675</v>
      </c>
      <c r="G467" s="34">
        <f t="shared" ref="G467" si="340">G433+G437+G447+G452+G459+G466</f>
        <v>23.169999999999995</v>
      </c>
      <c r="H467" s="34">
        <f t="shared" ref="H467" si="341">H433+H437+H447+H452+H459+H466</f>
        <v>23.499999999999996</v>
      </c>
      <c r="I467" s="34">
        <f t="shared" ref="I467" si="342">I433+I437+I447+I452+I459+I466</f>
        <v>103.6</v>
      </c>
      <c r="J467" s="34">
        <f t="shared" ref="J467" si="343">J433+J437+J447+J452+J459+J466</f>
        <v>750.02</v>
      </c>
      <c r="K467" s="35"/>
      <c r="L467" s="34">
        <f>L425</f>
        <v>64.19</v>
      </c>
    </row>
    <row r="468" spans="1:12" ht="14.4" x14ac:dyDescent="0.3">
      <c r="A468" s="22">
        <v>2</v>
      </c>
      <c r="B468" s="23">
        <v>5</v>
      </c>
      <c r="C468" s="24" t="s">
        <v>109</v>
      </c>
      <c r="D468" s="5" t="s">
        <v>108</v>
      </c>
      <c r="E468" s="151" t="s">
        <v>100</v>
      </c>
      <c r="F468" s="137" t="s">
        <v>93</v>
      </c>
      <c r="G468" s="138">
        <v>0.79</v>
      </c>
      <c r="H468" s="138">
        <v>1.95</v>
      </c>
      <c r="I468" s="139">
        <v>3.88</v>
      </c>
      <c r="J468" s="138">
        <v>36.24</v>
      </c>
      <c r="K468" s="166">
        <v>67</v>
      </c>
      <c r="L468" s="48"/>
    </row>
    <row r="469" spans="1:12" ht="14.4" x14ac:dyDescent="0.3">
      <c r="A469" s="25"/>
      <c r="B469" s="16"/>
      <c r="C469" s="11"/>
      <c r="D469" s="6" t="s">
        <v>21</v>
      </c>
      <c r="E469" s="136" t="s">
        <v>101</v>
      </c>
      <c r="F469" s="137" t="s">
        <v>102</v>
      </c>
      <c r="G469" s="138">
        <v>5.92</v>
      </c>
      <c r="H469" s="138">
        <v>13.4</v>
      </c>
      <c r="I469" s="139">
        <v>3.8</v>
      </c>
      <c r="J469" s="138">
        <v>145.6</v>
      </c>
      <c r="K469" s="155">
        <v>295</v>
      </c>
      <c r="L469" s="51"/>
    </row>
    <row r="470" spans="1:12" ht="14.4" x14ac:dyDescent="0.3">
      <c r="A470" s="25"/>
      <c r="B470" s="16"/>
      <c r="C470" s="11"/>
      <c r="D470" s="7"/>
      <c r="E470" s="136" t="s">
        <v>57</v>
      </c>
      <c r="F470" s="137" t="s">
        <v>58</v>
      </c>
      <c r="G470" s="138">
        <v>5.55</v>
      </c>
      <c r="H470" s="138">
        <v>8.9499999999999993</v>
      </c>
      <c r="I470" s="138">
        <v>29.55</v>
      </c>
      <c r="J470" s="138">
        <v>184.5</v>
      </c>
      <c r="K470" s="155">
        <v>203</v>
      </c>
      <c r="L470" s="51"/>
    </row>
    <row r="471" spans="1:12" ht="14.4" x14ac:dyDescent="0.3">
      <c r="A471" s="25"/>
      <c r="B471" s="16"/>
      <c r="C471" s="11"/>
      <c r="D471" s="7" t="s">
        <v>22</v>
      </c>
      <c r="E471" s="140" t="s">
        <v>45</v>
      </c>
      <c r="F471" s="141" t="s">
        <v>87</v>
      </c>
      <c r="G471" s="145">
        <v>0.66</v>
      </c>
      <c r="H471" s="145">
        <v>1.5</v>
      </c>
      <c r="I471" s="145">
        <v>22.6</v>
      </c>
      <c r="J471" s="145">
        <v>132.80000000000001</v>
      </c>
      <c r="K471" s="154">
        <v>349</v>
      </c>
      <c r="L471" s="51"/>
    </row>
    <row r="472" spans="1:12" ht="14.4" x14ac:dyDescent="0.3">
      <c r="A472" s="25"/>
      <c r="B472" s="16"/>
      <c r="C472" s="11"/>
      <c r="D472" s="7" t="s">
        <v>23</v>
      </c>
      <c r="E472" s="140" t="s">
        <v>46</v>
      </c>
      <c r="F472" s="142" t="s">
        <v>89</v>
      </c>
      <c r="G472" s="145">
        <v>2.2799999999999998</v>
      </c>
      <c r="H472" s="145">
        <v>0.24</v>
      </c>
      <c r="I472" s="145">
        <v>14.76</v>
      </c>
      <c r="J472" s="145">
        <v>71</v>
      </c>
      <c r="K472" s="52"/>
      <c r="L472" s="51"/>
    </row>
    <row r="473" spans="1:12" ht="15" thickBot="1" x14ac:dyDescent="0.35">
      <c r="A473" s="25"/>
      <c r="B473" s="16"/>
      <c r="C473" s="11"/>
      <c r="D473" s="6"/>
      <c r="E473" s="143" t="s">
        <v>47</v>
      </c>
      <c r="F473" s="144" t="s">
        <v>90</v>
      </c>
      <c r="G473" s="147">
        <v>1</v>
      </c>
      <c r="H473" s="147">
        <v>0.2</v>
      </c>
      <c r="I473" s="147">
        <v>9</v>
      </c>
      <c r="J473" s="147">
        <v>44</v>
      </c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>
        <v>64.19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v>555</v>
      </c>
      <c r="G475" s="21">
        <f t="shared" ref="G475" si="344">SUM(G468:G474)</f>
        <v>16.2</v>
      </c>
      <c r="H475" s="21">
        <f t="shared" ref="H475" si="345">SUM(H468:H474)</f>
        <v>26.239999999999995</v>
      </c>
      <c r="I475" s="21">
        <f t="shared" ref="I475" si="346">SUM(I468:I474)</f>
        <v>83.59</v>
      </c>
      <c r="J475" s="21">
        <f t="shared" ref="J475" si="347">SUM(J468:J474)</f>
        <v>614.1400000000001</v>
      </c>
      <c r="K475" s="27"/>
      <c r="L475" s="21">
        <f t="shared" ref="L475:L517" si="348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9">SUM(G476:G478)</f>
        <v>0</v>
      </c>
      <c r="H479" s="21">
        <f t="shared" ref="H479" si="350">SUM(H476:H478)</f>
        <v>0</v>
      </c>
      <c r="I479" s="21">
        <f t="shared" ref="I479" si="351">SUM(I476:I478)</f>
        <v>0</v>
      </c>
      <c r="J479" s="21">
        <f t="shared" ref="J479" si="352">SUM(J476:J478)</f>
        <v>0</v>
      </c>
      <c r="K479" s="27"/>
      <c r="L479" s="21">
        <f t="shared" ref="L479" ca="1" si="353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4">SUM(G480:G488)</f>
        <v>0</v>
      </c>
      <c r="H489" s="21">
        <f t="shared" ref="H489" si="355">SUM(H480:H488)</f>
        <v>0</v>
      </c>
      <c r="I489" s="21">
        <f t="shared" ref="I489" si="356">SUM(I480:I488)</f>
        <v>0</v>
      </c>
      <c r="J489" s="21">
        <f t="shared" ref="J489" si="357">SUM(J480:J488)</f>
        <v>0</v>
      </c>
      <c r="K489" s="27"/>
      <c r="L489" s="21">
        <f t="shared" ref="L489" ca="1" si="358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9">SUM(G490:G493)</f>
        <v>0</v>
      </c>
      <c r="H494" s="21">
        <f t="shared" ref="H494" si="360">SUM(H490:H493)</f>
        <v>0</v>
      </c>
      <c r="I494" s="21">
        <f t="shared" ref="I494" si="361">SUM(I490:I493)</f>
        <v>0</v>
      </c>
      <c r="J494" s="21">
        <f t="shared" ref="J494" si="362">SUM(J490:J493)</f>
        <v>0</v>
      </c>
      <c r="K494" s="27"/>
      <c r="L494" s="21">
        <f t="shared" ref="L494" ca="1" si="363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4">SUM(G495:G500)</f>
        <v>0</v>
      </c>
      <c r="H501" s="21">
        <f t="shared" ref="H501" si="365">SUM(H495:H500)</f>
        <v>0</v>
      </c>
      <c r="I501" s="21">
        <f t="shared" ref="I501" si="366">SUM(I495:I500)</f>
        <v>0</v>
      </c>
      <c r="J501" s="21">
        <f t="shared" ref="J501" si="367">SUM(J495:J500)</f>
        <v>0</v>
      </c>
      <c r="K501" s="27"/>
      <c r="L501" s="21">
        <f t="shared" ref="L501" ca="1" si="368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9">SUM(G502:G507)</f>
        <v>0</v>
      </c>
      <c r="H508" s="21">
        <f t="shared" ref="H508" si="370">SUM(H502:H507)</f>
        <v>0</v>
      </c>
      <c r="I508" s="21">
        <f t="shared" ref="I508" si="371">SUM(I502:I507)</f>
        <v>0</v>
      </c>
      <c r="J508" s="21">
        <f t="shared" ref="J508" si="372">SUM(J502:J507)</f>
        <v>0</v>
      </c>
      <c r="K508" s="27"/>
      <c r="L508" s="21">
        <f t="shared" ref="L508" ca="1" si="373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188" t="s">
        <v>4</v>
      </c>
      <c r="D509" s="189"/>
      <c r="E509" s="33"/>
      <c r="F509" s="34">
        <f>F475+F479+F489+F494+F501+F508</f>
        <v>555</v>
      </c>
      <c r="G509" s="34">
        <f t="shared" ref="G509" si="374">G475+G479+G489+G494+G501+G508</f>
        <v>16.2</v>
      </c>
      <c r="H509" s="34">
        <f t="shared" ref="H509" si="375">H475+H479+H489+H494+H501+H508</f>
        <v>26.239999999999995</v>
      </c>
      <c r="I509" s="34">
        <f t="shared" ref="I509" si="376">I475+I479+I489+I494+I501+I508</f>
        <v>83.59</v>
      </c>
      <c r="J509" s="34">
        <f t="shared" ref="J509" si="377">J475+J479+J489+J494+J501+J508</f>
        <v>614.1400000000001</v>
      </c>
      <c r="K509" s="35"/>
      <c r="L509" s="34">
        <f>L475</f>
        <v>64.19</v>
      </c>
    </row>
    <row r="510" spans="1:12" ht="14.4" x14ac:dyDescent="0.3">
      <c r="A510" s="22">
        <v>2</v>
      </c>
      <c r="B510" s="23">
        <v>6</v>
      </c>
      <c r="C510" s="24" t="s">
        <v>109</v>
      </c>
      <c r="D510" s="5" t="s">
        <v>21</v>
      </c>
      <c r="E510" s="167" t="s">
        <v>103</v>
      </c>
      <c r="F510" s="170" t="s">
        <v>104</v>
      </c>
      <c r="G510" s="171">
        <v>15.2</v>
      </c>
      <c r="H510" s="171">
        <v>11.85</v>
      </c>
      <c r="I510" s="172">
        <v>42.95</v>
      </c>
      <c r="J510" s="173">
        <v>294</v>
      </c>
      <c r="K510" s="174">
        <v>174</v>
      </c>
      <c r="L510" s="48"/>
    </row>
    <row r="511" spans="1:12" ht="14.4" x14ac:dyDescent="0.3">
      <c r="A511" s="25"/>
      <c r="B511" s="16"/>
      <c r="C511" s="11"/>
      <c r="D511" s="6" t="s">
        <v>22</v>
      </c>
      <c r="E511" s="168" t="s">
        <v>64</v>
      </c>
      <c r="F511" s="175" t="s">
        <v>65</v>
      </c>
      <c r="G511" s="175">
        <v>0.32100000000000001</v>
      </c>
      <c r="H511" s="175">
        <v>5.0000000000000001E-3</v>
      </c>
      <c r="I511" s="176">
        <v>21.725000000000001</v>
      </c>
      <c r="J511" s="175">
        <v>88</v>
      </c>
      <c r="K511" s="175">
        <v>376</v>
      </c>
      <c r="L511" s="51"/>
    </row>
    <row r="512" spans="1:12" ht="14.4" x14ac:dyDescent="0.3">
      <c r="A512" s="25"/>
      <c r="B512" s="16"/>
      <c r="C512" s="11"/>
      <c r="D512" s="7" t="s">
        <v>23</v>
      </c>
      <c r="E512" s="168" t="s">
        <v>46</v>
      </c>
      <c r="F512" s="177">
        <v>30</v>
      </c>
      <c r="G512" s="175">
        <v>2.2799999999999998</v>
      </c>
      <c r="H512" s="175">
        <v>0.24</v>
      </c>
      <c r="I512" s="178">
        <v>14.76</v>
      </c>
      <c r="J512" s="175">
        <v>71</v>
      </c>
      <c r="K512" s="134"/>
      <c r="L512" s="51"/>
    </row>
    <row r="513" spans="1:12" ht="15" thickBot="1" x14ac:dyDescent="0.35">
      <c r="A513" s="25"/>
      <c r="B513" s="16"/>
      <c r="C513" s="11"/>
      <c r="D513" s="7"/>
      <c r="E513" s="168" t="s">
        <v>47</v>
      </c>
      <c r="F513" s="179">
        <v>20</v>
      </c>
      <c r="G513" s="180">
        <v>1</v>
      </c>
      <c r="H513" s="179">
        <v>0.2</v>
      </c>
      <c r="I513" s="181">
        <v>9</v>
      </c>
      <c r="J513" s="179">
        <v>44</v>
      </c>
      <c r="K513" s="134"/>
      <c r="L513" s="51"/>
    </row>
    <row r="514" spans="1:12" ht="15" thickBot="1" x14ac:dyDescent="0.35">
      <c r="A514" s="25"/>
      <c r="B514" s="16"/>
      <c r="C514" s="11"/>
      <c r="D514" s="7" t="s">
        <v>24</v>
      </c>
      <c r="E514" s="168" t="s">
        <v>24</v>
      </c>
      <c r="F514" s="182">
        <v>100</v>
      </c>
      <c r="G514" s="171">
        <v>0.4</v>
      </c>
      <c r="H514" s="170">
        <v>0.4</v>
      </c>
      <c r="I514" s="171">
        <v>9.8000000000000007</v>
      </c>
      <c r="J514" s="170">
        <v>47</v>
      </c>
      <c r="K514" s="183">
        <v>338</v>
      </c>
      <c r="L514" s="51"/>
    </row>
    <row r="515" spans="1:12" ht="15" thickBot="1" x14ac:dyDescent="0.35">
      <c r="A515" s="25"/>
      <c r="B515" s="16"/>
      <c r="C515" s="11"/>
      <c r="D515" s="6" t="s">
        <v>27</v>
      </c>
      <c r="E515" s="168" t="s">
        <v>81</v>
      </c>
      <c r="F515" s="175">
        <v>10</v>
      </c>
      <c r="G515" s="184">
        <v>2.3199999999999998</v>
      </c>
      <c r="H515" s="185">
        <v>2.7</v>
      </c>
      <c r="I515" s="184">
        <v>0</v>
      </c>
      <c r="J515" s="184">
        <v>20.8</v>
      </c>
      <c r="K515" s="183">
        <v>15</v>
      </c>
      <c r="L515" s="51"/>
    </row>
    <row r="516" spans="1:12" ht="15" thickBot="1" x14ac:dyDescent="0.35">
      <c r="A516" s="25"/>
      <c r="B516" s="16"/>
      <c r="C516" s="11"/>
      <c r="D516" s="6"/>
      <c r="E516" s="169" t="s">
        <v>73</v>
      </c>
      <c r="F516" s="170">
        <v>10</v>
      </c>
      <c r="G516" s="186">
        <v>0.08</v>
      </c>
      <c r="H516" s="175">
        <v>7.25</v>
      </c>
      <c r="I516" s="186">
        <v>0.13</v>
      </c>
      <c r="J516" s="186">
        <v>66</v>
      </c>
      <c r="K516" s="187">
        <v>14</v>
      </c>
      <c r="L516" s="51">
        <v>64.19</v>
      </c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583</v>
      </c>
      <c r="G517" s="21">
        <f t="shared" ref="G517" si="378">SUM(G510:G516)</f>
        <v>21.600999999999996</v>
      </c>
      <c r="H517" s="21">
        <f t="shared" ref="H517" si="379">SUM(H510:H516)</f>
        <v>22.645</v>
      </c>
      <c r="I517" s="21">
        <f t="shared" ref="I517" si="380">SUM(I510:I516)</f>
        <v>98.365000000000009</v>
      </c>
      <c r="J517" s="21">
        <f t="shared" ref="J517" si="381">SUM(J510:J516)</f>
        <v>630.79999999999995</v>
      </c>
      <c r="K517" s="27"/>
      <c r="L517" s="21">
        <f t="shared" si="348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2">SUM(G518:G520)</f>
        <v>0</v>
      </c>
      <c r="H521" s="21">
        <f t="shared" ref="H521" si="383">SUM(H518:H520)</f>
        <v>0</v>
      </c>
      <c r="I521" s="21">
        <f t="shared" ref="I521" si="384">SUM(I518:I520)</f>
        <v>0</v>
      </c>
      <c r="J521" s="21">
        <f t="shared" ref="J521" si="385">SUM(J518:J520)</f>
        <v>0</v>
      </c>
      <c r="K521" s="27"/>
      <c r="L521" s="21">
        <f t="shared" ref="L521" ca="1" si="38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7">SUM(G522:G530)</f>
        <v>0</v>
      </c>
      <c r="H531" s="21">
        <f t="shared" ref="H531" si="388">SUM(H522:H530)</f>
        <v>0</v>
      </c>
      <c r="I531" s="21">
        <f t="shared" ref="I531" si="389">SUM(I522:I530)</f>
        <v>0</v>
      </c>
      <c r="J531" s="21">
        <f t="shared" ref="J531" si="390">SUM(J522:J530)</f>
        <v>0</v>
      </c>
      <c r="K531" s="27"/>
      <c r="L531" s="21">
        <f t="shared" ref="L531" ca="1" si="39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2">SUM(G532:G535)</f>
        <v>0</v>
      </c>
      <c r="H536" s="21">
        <f t="shared" ref="H536" si="393">SUM(H532:H535)</f>
        <v>0</v>
      </c>
      <c r="I536" s="21">
        <f t="shared" ref="I536" si="394">SUM(I532:I535)</f>
        <v>0</v>
      </c>
      <c r="J536" s="21">
        <f t="shared" ref="J536" si="395">SUM(J532:J535)</f>
        <v>0</v>
      </c>
      <c r="K536" s="27"/>
      <c r="L536" s="21">
        <f t="shared" ref="L536" ca="1" si="39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7">SUM(G537:G542)</f>
        <v>0</v>
      </c>
      <c r="H543" s="21">
        <f t="shared" ref="H543" si="398">SUM(H537:H542)</f>
        <v>0</v>
      </c>
      <c r="I543" s="21">
        <f t="shared" ref="I543" si="399">SUM(I537:I542)</f>
        <v>0</v>
      </c>
      <c r="J543" s="21">
        <f t="shared" ref="J543" si="400">SUM(J537:J542)</f>
        <v>0</v>
      </c>
      <c r="K543" s="27"/>
      <c r="L543" s="21">
        <f t="shared" ref="L543" ca="1" si="40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2">SUM(G544:G549)</f>
        <v>0</v>
      </c>
      <c r="H550" s="21">
        <f t="shared" ref="H550" si="403">SUM(H544:H549)</f>
        <v>0</v>
      </c>
      <c r="I550" s="21">
        <f t="shared" ref="I550" si="404">SUM(I544:I549)</f>
        <v>0</v>
      </c>
      <c r="J550" s="21">
        <f t="shared" ref="J550" si="405">SUM(J544:J549)</f>
        <v>0</v>
      </c>
      <c r="K550" s="27"/>
      <c r="L550" s="21">
        <f t="shared" ref="L550" ca="1" si="40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188" t="s">
        <v>4</v>
      </c>
      <c r="D551" s="189"/>
      <c r="E551" s="33"/>
      <c r="F551" s="34">
        <f>F517+F521+F531+F536+F543+F550</f>
        <v>583</v>
      </c>
      <c r="G551" s="34">
        <f t="shared" ref="G551" si="407">G517+G521+G531+G536+G543+G550</f>
        <v>21.600999999999996</v>
      </c>
      <c r="H551" s="34">
        <f t="shared" ref="H551" si="408">H517+H521+H531+H536+H543+H550</f>
        <v>22.645</v>
      </c>
      <c r="I551" s="34">
        <f t="shared" ref="I551" si="409">I517+I521+I531+I536+I543+I550</f>
        <v>98.365000000000009</v>
      </c>
      <c r="J551" s="34">
        <f t="shared" ref="J551" si="410">J517+J521+J531+J536+J543+J550</f>
        <v>630.79999999999995</v>
      </c>
      <c r="K551" s="35"/>
      <c r="L551" s="34">
        <f>L517</f>
        <v>64.19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193" t="s">
        <v>4</v>
      </c>
      <c r="D593" s="194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195" t="s">
        <v>5</v>
      </c>
      <c r="D594" s="195"/>
      <c r="E594" s="19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605.33333333333337</v>
      </c>
      <c r="G594" s="42">
        <f t="shared" ref="G594:J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21.333749999999995</v>
      </c>
      <c r="H594" s="42">
        <f t="shared" si="445"/>
        <v>24.710166666666662</v>
      </c>
      <c r="I594" s="42">
        <f t="shared" si="445"/>
        <v>96.12266666666666</v>
      </c>
      <c r="J594" s="42">
        <f t="shared" si="445"/>
        <v>684.20883333333325</v>
      </c>
      <c r="K594" s="42"/>
      <c r="L594" s="42">
        <v>770.28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Дилузя Гайнеева</cp:lastModifiedBy>
  <cp:lastPrinted>2023-10-13T20:44:45Z</cp:lastPrinted>
  <dcterms:created xsi:type="dcterms:W3CDTF">2022-05-16T14:23:56Z</dcterms:created>
  <dcterms:modified xsi:type="dcterms:W3CDTF">2023-10-14T14:39:44Z</dcterms:modified>
</cp:coreProperties>
</file>