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730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B502" i="1"/>
  <c r="A502" i="1"/>
  <c r="J501" i="1"/>
  <c r="I501" i="1"/>
  <c r="H501" i="1"/>
  <c r="G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B467" i="1"/>
  <c r="A467" i="1"/>
  <c r="J466" i="1"/>
  <c r="I466" i="1"/>
  <c r="H466" i="1"/>
  <c r="G466" i="1"/>
  <c r="F467" i="1"/>
  <c r="B460" i="1"/>
  <c r="A460" i="1"/>
  <c r="J459" i="1"/>
  <c r="I459" i="1"/>
  <c r="H459" i="1"/>
  <c r="G459" i="1"/>
  <c r="B453" i="1"/>
  <c r="A453" i="1"/>
  <c r="J452" i="1"/>
  <c r="I452" i="1"/>
  <c r="H452" i="1"/>
  <c r="G452" i="1"/>
  <c r="B448" i="1"/>
  <c r="A448" i="1"/>
  <c r="J447" i="1"/>
  <c r="I447" i="1"/>
  <c r="H447" i="1"/>
  <c r="G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B425" i="1"/>
  <c r="A425" i="1"/>
  <c r="J424" i="1"/>
  <c r="I424" i="1"/>
  <c r="H424" i="1"/>
  <c r="G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F425" i="1" s="1"/>
  <c r="B406" i="1"/>
  <c r="A406" i="1"/>
  <c r="J405" i="1"/>
  <c r="I405" i="1"/>
  <c r="H405" i="1"/>
  <c r="G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H425" i="1" s="1"/>
  <c r="G391" i="1"/>
  <c r="G425" i="1" s="1"/>
  <c r="B383" i="1"/>
  <c r="A383" i="1"/>
  <c r="B376" i="1"/>
  <c r="A376" i="1"/>
  <c r="B369" i="1"/>
  <c r="A369" i="1"/>
  <c r="B364" i="1"/>
  <c r="A364" i="1"/>
  <c r="B354" i="1"/>
  <c r="A354" i="1"/>
  <c r="J353" i="1"/>
  <c r="I353" i="1"/>
  <c r="H353" i="1"/>
  <c r="G353" i="1"/>
  <c r="F353" i="1"/>
  <c r="B350" i="1"/>
  <c r="A350" i="1"/>
  <c r="L349" i="1"/>
  <c r="B341" i="1"/>
  <c r="A341" i="1"/>
  <c r="B334" i="1"/>
  <c r="A334" i="1"/>
  <c r="B327" i="1"/>
  <c r="A327" i="1"/>
  <c r="B322" i="1"/>
  <c r="A322" i="1"/>
  <c r="B312" i="1"/>
  <c r="A312" i="1"/>
  <c r="J311" i="1"/>
  <c r="I311" i="1"/>
  <c r="H311" i="1"/>
  <c r="G311" i="1"/>
  <c r="F311" i="1"/>
  <c r="B308" i="1"/>
  <c r="A308" i="1"/>
  <c r="L307" i="1"/>
  <c r="B299" i="1"/>
  <c r="A299" i="1"/>
  <c r="J298" i="1"/>
  <c r="I298" i="1"/>
  <c r="H298" i="1"/>
  <c r="G298" i="1"/>
  <c r="B292" i="1"/>
  <c r="A292" i="1"/>
  <c r="J291" i="1"/>
  <c r="I291" i="1"/>
  <c r="H291" i="1"/>
  <c r="G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B257" i="1"/>
  <c r="A257" i="1"/>
  <c r="J256" i="1"/>
  <c r="I256" i="1"/>
  <c r="H256" i="1"/>
  <c r="G256" i="1"/>
  <c r="F256" i="1"/>
  <c r="F257" i="1" s="1"/>
  <c r="B250" i="1"/>
  <c r="A250" i="1"/>
  <c r="J249" i="1"/>
  <c r="I249" i="1"/>
  <c r="H249" i="1"/>
  <c r="G249" i="1"/>
  <c r="B243" i="1"/>
  <c r="A243" i="1"/>
  <c r="J242" i="1"/>
  <c r="I242" i="1"/>
  <c r="H242" i="1"/>
  <c r="G242" i="1"/>
  <c r="B238" i="1"/>
  <c r="A238" i="1"/>
  <c r="J237" i="1"/>
  <c r="I237" i="1"/>
  <c r="H237" i="1"/>
  <c r="G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B215" i="1"/>
  <c r="A215" i="1"/>
  <c r="J214" i="1"/>
  <c r="I214" i="1"/>
  <c r="H214" i="1"/>
  <c r="G214" i="1"/>
  <c r="B208" i="1"/>
  <c r="A208" i="1"/>
  <c r="J207" i="1"/>
  <c r="I207" i="1"/>
  <c r="H207" i="1"/>
  <c r="G207" i="1"/>
  <c r="F215" i="1"/>
  <c r="B201" i="1"/>
  <c r="A201" i="1"/>
  <c r="J200" i="1"/>
  <c r="I200" i="1"/>
  <c r="H200" i="1"/>
  <c r="G200" i="1"/>
  <c r="B196" i="1"/>
  <c r="A196" i="1"/>
  <c r="J195" i="1"/>
  <c r="I195" i="1"/>
  <c r="H195" i="1"/>
  <c r="G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B173" i="1"/>
  <c r="A173" i="1"/>
  <c r="J172" i="1"/>
  <c r="I172" i="1"/>
  <c r="H172" i="1"/>
  <c r="G172" i="1"/>
  <c r="F173" i="1"/>
  <c r="B166" i="1"/>
  <c r="A166" i="1"/>
  <c r="J165" i="1"/>
  <c r="I165" i="1"/>
  <c r="H165" i="1"/>
  <c r="G165" i="1"/>
  <c r="B159" i="1"/>
  <c r="A159" i="1"/>
  <c r="J158" i="1"/>
  <c r="I158" i="1"/>
  <c r="H158" i="1"/>
  <c r="G158" i="1"/>
  <c r="B154" i="1"/>
  <c r="A154" i="1"/>
  <c r="J153" i="1"/>
  <c r="I153" i="1"/>
  <c r="H153" i="1"/>
  <c r="G153" i="1"/>
  <c r="B144" i="1"/>
  <c r="A144" i="1"/>
  <c r="J143" i="1"/>
  <c r="I143" i="1"/>
  <c r="H143" i="1"/>
  <c r="G143" i="1"/>
  <c r="F143" i="1"/>
  <c r="B140" i="1"/>
  <c r="A140" i="1"/>
  <c r="L139" i="1"/>
  <c r="I139" i="1"/>
  <c r="I173" i="1" s="1"/>
  <c r="H139" i="1"/>
  <c r="H173" i="1" s="1"/>
  <c r="G139" i="1"/>
  <c r="G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B89" i="1"/>
  <c r="A89" i="1"/>
  <c r="J88" i="1"/>
  <c r="I88" i="1"/>
  <c r="H88" i="1"/>
  <c r="G88" i="1"/>
  <c r="B82" i="1"/>
  <c r="A82" i="1"/>
  <c r="J81" i="1"/>
  <c r="I81" i="1"/>
  <c r="H81" i="1"/>
  <c r="G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B47" i="1"/>
  <c r="A47" i="1"/>
  <c r="J46" i="1"/>
  <c r="I46" i="1"/>
  <c r="H46" i="1"/>
  <c r="G46" i="1"/>
  <c r="B40" i="1"/>
  <c r="A40" i="1"/>
  <c r="J39" i="1"/>
  <c r="I39" i="1"/>
  <c r="H39" i="1"/>
  <c r="G39" i="1"/>
  <c r="B33" i="1"/>
  <c r="A33" i="1"/>
  <c r="J32" i="1"/>
  <c r="I32" i="1"/>
  <c r="H32" i="1"/>
  <c r="G32" i="1"/>
  <c r="B28" i="1"/>
  <c r="A28" i="1"/>
  <c r="J27" i="1"/>
  <c r="I27" i="1"/>
  <c r="H27" i="1"/>
  <c r="G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509" i="1" l="1"/>
  <c r="H509" i="1"/>
  <c r="J509" i="1"/>
  <c r="G509" i="1"/>
  <c r="I509" i="1"/>
  <c r="H467" i="1"/>
  <c r="J467" i="1"/>
  <c r="G467" i="1"/>
  <c r="I467" i="1"/>
  <c r="J425" i="1"/>
  <c r="F299" i="1"/>
  <c r="I299" i="1"/>
  <c r="H299" i="1"/>
  <c r="G299" i="1"/>
  <c r="J299" i="1"/>
  <c r="I257" i="1"/>
  <c r="J257" i="1"/>
  <c r="G257" i="1"/>
  <c r="H257" i="1"/>
  <c r="H215" i="1"/>
  <c r="G215" i="1"/>
  <c r="I215" i="1"/>
  <c r="J215" i="1"/>
  <c r="J173" i="1"/>
  <c r="F131" i="1"/>
  <c r="J131" i="1"/>
  <c r="H131" i="1"/>
  <c r="G131" i="1"/>
  <c r="I131" i="1"/>
  <c r="F89" i="1"/>
  <c r="I89" i="1"/>
  <c r="H89" i="1"/>
  <c r="G89" i="1"/>
  <c r="J89" i="1"/>
  <c r="H47" i="1"/>
  <c r="J47" i="1"/>
  <c r="G47" i="1"/>
  <c r="I47" i="1"/>
  <c r="F47" i="1"/>
  <c r="J594" i="1" l="1"/>
  <c r="G594" i="1"/>
  <c r="F594" i="1"/>
  <c r="I594" i="1"/>
  <c r="H594" i="1"/>
  <c r="L200" i="1"/>
  <c r="L195" i="1"/>
  <c r="L531" i="1"/>
  <c r="L536" i="1"/>
  <c r="L143" i="1"/>
  <c r="L173" i="1"/>
  <c r="L410" i="1"/>
  <c r="L405" i="1"/>
  <c r="L593" i="1"/>
  <c r="L563" i="1"/>
  <c r="L257" i="1"/>
  <c r="L227" i="1"/>
  <c r="L32" i="1"/>
  <c r="L27" i="1"/>
  <c r="L158" i="1"/>
  <c r="L153" i="1"/>
  <c r="L59" i="1"/>
  <c r="L89" i="1"/>
  <c r="L353" i="1"/>
  <c r="L383" i="1"/>
  <c r="L69" i="1"/>
  <c r="L74" i="1"/>
  <c r="L237" i="1"/>
  <c r="L242" i="1"/>
  <c r="L509" i="1"/>
  <c r="L479" i="1"/>
  <c r="L279" i="1"/>
  <c r="L284" i="1"/>
  <c r="L437" i="1"/>
  <c r="L467" i="1"/>
  <c r="L368" i="1"/>
  <c r="L363" i="1"/>
  <c r="L494" i="1"/>
  <c r="L489" i="1"/>
  <c r="L425" i="1"/>
  <c r="L395" i="1"/>
  <c r="L101" i="1"/>
  <c r="L131" i="1"/>
  <c r="L321" i="1"/>
  <c r="L326" i="1"/>
  <c r="L111" i="1"/>
  <c r="L116" i="1"/>
  <c r="L578" i="1"/>
  <c r="L573" i="1"/>
  <c r="L447" i="1"/>
  <c r="L452" i="1"/>
  <c r="L269" i="1"/>
  <c r="L299" i="1"/>
  <c r="L185" i="1"/>
  <c r="L215" i="1"/>
  <c r="L311" i="1"/>
  <c r="L341" i="1"/>
  <c r="L521" i="1"/>
  <c r="L551" i="1"/>
  <c r="L130" i="1"/>
  <c r="L543" i="1"/>
  <c r="L340" i="1"/>
  <c r="L424" i="1"/>
  <c r="L333" i="1"/>
  <c r="L550" i="1"/>
  <c r="L298" i="1"/>
  <c r="L375" i="1"/>
  <c r="L165" i="1"/>
  <c r="L207" i="1"/>
  <c r="L256" i="1"/>
  <c r="L417" i="1"/>
  <c r="L88" i="1"/>
  <c r="L39" i="1"/>
  <c r="L508" i="1"/>
  <c r="L81" i="1"/>
  <c r="L291" i="1"/>
  <c r="L249" i="1"/>
  <c r="L466" i="1"/>
  <c r="L585" i="1"/>
  <c r="L46" i="1"/>
  <c r="L17" i="1"/>
  <c r="L47" i="1"/>
  <c r="L594" i="1"/>
  <c r="L459" i="1"/>
  <c r="L214" i="1"/>
  <c r="L123" i="1"/>
  <c r="L172" i="1"/>
  <c r="L501" i="1"/>
  <c r="L382" i="1"/>
  <c r="L592" i="1"/>
</calcChain>
</file>

<file path=xl/sharedStrings.xml><?xml version="1.0" encoding="utf-8"?>
<sst xmlns="http://schemas.openxmlformats.org/spreadsheetml/2006/main" count="1016" uniqueCount="218">
  <si>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</si>
  <si>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</si>
  <si>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</si>
  <si>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</si>
  <si>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</si>
  <si>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</si>
  <si>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</si>
  <si>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</si>
  <si>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</si>
  <si>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</si>
  <si>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</si>
  <si>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</si>
  <si>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</si>
  <si>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</si>
  <si>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</si>
  <si>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</si>
  <si>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</si>
  <si>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</si>
  <si>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</si>
  <si>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</si>
  <si>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</si>
  <si>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</si>
  <si>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</si>
  <si>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</si>
  <si>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</si>
  <si>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</si>
  <si>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</si>
  <si>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</si>
  <si>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</si>
  <si>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</si>
  <si>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</si>
  <si>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</si>
  <si>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</si>
  <si>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</si>
  <si>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</si>
  <si>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</si>
  <si>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</si>
  <si>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</si>
  <si>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</si>
  <si>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</si>
  <si>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</si>
  <si>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</si>
  <si>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</si>
  <si>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</si>
  <si>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</si>
  <si>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"Тетюшская кадетская школа-интернат"</t>
  </si>
  <si>
    <t>Директор</t>
  </si>
  <si>
    <t>Нуруллин В.Р.</t>
  </si>
  <si>
    <t>Макароны, запеченные с сыром</t>
  </si>
  <si>
    <t>230/10</t>
  </si>
  <si>
    <t>№141</t>
  </si>
  <si>
    <t>Какао с молоком</t>
  </si>
  <si>
    <t>200</t>
  </si>
  <si>
    <t>№192</t>
  </si>
  <si>
    <t>Хлеб пшеничный</t>
  </si>
  <si>
    <t>60</t>
  </si>
  <si>
    <t>Салат из моркови</t>
  </si>
  <si>
    <t>100</t>
  </si>
  <si>
    <t>Борщ с капустой и картофелем гов.</t>
  </si>
  <si>
    <t>250/25</t>
  </si>
  <si>
    <t>Рыба припущенная</t>
  </si>
  <si>
    <t>Каша рисовая рассыпчатая</t>
  </si>
  <si>
    <t>200/7</t>
  </si>
  <si>
    <t>Компот из св. плодов</t>
  </si>
  <si>
    <t>Хлеб ржаной</t>
  </si>
  <si>
    <t>Груша</t>
  </si>
  <si>
    <t>Сырники из творога</t>
  </si>
  <si>
    <t>150/10</t>
  </si>
  <si>
    <t>№147</t>
  </si>
  <si>
    <t>№10</t>
  </si>
  <si>
    <t>№34</t>
  </si>
  <si>
    <t>№52</t>
  </si>
  <si>
    <t>№117</t>
  </si>
  <si>
    <t>№197</t>
  </si>
  <si>
    <t>Чай с молоком и сахаром</t>
  </si>
  <si>
    <t>№185</t>
  </si>
  <si>
    <t>Жаркое по-домашнему</t>
  </si>
  <si>
    <t>250</t>
  </si>
  <si>
    <t>№65</t>
  </si>
  <si>
    <t>120</t>
  </si>
  <si>
    <t>Кефир</t>
  </si>
  <si>
    <t>200/10</t>
  </si>
  <si>
    <t>№182</t>
  </si>
  <si>
    <t>Чай с сахаром и лимоном</t>
  </si>
  <si>
    <t>200/15/7</t>
  </si>
  <si>
    <t>№186</t>
  </si>
  <si>
    <t>Вафли</t>
  </si>
  <si>
    <t>50</t>
  </si>
  <si>
    <t>Каша манная молочная</t>
  </si>
  <si>
    <t>Чай с сахаром</t>
  </si>
  <si>
    <t>Бутерброд с маслом и сыром</t>
  </si>
  <si>
    <t>60/10/17</t>
  </si>
  <si>
    <t>0</t>
  </si>
  <si>
    <t>53</t>
  </si>
  <si>
    <t>221</t>
  </si>
  <si>
    <t>№122</t>
  </si>
  <si>
    <t>№184</t>
  </si>
  <si>
    <t>№2</t>
  </si>
  <si>
    <t>Винегрет овощной</t>
  </si>
  <si>
    <t xml:space="preserve">Суп картофельный с макаронными изд. гов </t>
  </si>
  <si>
    <t>Зразы</t>
  </si>
  <si>
    <t>Гороховое пюре</t>
  </si>
  <si>
    <t>230/5</t>
  </si>
  <si>
    <t>№26</t>
  </si>
  <si>
    <t>№38</t>
  </si>
  <si>
    <t>№69</t>
  </si>
  <si>
    <t>№136</t>
  </si>
  <si>
    <t>Компот из сухофруктов</t>
  </si>
  <si>
    <t>№196</t>
  </si>
  <si>
    <t>Перемяч печеный</t>
  </si>
  <si>
    <t>№160</t>
  </si>
  <si>
    <t>Яблоко</t>
  </si>
  <si>
    <t>Кисель</t>
  </si>
  <si>
    <t>10</t>
  </si>
  <si>
    <t>№202</t>
  </si>
  <si>
    <t xml:space="preserve">Куры отварные </t>
  </si>
  <si>
    <t>75</t>
  </si>
  <si>
    <t>Капуста тушеная</t>
  </si>
  <si>
    <t>Сок грушевый</t>
  </si>
  <si>
    <t xml:space="preserve">Хлеб пшеничный </t>
  </si>
  <si>
    <t>№86</t>
  </si>
  <si>
    <t>№95</t>
  </si>
  <si>
    <t>Печенье</t>
  </si>
  <si>
    <t>Ряженка</t>
  </si>
  <si>
    <t>Каша молочная «Дружба»</t>
  </si>
  <si>
    <t>Бутерброд с сыром</t>
  </si>
  <si>
    <t>60/17</t>
  </si>
  <si>
    <t>№124</t>
  </si>
  <si>
    <t>№1</t>
  </si>
  <si>
    <t>Салат из св. капусты с яблоками</t>
  </si>
  <si>
    <t>Рассольник «Ленинградский» гов.</t>
  </si>
  <si>
    <t>Котлеты рыбные</t>
  </si>
  <si>
    <t>Макароны отварные</t>
  </si>
  <si>
    <t xml:space="preserve">Хлеб ржаной </t>
  </si>
  <si>
    <t>№5</t>
  </si>
  <si>
    <t>№36</t>
  </si>
  <si>
    <t>№56</t>
  </si>
  <si>
    <t>№137</t>
  </si>
  <si>
    <t>90</t>
  </si>
  <si>
    <t>Молоко кипяченое</t>
  </si>
  <si>
    <t>№183</t>
  </si>
  <si>
    <t>Апельсин</t>
  </si>
  <si>
    <t>Дучмаки с творогом</t>
  </si>
  <si>
    <t>№179</t>
  </si>
  <si>
    <t>Картофельное пюре</t>
  </si>
  <si>
    <t>186</t>
  </si>
  <si>
    <t>Гуляш из говядины</t>
  </si>
  <si>
    <t>50/50</t>
  </si>
  <si>
    <t>№94</t>
  </si>
  <si>
    <t>№63</t>
  </si>
  <si>
    <t>Плюшка новомосковская</t>
  </si>
  <si>
    <t>№174</t>
  </si>
  <si>
    <t>Омлет натуральный</t>
  </si>
  <si>
    <t>120/5</t>
  </si>
  <si>
    <t>135</t>
  </si>
  <si>
    <t>№142</t>
  </si>
  <si>
    <t>Салат из свеклы</t>
  </si>
  <si>
    <t>№17</t>
  </si>
  <si>
    <t>Щи из св. капусты с картофелем гов.</t>
  </si>
  <si>
    <t>№33</t>
  </si>
  <si>
    <t>Гречневая каша рассыпчатая</t>
  </si>
  <si>
    <t>№113</t>
  </si>
  <si>
    <t>Биточки гов.</t>
  </si>
  <si>
    <t>№66</t>
  </si>
  <si>
    <t xml:space="preserve">Плов из говядины </t>
  </si>
  <si>
    <t>Сок яблочный</t>
  </si>
  <si>
    <t>№81</t>
  </si>
  <si>
    <t>Лепешки сметанные</t>
  </si>
  <si>
    <t xml:space="preserve">Запеканка из творога </t>
  </si>
  <si>
    <t>120/25</t>
  </si>
  <si>
    <t>№145</t>
  </si>
  <si>
    <t>Чай с лимоном и сахаром</t>
  </si>
  <si>
    <t>Бутерброд с маслом</t>
  </si>
  <si>
    <t>60/10</t>
  </si>
  <si>
    <t>Суп крестьянский с крупой гов.</t>
  </si>
  <si>
    <t>Салат из моркови с яблоками</t>
  </si>
  <si>
    <t>№12</t>
  </si>
  <si>
    <t>№43</t>
  </si>
  <si>
    <t>Коржик молочный</t>
  </si>
  <si>
    <t>№496</t>
  </si>
  <si>
    <t>Бифштекс гов.</t>
  </si>
  <si>
    <t>Каша пшенная рассыпчатая</t>
  </si>
  <si>
    <t>Суп молочный с макаронными изд.</t>
  </si>
  <si>
    <t>№116</t>
  </si>
  <si>
    <t>№44</t>
  </si>
  <si>
    <t>Щи по-уральски гов.</t>
  </si>
  <si>
    <t>№35</t>
  </si>
  <si>
    <t>Салат «Здоровье»</t>
  </si>
  <si>
    <t>№25</t>
  </si>
  <si>
    <t>Котлеты из говядины</t>
  </si>
  <si>
    <t>Банан</t>
  </si>
  <si>
    <t>Пирожки с капустой и яйцом</t>
  </si>
  <si>
    <t>№162</t>
  </si>
  <si>
    <t>Каша гречневая молочная</t>
  </si>
  <si>
    <t>№126</t>
  </si>
  <si>
    <t>Салат луковый</t>
  </si>
  <si>
    <t>№30</t>
  </si>
  <si>
    <t>Суп картофельный с крупой гов.</t>
  </si>
  <si>
    <t>№40</t>
  </si>
  <si>
    <t>Сочник с творогом</t>
  </si>
  <si>
    <t>№352</t>
  </si>
  <si>
    <t>Каша ячневая рассыпчатая</t>
  </si>
  <si>
    <t>№118</t>
  </si>
  <si>
    <t>Каша рисовая молочная</t>
  </si>
  <si>
    <t>№121</t>
  </si>
  <si>
    <t xml:space="preserve">Салат витаминный   </t>
  </si>
  <si>
    <t>Каша пшеничная рассыпчатая</t>
  </si>
  <si>
    <t>№15</t>
  </si>
  <si>
    <t>№115</t>
  </si>
  <si>
    <t>Слойка с сахаром</t>
  </si>
  <si>
    <t>Суп гороховый с говядиной</t>
  </si>
  <si>
    <t>№42</t>
  </si>
  <si>
    <t>Салат из свежей капусты</t>
  </si>
  <si>
    <t>№3</t>
  </si>
  <si>
    <t>№173</t>
  </si>
  <si>
    <t>Котлета «Здоровье»</t>
  </si>
  <si>
    <t>№67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</si>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</sst>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12" sqref="E5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7" t="s">
        <v>45</v>
      </c>
      <c r="D1" s="68"/>
      <c r="E1" s="68"/>
      <c r="F1" s="13" t="s">
        <v>16</v>
      </c>
      <c r="G1" s="2" t="s">
        <v>17</v>
      </c>
      <c r="H1" s="69" t="s">
        <v>46</v>
      </c>
      <c r="I1" s="69"/>
      <c r="J1" s="69"/>
      <c r="K1" s="69"/>
    </row>
    <row r="2" spans="1:12" ht="18" x14ac:dyDescent="0.2">
      <c r="A2" s="43" t="s">
        <v>6</v>
      </c>
      <c r="C2" s="2"/>
      <c r="G2" s="2" t="s">
        <v>18</v>
      </c>
      <c r="H2" s="69" t="s">
        <v>47</v>
      </c>
      <c r="I2" s="69"/>
      <c r="J2" s="69"/>
      <c r="K2" s="69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16</v>
      </c>
      <c r="I3" s="55">
        <v>10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 t="s">
        <v>49</v>
      </c>
      <c r="G6" s="48">
        <v>12</v>
      </c>
      <c r="H6" s="48">
        <v>20</v>
      </c>
      <c r="I6" s="48">
        <v>40</v>
      </c>
      <c r="J6" s="48">
        <v>392</v>
      </c>
      <c r="K6" s="49" t="s">
        <v>50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 t="s">
        <v>51</v>
      </c>
      <c r="F8" s="51">
        <v>200</v>
      </c>
      <c r="G8" s="51">
        <v>4</v>
      </c>
      <c r="H8" s="51">
        <v>4</v>
      </c>
      <c r="I8" s="51">
        <v>23</v>
      </c>
      <c r="J8" s="51">
        <v>135</v>
      </c>
      <c r="K8" s="52" t="s">
        <v>53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54</v>
      </c>
      <c r="F9" s="51">
        <v>60</v>
      </c>
      <c r="G9" s="51">
        <v>2</v>
      </c>
      <c r="H9" s="51">
        <v>0</v>
      </c>
      <c r="I9" s="51">
        <v>13</v>
      </c>
      <c r="J9" s="51">
        <v>63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500</v>
      </c>
      <c r="G13" s="21">
        <f t="shared" ref="G13:J13" si="0">SUM(G6:G12)</f>
        <v>18</v>
      </c>
      <c r="H13" s="21">
        <f t="shared" si="0"/>
        <v>24</v>
      </c>
      <c r="I13" s="21">
        <f t="shared" si="0"/>
        <v>76</v>
      </c>
      <c r="J13" s="21">
        <f t="shared" si="0"/>
        <v>590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56</v>
      </c>
      <c r="F18" s="51">
        <v>100</v>
      </c>
      <c r="G18" s="51">
        <v>1</v>
      </c>
      <c r="H18" s="51">
        <v>5</v>
      </c>
      <c r="I18" s="51">
        <v>15</v>
      </c>
      <c r="J18" s="51">
        <v>100</v>
      </c>
      <c r="K18" s="52" t="s">
        <v>69</v>
      </c>
      <c r="L18" s="51"/>
    </row>
    <row r="19" spans="1:12" ht="15" x14ac:dyDescent="0.25">
      <c r="A19" s="25"/>
      <c r="B19" s="16"/>
      <c r="C19" s="11"/>
      <c r="D19" s="7" t="s">
        <v>28</v>
      </c>
      <c r="E19" s="50" t="s">
        <v>58</v>
      </c>
      <c r="F19" s="51" t="s">
        <v>59</v>
      </c>
      <c r="G19" s="51">
        <v>2</v>
      </c>
      <c r="H19" s="51">
        <v>6</v>
      </c>
      <c r="I19" s="51">
        <v>12</v>
      </c>
      <c r="J19" s="51">
        <v>105</v>
      </c>
      <c r="K19" s="52" t="s">
        <v>70</v>
      </c>
      <c r="L19" s="51"/>
    </row>
    <row r="20" spans="1:12" ht="15" x14ac:dyDescent="0.25">
      <c r="A20" s="25"/>
      <c r="B20" s="16"/>
      <c r="C20" s="11"/>
      <c r="D20" s="7" t="s">
        <v>29</v>
      </c>
      <c r="E20" s="50" t="s">
        <v>60</v>
      </c>
      <c r="F20" s="51">
        <v>100</v>
      </c>
      <c r="G20" s="51">
        <v>24</v>
      </c>
      <c r="H20" s="51">
        <v>7</v>
      </c>
      <c r="I20" s="51">
        <v>0</v>
      </c>
      <c r="J20" s="51">
        <v>158</v>
      </c>
      <c r="K20" s="52" t="s">
        <v>71</v>
      </c>
      <c r="L20" s="51"/>
    </row>
    <row r="21" spans="1:12" ht="15" x14ac:dyDescent="0.25">
      <c r="A21" s="25"/>
      <c r="B21" s="16"/>
      <c r="C21" s="11"/>
      <c r="D21" s="7" t="s">
        <v>30</v>
      </c>
      <c r="E21" s="50" t="s">
        <v>61</v>
      </c>
      <c r="F21" s="51" t="s">
        <v>62</v>
      </c>
      <c r="G21" s="51">
        <v>5</v>
      </c>
      <c r="H21" s="51">
        <v>6</v>
      </c>
      <c r="I21" s="51">
        <v>43</v>
      </c>
      <c r="J21" s="51">
        <v>246</v>
      </c>
      <c r="K21" s="52" t="s">
        <v>72</v>
      </c>
      <c r="L21" s="51"/>
    </row>
    <row r="22" spans="1:12" ht="15" x14ac:dyDescent="0.25">
      <c r="A22" s="25"/>
      <c r="B22" s="16"/>
      <c r="C22" s="11"/>
      <c r="D22" s="7" t="s">
        <v>31</v>
      </c>
      <c r="E22" s="50" t="s">
        <v>63</v>
      </c>
      <c r="F22" s="51">
        <v>200</v>
      </c>
      <c r="G22" s="51">
        <v>0</v>
      </c>
      <c r="H22" s="51">
        <v>0</v>
      </c>
      <c r="I22" s="51">
        <v>25</v>
      </c>
      <c r="J22" s="51">
        <v>99</v>
      </c>
      <c r="K22" s="52" t="s">
        <v>73</v>
      </c>
      <c r="L22" s="51"/>
    </row>
    <row r="23" spans="1:12" ht="15" x14ac:dyDescent="0.25">
      <c r="A23" s="25"/>
      <c r="B23" s="16"/>
      <c r="C23" s="11"/>
      <c r="D23" s="7" t="s">
        <v>32</v>
      </c>
      <c r="E23" s="50" t="s">
        <v>54</v>
      </c>
      <c r="F23" s="51">
        <v>60</v>
      </c>
      <c r="G23" s="51">
        <v>2</v>
      </c>
      <c r="H23" s="51">
        <v>0</v>
      </c>
      <c r="I23" s="51">
        <v>13</v>
      </c>
      <c r="J23" s="51">
        <v>63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 t="s">
        <v>64</v>
      </c>
      <c r="F24" s="51">
        <v>60</v>
      </c>
      <c r="G24" s="51">
        <v>4</v>
      </c>
      <c r="H24" s="51">
        <v>1</v>
      </c>
      <c r="I24" s="51">
        <v>30</v>
      </c>
      <c r="J24" s="51">
        <v>144</v>
      </c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1002</v>
      </c>
      <c r="G27" s="21">
        <f t="shared" ref="G27:J27" si="3">SUM(G18:G26)</f>
        <v>38</v>
      </c>
      <c r="H27" s="21">
        <f t="shared" si="3"/>
        <v>25</v>
      </c>
      <c r="I27" s="21">
        <f t="shared" si="3"/>
        <v>138</v>
      </c>
      <c r="J27" s="21">
        <f t="shared" si="3"/>
        <v>915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66</v>
      </c>
      <c r="F28" s="51" t="s">
        <v>67</v>
      </c>
      <c r="G28" s="51">
        <v>22</v>
      </c>
      <c r="H28" s="51">
        <v>24</v>
      </c>
      <c r="I28" s="51">
        <v>27</v>
      </c>
      <c r="J28" s="51">
        <v>413</v>
      </c>
      <c r="K28" s="52" t="s">
        <v>68</v>
      </c>
      <c r="L28" s="51"/>
    </row>
    <row r="29" spans="1:12" ht="15" x14ac:dyDescent="0.25">
      <c r="A29" s="25"/>
      <c r="B29" s="16"/>
      <c r="C29" s="11"/>
      <c r="D29" s="12" t="s">
        <v>31</v>
      </c>
      <c r="E29" s="50" t="s">
        <v>74</v>
      </c>
      <c r="F29" s="51" t="s">
        <v>52</v>
      </c>
      <c r="G29" s="51">
        <v>2</v>
      </c>
      <c r="H29" s="51">
        <v>2</v>
      </c>
      <c r="I29" s="51">
        <v>16</v>
      </c>
      <c r="J29" s="51">
        <v>81</v>
      </c>
      <c r="K29" s="52" t="s">
        <v>75</v>
      </c>
      <c r="L29" s="51"/>
    </row>
    <row r="30" spans="1:12" ht="15" x14ac:dyDescent="0.25">
      <c r="A30" s="25"/>
      <c r="B30" s="16"/>
      <c r="C30" s="11"/>
      <c r="D30" s="6" t="s">
        <v>24</v>
      </c>
      <c r="E30" s="50" t="s">
        <v>65</v>
      </c>
      <c r="F30" s="51">
        <v>200</v>
      </c>
      <c r="G30" s="51">
        <v>1</v>
      </c>
      <c r="H30" s="51">
        <v>1</v>
      </c>
      <c r="I30" s="51">
        <v>21</v>
      </c>
      <c r="J30" s="51">
        <v>94</v>
      </c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v>560</v>
      </c>
      <c r="G32" s="21">
        <f t="shared" ref="G32:J32" si="4">SUM(G28:G31)</f>
        <v>25</v>
      </c>
      <c r="H32" s="21">
        <f t="shared" si="4"/>
        <v>27</v>
      </c>
      <c r="I32" s="21">
        <f t="shared" si="4"/>
        <v>64</v>
      </c>
      <c r="J32" s="21">
        <f t="shared" si="4"/>
        <v>588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76</v>
      </c>
      <c r="F33" s="51" t="s">
        <v>77</v>
      </c>
      <c r="G33" s="51">
        <v>17</v>
      </c>
      <c r="H33" s="51">
        <v>17</v>
      </c>
      <c r="I33" s="51">
        <v>18</v>
      </c>
      <c r="J33" s="51">
        <v>299</v>
      </c>
      <c r="K33" s="52" t="s">
        <v>78</v>
      </c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 t="s">
        <v>83</v>
      </c>
      <c r="F35" s="51" t="s">
        <v>84</v>
      </c>
      <c r="G35" s="51">
        <v>0</v>
      </c>
      <c r="H35" s="51">
        <v>0</v>
      </c>
      <c r="I35" s="51">
        <v>14</v>
      </c>
      <c r="J35" s="51">
        <v>56</v>
      </c>
      <c r="K35" s="52" t="s">
        <v>85</v>
      </c>
      <c r="L35" s="51"/>
    </row>
    <row r="36" spans="1:12" ht="15" x14ac:dyDescent="0.25">
      <c r="A36" s="25"/>
      <c r="B36" s="16"/>
      <c r="C36" s="11"/>
      <c r="D36" s="7" t="s">
        <v>23</v>
      </c>
      <c r="E36" s="50" t="s">
        <v>54</v>
      </c>
      <c r="F36" s="51" t="s">
        <v>79</v>
      </c>
      <c r="G36" s="51">
        <v>5</v>
      </c>
      <c r="H36" s="51">
        <v>1</v>
      </c>
      <c r="I36" s="51">
        <v>25</v>
      </c>
      <c r="J36" s="51">
        <v>127</v>
      </c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592</v>
      </c>
      <c r="G39" s="21">
        <f t="shared" ref="G39:J39" si="5">SUM(G33:G38)</f>
        <v>22</v>
      </c>
      <c r="H39" s="21">
        <f t="shared" si="5"/>
        <v>18</v>
      </c>
      <c r="I39" s="21">
        <f t="shared" si="5"/>
        <v>57</v>
      </c>
      <c r="J39" s="21">
        <f t="shared" si="5"/>
        <v>482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 t="s">
        <v>80</v>
      </c>
      <c r="F40" s="51" t="s">
        <v>81</v>
      </c>
      <c r="G40" s="51">
        <v>6</v>
      </c>
      <c r="H40" s="51">
        <v>6</v>
      </c>
      <c r="I40" s="51">
        <v>16</v>
      </c>
      <c r="J40" s="51">
        <v>140</v>
      </c>
      <c r="K40" s="52" t="s">
        <v>82</v>
      </c>
      <c r="L40" s="51"/>
    </row>
    <row r="41" spans="1:12" ht="15" x14ac:dyDescent="0.25">
      <c r="A41" s="25"/>
      <c r="B41" s="16"/>
      <c r="C41" s="11"/>
      <c r="D41" s="12" t="s">
        <v>35</v>
      </c>
      <c r="E41" s="50" t="s">
        <v>86</v>
      </c>
      <c r="F41" s="51" t="s">
        <v>87</v>
      </c>
      <c r="G41" s="51">
        <v>2</v>
      </c>
      <c r="H41" s="51">
        <v>15</v>
      </c>
      <c r="I41" s="51">
        <v>31</v>
      </c>
      <c r="J41" s="51">
        <v>276</v>
      </c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260</v>
      </c>
      <c r="G46" s="21">
        <f t="shared" ref="G46:J46" si="6">SUM(G40:G45)</f>
        <v>8</v>
      </c>
      <c r="H46" s="21">
        <f t="shared" si="6"/>
        <v>21</v>
      </c>
      <c r="I46" s="21">
        <f t="shared" si="6"/>
        <v>47</v>
      </c>
      <c r="J46" s="21">
        <f t="shared" si="6"/>
        <v>416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5" t="s">
        <v>4</v>
      </c>
      <c r="D47" s="66"/>
      <c r="E47" s="33"/>
      <c r="F47" s="34">
        <f>F13+F17+F27+F32+F39+F46</f>
        <v>2914</v>
      </c>
      <c r="G47" s="34">
        <f t="shared" ref="G47:J47" si="7">G13+G17+G27+G32+G39+G46</f>
        <v>111</v>
      </c>
      <c r="H47" s="34">
        <f t="shared" si="7"/>
        <v>115</v>
      </c>
      <c r="I47" s="34">
        <f t="shared" si="7"/>
        <v>382</v>
      </c>
      <c r="J47" s="34">
        <f t="shared" si="7"/>
        <v>2991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88</v>
      </c>
      <c r="F48" s="48" t="s">
        <v>49</v>
      </c>
      <c r="G48" s="48">
        <v>7</v>
      </c>
      <c r="H48" s="48">
        <v>9</v>
      </c>
      <c r="I48" s="48">
        <v>34</v>
      </c>
      <c r="J48" s="48">
        <v>247</v>
      </c>
      <c r="K48" s="49" t="s">
        <v>95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89</v>
      </c>
      <c r="F50" s="51" t="s">
        <v>52</v>
      </c>
      <c r="G50" s="51">
        <v>0</v>
      </c>
      <c r="H50" s="51" t="s">
        <v>92</v>
      </c>
      <c r="I50" s="51">
        <v>14</v>
      </c>
      <c r="J50" s="51">
        <v>53</v>
      </c>
      <c r="K50" s="52" t="s">
        <v>96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90</v>
      </c>
      <c r="F51" s="51" t="s">
        <v>91</v>
      </c>
      <c r="G51" s="51">
        <v>8</v>
      </c>
      <c r="H51" s="51">
        <v>9</v>
      </c>
      <c r="I51" s="51">
        <v>26</v>
      </c>
      <c r="J51" s="51">
        <v>221</v>
      </c>
      <c r="K51" s="52" t="s">
        <v>97</v>
      </c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527</v>
      </c>
      <c r="G55" s="21">
        <f t="shared" ref="G55" si="8">SUM(G48:G54)</f>
        <v>15</v>
      </c>
      <c r="H55" s="21">
        <f t="shared" ref="H55" si="9">SUM(H48:H54)</f>
        <v>18</v>
      </c>
      <c r="I55" s="21">
        <f t="shared" ref="I55" si="10">SUM(I48:I54)</f>
        <v>74</v>
      </c>
      <c r="J55" s="21">
        <f t="shared" ref="J55" si="11">SUM(J48:J54)</f>
        <v>521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98</v>
      </c>
      <c r="F60" s="51" t="s">
        <v>57</v>
      </c>
      <c r="G60" s="51">
        <v>1</v>
      </c>
      <c r="H60" s="51">
        <v>2</v>
      </c>
      <c r="I60" s="51">
        <v>8</v>
      </c>
      <c r="J60" s="51">
        <v>57</v>
      </c>
      <c r="K60" s="52" t="s">
        <v>103</v>
      </c>
      <c r="L60" s="51"/>
    </row>
    <row r="61" spans="1:12" ht="15" x14ac:dyDescent="0.25">
      <c r="A61" s="15"/>
      <c r="B61" s="16"/>
      <c r="C61" s="11"/>
      <c r="D61" s="7" t="s">
        <v>28</v>
      </c>
      <c r="E61" s="50" t="s">
        <v>99</v>
      </c>
      <c r="F61" s="51" t="s">
        <v>59</v>
      </c>
      <c r="G61" s="51">
        <v>3</v>
      </c>
      <c r="H61" s="51">
        <v>3</v>
      </c>
      <c r="I61" s="51">
        <v>19</v>
      </c>
      <c r="J61" s="51">
        <v>111</v>
      </c>
      <c r="K61" s="52" t="s">
        <v>104</v>
      </c>
      <c r="L61" s="51"/>
    </row>
    <row r="62" spans="1:12" ht="15" x14ac:dyDescent="0.25">
      <c r="A62" s="15"/>
      <c r="B62" s="16"/>
      <c r="C62" s="11"/>
      <c r="D62" s="7" t="s">
        <v>29</v>
      </c>
      <c r="E62" s="50" t="s">
        <v>100</v>
      </c>
      <c r="F62" s="51" t="s">
        <v>55</v>
      </c>
      <c r="G62" s="51">
        <v>8</v>
      </c>
      <c r="H62" s="51">
        <v>7</v>
      </c>
      <c r="I62" s="51">
        <v>7</v>
      </c>
      <c r="J62" s="51">
        <v>121</v>
      </c>
      <c r="K62" s="52" t="s">
        <v>105</v>
      </c>
      <c r="L62" s="51"/>
    </row>
    <row r="63" spans="1:12" ht="15" x14ac:dyDescent="0.25">
      <c r="A63" s="15"/>
      <c r="B63" s="16"/>
      <c r="C63" s="11"/>
      <c r="D63" s="7" t="s">
        <v>30</v>
      </c>
      <c r="E63" s="50" t="s">
        <v>101</v>
      </c>
      <c r="F63" s="51" t="s">
        <v>102</v>
      </c>
      <c r="G63" s="51">
        <v>22</v>
      </c>
      <c r="H63" s="51">
        <v>6</v>
      </c>
      <c r="I63" s="51">
        <v>50</v>
      </c>
      <c r="J63" s="51">
        <v>341</v>
      </c>
      <c r="K63" s="52" t="s">
        <v>106</v>
      </c>
      <c r="L63" s="51"/>
    </row>
    <row r="64" spans="1:12" ht="15" x14ac:dyDescent="0.25">
      <c r="A64" s="15"/>
      <c r="B64" s="16"/>
      <c r="C64" s="11"/>
      <c r="D64" s="7" t="s">
        <v>31</v>
      </c>
      <c r="E64" s="50" t="s">
        <v>107</v>
      </c>
      <c r="F64" s="51">
        <v>200</v>
      </c>
      <c r="G64" s="51">
        <v>2</v>
      </c>
      <c r="H64" s="51">
        <v>0</v>
      </c>
      <c r="I64" s="51">
        <v>41</v>
      </c>
      <c r="J64" s="51">
        <v>171</v>
      </c>
      <c r="K64" s="52" t="s">
        <v>108</v>
      </c>
      <c r="L64" s="51"/>
    </row>
    <row r="65" spans="1:12" ht="15" x14ac:dyDescent="0.25">
      <c r="A65" s="15"/>
      <c r="B65" s="16"/>
      <c r="C65" s="11"/>
      <c r="D65" s="7" t="s">
        <v>32</v>
      </c>
      <c r="E65" s="50" t="s">
        <v>54</v>
      </c>
      <c r="F65" s="51" t="s">
        <v>55</v>
      </c>
      <c r="G65" s="51">
        <v>2</v>
      </c>
      <c r="H65" s="51">
        <v>0</v>
      </c>
      <c r="I65" s="51">
        <v>13</v>
      </c>
      <c r="J65" s="51">
        <v>63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64</v>
      </c>
      <c r="F66" s="51" t="s">
        <v>55</v>
      </c>
      <c r="G66" s="51">
        <v>4</v>
      </c>
      <c r="H66" s="51">
        <v>1</v>
      </c>
      <c r="I66" s="51">
        <v>30</v>
      </c>
      <c r="J66" s="51">
        <v>144</v>
      </c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990</v>
      </c>
      <c r="G69" s="21">
        <f t="shared" ref="G69" si="18">SUM(G60:G68)</f>
        <v>42</v>
      </c>
      <c r="H69" s="21">
        <f t="shared" ref="H69" si="19">SUM(H60:H68)</f>
        <v>19</v>
      </c>
      <c r="I69" s="21">
        <f t="shared" ref="I69" si="20">SUM(I60:I68)</f>
        <v>168</v>
      </c>
      <c r="J69" s="21">
        <f t="shared" ref="J69" si="21">SUM(J60:J68)</f>
        <v>1008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109</v>
      </c>
      <c r="F70" s="51">
        <v>100</v>
      </c>
      <c r="G70" s="51">
        <v>14</v>
      </c>
      <c r="H70" s="51">
        <v>9</v>
      </c>
      <c r="I70" s="51">
        <v>28</v>
      </c>
      <c r="J70" s="51">
        <v>254</v>
      </c>
      <c r="K70" s="52" t="s">
        <v>110</v>
      </c>
      <c r="L70" s="51"/>
    </row>
    <row r="71" spans="1:12" ht="15" x14ac:dyDescent="0.25">
      <c r="A71" s="15"/>
      <c r="B71" s="16"/>
      <c r="C71" s="11"/>
      <c r="D71" s="12" t="s">
        <v>31</v>
      </c>
      <c r="E71" s="50" t="s">
        <v>112</v>
      </c>
      <c r="F71" s="51">
        <v>200</v>
      </c>
      <c r="G71" s="51">
        <v>0</v>
      </c>
      <c r="H71" s="51">
        <v>0</v>
      </c>
      <c r="I71" s="51" t="s">
        <v>113</v>
      </c>
      <c r="J71" s="51">
        <v>119</v>
      </c>
      <c r="K71" s="52" t="s">
        <v>114</v>
      </c>
      <c r="L71" s="51"/>
    </row>
    <row r="72" spans="1:12" ht="15" x14ac:dyDescent="0.25">
      <c r="A72" s="15"/>
      <c r="B72" s="16"/>
      <c r="C72" s="11"/>
      <c r="D72" s="6" t="s">
        <v>24</v>
      </c>
      <c r="E72" s="50" t="s">
        <v>111</v>
      </c>
      <c r="F72" s="51">
        <v>200</v>
      </c>
      <c r="G72" s="51">
        <v>1</v>
      </c>
      <c r="H72" s="51">
        <v>1</v>
      </c>
      <c r="I72" s="51">
        <v>20</v>
      </c>
      <c r="J72" s="51">
        <v>94</v>
      </c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500</v>
      </c>
      <c r="G74" s="21">
        <f t="shared" ref="G74" si="23">SUM(G70:G73)</f>
        <v>15</v>
      </c>
      <c r="H74" s="21">
        <f t="shared" ref="H74" si="24">SUM(H70:H73)</f>
        <v>10</v>
      </c>
      <c r="I74" s="21">
        <f t="shared" ref="I74" si="25">SUM(I70:I73)</f>
        <v>48</v>
      </c>
      <c r="J74" s="21">
        <f t="shared" ref="J74" si="26">SUM(J70:J73)</f>
        <v>467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115</v>
      </c>
      <c r="F75" s="51" t="s">
        <v>116</v>
      </c>
      <c r="G75" s="51">
        <v>17</v>
      </c>
      <c r="H75" s="51">
        <v>14</v>
      </c>
      <c r="I75" s="51">
        <v>0</v>
      </c>
      <c r="J75" s="51">
        <v>193</v>
      </c>
      <c r="K75" s="52" t="s">
        <v>120</v>
      </c>
      <c r="L75" s="51"/>
    </row>
    <row r="76" spans="1:12" ht="15" x14ac:dyDescent="0.25">
      <c r="A76" s="15"/>
      <c r="B76" s="16"/>
      <c r="C76" s="11"/>
      <c r="D76" s="7" t="s">
        <v>30</v>
      </c>
      <c r="E76" s="50" t="s">
        <v>117</v>
      </c>
      <c r="F76" s="51" t="s">
        <v>52</v>
      </c>
      <c r="G76" s="51">
        <v>4</v>
      </c>
      <c r="H76" s="51">
        <v>7</v>
      </c>
      <c r="I76" s="51">
        <v>19</v>
      </c>
      <c r="J76" s="51">
        <v>151</v>
      </c>
      <c r="K76" s="52" t="s">
        <v>121</v>
      </c>
      <c r="L76" s="51"/>
    </row>
    <row r="77" spans="1:12" ht="15" x14ac:dyDescent="0.25">
      <c r="A77" s="15"/>
      <c r="B77" s="16"/>
      <c r="C77" s="11"/>
      <c r="D77" s="7" t="s">
        <v>31</v>
      </c>
      <c r="E77" s="50" t="s">
        <v>118</v>
      </c>
      <c r="F77" s="51" t="s">
        <v>52</v>
      </c>
      <c r="G77" s="51">
        <v>1</v>
      </c>
      <c r="H77" s="51">
        <v>1</v>
      </c>
      <c r="I77" s="51">
        <v>22</v>
      </c>
      <c r="J77" s="51">
        <v>91</v>
      </c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 t="s">
        <v>119</v>
      </c>
      <c r="F78" s="51" t="s">
        <v>79</v>
      </c>
      <c r="G78" s="51">
        <v>5</v>
      </c>
      <c r="H78" s="51">
        <v>1</v>
      </c>
      <c r="I78" s="51">
        <v>25</v>
      </c>
      <c r="J78" s="51">
        <v>127</v>
      </c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495</v>
      </c>
      <c r="G81" s="21">
        <f t="shared" ref="G81" si="28">SUM(G75:G80)</f>
        <v>27</v>
      </c>
      <c r="H81" s="21">
        <f t="shared" ref="H81" si="29">SUM(H75:H80)</f>
        <v>23</v>
      </c>
      <c r="I81" s="21">
        <f t="shared" ref="I81" si="30">SUM(I75:I80)</f>
        <v>66</v>
      </c>
      <c r="J81" s="21">
        <f t="shared" ref="J81" si="31">SUM(J75:J80)</f>
        <v>562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 t="s">
        <v>123</v>
      </c>
      <c r="F82" s="51" t="s">
        <v>52</v>
      </c>
      <c r="G82" s="51">
        <v>6</v>
      </c>
      <c r="H82" s="51">
        <v>6</v>
      </c>
      <c r="I82" s="51">
        <v>16</v>
      </c>
      <c r="J82" s="51">
        <v>140</v>
      </c>
      <c r="K82" s="52" t="s">
        <v>82</v>
      </c>
      <c r="L82" s="51"/>
    </row>
    <row r="83" spans="1:12" ht="15" x14ac:dyDescent="0.25">
      <c r="A83" s="15"/>
      <c r="B83" s="16"/>
      <c r="C83" s="11"/>
      <c r="D83" s="12" t="s">
        <v>35</v>
      </c>
      <c r="E83" s="50" t="s">
        <v>122</v>
      </c>
      <c r="F83" s="51" t="s">
        <v>87</v>
      </c>
      <c r="G83" s="51">
        <v>4</v>
      </c>
      <c r="H83" s="51">
        <v>5</v>
      </c>
      <c r="I83" s="51">
        <v>38</v>
      </c>
      <c r="J83" s="51">
        <v>209</v>
      </c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250</v>
      </c>
      <c r="G88" s="21">
        <f t="shared" ref="G88" si="33">SUM(G82:G87)</f>
        <v>10</v>
      </c>
      <c r="H88" s="21">
        <f t="shared" ref="H88" si="34">SUM(H82:H87)</f>
        <v>11</v>
      </c>
      <c r="I88" s="21">
        <f t="shared" ref="I88" si="35">SUM(I82:I87)</f>
        <v>54</v>
      </c>
      <c r="J88" s="21">
        <f t="shared" ref="J88" si="36">SUM(J82:J87)</f>
        <v>349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5" t="s">
        <v>4</v>
      </c>
      <c r="D89" s="66"/>
      <c r="E89" s="33"/>
      <c r="F89" s="34">
        <f>F55+F59+F69+F74+F81+F88</f>
        <v>2762</v>
      </c>
      <c r="G89" s="34">
        <f t="shared" ref="G89" si="38">G55+G59+G69+G74+G81+G88</f>
        <v>109</v>
      </c>
      <c r="H89" s="34">
        <f t="shared" ref="H89" si="39">H55+H59+H69+H74+H81+H88</f>
        <v>81</v>
      </c>
      <c r="I89" s="34">
        <f t="shared" ref="I89" si="40">I55+I59+I69+I74+I81+I88</f>
        <v>410</v>
      </c>
      <c r="J89" s="34">
        <f t="shared" ref="J89" si="41">J55+J59+J69+J74+J81+J88</f>
        <v>2907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124</v>
      </c>
      <c r="F90" s="48" t="s">
        <v>49</v>
      </c>
      <c r="G90" s="48">
        <v>7</v>
      </c>
      <c r="H90" s="48">
        <v>10</v>
      </c>
      <c r="I90" s="48">
        <v>37</v>
      </c>
      <c r="J90" s="48">
        <v>267</v>
      </c>
      <c r="K90" s="49" t="s">
        <v>127</v>
      </c>
      <c r="L90" s="48"/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22</v>
      </c>
      <c r="E92" s="50" t="s">
        <v>89</v>
      </c>
      <c r="F92" s="51" t="s">
        <v>52</v>
      </c>
      <c r="G92" s="51">
        <v>0</v>
      </c>
      <c r="H92" s="51" t="s">
        <v>92</v>
      </c>
      <c r="I92" s="51">
        <v>14</v>
      </c>
      <c r="J92" s="51">
        <v>53</v>
      </c>
      <c r="K92" s="52" t="s">
        <v>96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125</v>
      </c>
      <c r="F93" s="51" t="s">
        <v>126</v>
      </c>
      <c r="G93" s="51">
        <v>8</v>
      </c>
      <c r="H93" s="51">
        <v>4</v>
      </c>
      <c r="I93" s="51">
        <v>26</v>
      </c>
      <c r="J93" s="51">
        <v>181</v>
      </c>
      <c r="K93" s="52" t="s">
        <v>128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v>517</v>
      </c>
      <c r="G97" s="21">
        <f t="shared" ref="G97" si="43">SUM(G90:G96)</f>
        <v>15</v>
      </c>
      <c r="H97" s="21">
        <f t="shared" ref="H97" si="44">SUM(H90:H96)</f>
        <v>14</v>
      </c>
      <c r="I97" s="21">
        <f t="shared" ref="I97" si="45">SUM(I90:I96)</f>
        <v>77</v>
      </c>
      <c r="J97" s="21">
        <f t="shared" ref="J97" si="46">SUM(J90:J96)</f>
        <v>501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129</v>
      </c>
      <c r="F102" s="51" t="s">
        <v>57</v>
      </c>
      <c r="G102" s="51">
        <v>2</v>
      </c>
      <c r="H102" s="51">
        <v>5</v>
      </c>
      <c r="I102" s="51">
        <v>9</v>
      </c>
      <c r="J102" s="51">
        <v>90</v>
      </c>
      <c r="K102" s="52" t="s">
        <v>134</v>
      </c>
      <c r="L102" s="51"/>
    </row>
    <row r="103" spans="1:12" ht="15" x14ac:dyDescent="0.25">
      <c r="A103" s="25"/>
      <c r="B103" s="16"/>
      <c r="C103" s="11"/>
      <c r="D103" s="7" t="s">
        <v>28</v>
      </c>
      <c r="E103" s="50" t="s">
        <v>130</v>
      </c>
      <c r="F103" s="51" t="s">
        <v>59</v>
      </c>
      <c r="G103" s="51">
        <v>2</v>
      </c>
      <c r="H103" s="51">
        <v>6</v>
      </c>
      <c r="I103" s="51">
        <v>16</v>
      </c>
      <c r="J103" s="51">
        <v>126</v>
      </c>
      <c r="K103" s="52" t="s">
        <v>135</v>
      </c>
      <c r="L103" s="51"/>
    </row>
    <row r="104" spans="1:12" ht="15" x14ac:dyDescent="0.25">
      <c r="A104" s="25"/>
      <c r="B104" s="16"/>
      <c r="C104" s="11"/>
      <c r="D104" s="7" t="s">
        <v>29</v>
      </c>
      <c r="E104" s="50" t="s">
        <v>131</v>
      </c>
      <c r="F104" s="51" t="s">
        <v>57</v>
      </c>
      <c r="G104" s="51">
        <v>15</v>
      </c>
      <c r="H104" s="51">
        <v>11</v>
      </c>
      <c r="I104" s="51">
        <v>13</v>
      </c>
      <c r="J104" s="51">
        <v>215</v>
      </c>
      <c r="K104" s="52" t="s">
        <v>136</v>
      </c>
      <c r="L104" s="51"/>
    </row>
    <row r="105" spans="1:12" ht="15" x14ac:dyDescent="0.25">
      <c r="A105" s="25"/>
      <c r="B105" s="16"/>
      <c r="C105" s="11"/>
      <c r="D105" s="7" t="s">
        <v>30</v>
      </c>
      <c r="E105" s="50" t="s">
        <v>132</v>
      </c>
      <c r="F105" s="51" t="s">
        <v>62</v>
      </c>
      <c r="G105" s="51">
        <v>7</v>
      </c>
      <c r="H105" s="51">
        <v>6</v>
      </c>
      <c r="I105" s="51">
        <v>45</v>
      </c>
      <c r="J105" s="51">
        <v>262</v>
      </c>
      <c r="K105" s="52" t="s">
        <v>137</v>
      </c>
      <c r="L105" s="51"/>
    </row>
    <row r="106" spans="1:12" ht="15" x14ac:dyDescent="0.25">
      <c r="A106" s="25"/>
      <c r="B106" s="16"/>
      <c r="C106" s="11"/>
      <c r="D106" s="7" t="s">
        <v>31</v>
      </c>
      <c r="E106" s="50" t="s">
        <v>63</v>
      </c>
      <c r="F106" s="51" t="s">
        <v>52</v>
      </c>
      <c r="G106" s="51">
        <v>0</v>
      </c>
      <c r="H106" s="51">
        <v>0</v>
      </c>
      <c r="I106" s="51">
        <v>25</v>
      </c>
      <c r="J106" s="51">
        <v>99</v>
      </c>
      <c r="K106" s="52" t="s">
        <v>73</v>
      </c>
      <c r="L106" s="51"/>
    </row>
    <row r="107" spans="1:12" ht="15" x14ac:dyDescent="0.25">
      <c r="A107" s="25"/>
      <c r="B107" s="16"/>
      <c r="C107" s="11"/>
      <c r="D107" s="7" t="s">
        <v>32</v>
      </c>
      <c r="E107" s="50" t="s">
        <v>54</v>
      </c>
      <c r="F107" s="51" t="s">
        <v>55</v>
      </c>
      <c r="G107" s="51">
        <v>2</v>
      </c>
      <c r="H107" s="51">
        <v>0</v>
      </c>
      <c r="I107" s="51">
        <v>13</v>
      </c>
      <c r="J107" s="51">
        <v>63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 t="s">
        <v>133</v>
      </c>
      <c r="F108" s="51" t="s">
        <v>55</v>
      </c>
      <c r="G108" s="51">
        <v>4</v>
      </c>
      <c r="H108" s="51">
        <v>1</v>
      </c>
      <c r="I108" s="51">
        <v>30</v>
      </c>
      <c r="J108" s="51">
        <v>144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1002</v>
      </c>
      <c r="G111" s="21">
        <f t="shared" ref="G111" si="52">SUM(G102:G110)</f>
        <v>32</v>
      </c>
      <c r="H111" s="21">
        <f t="shared" ref="H111" si="53">SUM(H102:H110)</f>
        <v>29</v>
      </c>
      <c r="I111" s="21">
        <f t="shared" ref="I111" si="54">SUM(I102:I110)</f>
        <v>151</v>
      </c>
      <c r="J111" s="21">
        <f t="shared" ref="J111" si="55">SUM(J102:J110)</f>
        <v>999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142</v>
      </c>
      <c r="F112" s="51">
        <v>75</v>
      </c>
      <c r="G112" s="51">
        <v>10</v>
      </c>
      <c r="H112" s="51">
        <v>12</v>
      </c>
      <c r="I112" s="51">
        <v>20</v>
      </c>
      <c r="J112" s="51">
        <v>225</v>
      </c>
      <c r="K112" s="52" t="s">
        <v>143</v>
      </c>
      <c r="L112" s="51"/>
    </row>
    <row r="113" spans="1:12" ht="15" x14ac:dyDescent="0.25">
      <c r="A113" s="25"/>
      <c r="B113" s="16"/>
      <c r="C113" s="11"/>
      <c r="D113" s="12" t="s">
        <v>31</v>
      </c>
      <c r="E113" s="50" t="s">
        <v>139</v>
      </c>
      <c r="F113" s="51">
        <v>200</v>
      </c>
      <c r="G113" s="51">
        <v>6</v>
      </c>
      <c r="H113" s="51">
        <v>7</v>
      </c>
      <c r="I113" s="51">
        <v>9</v>
      </c>
      <c r="J113" s="51">
        <v>116</v>
      </c>
      <c r="K113" s="52" t="s">
        <v>140</v>
      </c>
      <c r="L113" s="51"/>
    </row>
    <row r="114" spans="1:12" ht="15" x14ac:dyDescent="0.25">
      <c r="A114" s="25"/>
      <c r="B114" s="16"/>
      <c r="C114" s="11"/>
      <c r="D114" s="6" t="s">
        <v>24</v>
      </c>
      <c r="E114" s="50" t="s">
        <v>141</v>
      </c>
      <c r="F114" s="51">
        <v>250</v>
      </c>
      <c r="G114" s="51">
        <v>2</v>
      </c>
      <c r="H114" s="51">
        <v>1</v>
      </c>
      <c r="I114" s="51">
        <v>20</v>
      </c>
      <c r="J114" s="51">
        <v>90</v>
      </c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525</v>
      </c>
      <c r="G116" s="21">
        <f t="shared" ref="G116" si="57">SUM(G112:G115)</f>
        <v>18</v>
      </c>
      <c r="H116" s="21">
        <f t="shared" ref="H116" si="58">SUM(H112:H115)</f>
        <v>20</v>
      </c>
      <c r="I116" s="21">
        <f t="shared" ref="I116" si="59">SUM(I112:I115)</f>
        <v>49</v>
      </c>
      <c r="J116" s="21">
        <f t="shared" ref="J116" si="60">SUM(J112:J115)</f>
        <v>431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146</v>
      </c>
      <c r="F117" s="51" t="s">
        <v>147</v>
      </c>
      <c r="G117" s="51">
        <v>14</v>
      </c>
      <c r="H117" s="51">
        <v>13</v>
      </c>
      <c r="I117" s="51">
        <v>3</v>
      </c>
      <c r="J117" s="51">
        <v>187</v>
      </c>
      <c r="K117" s="52" t="s">
        <v>149</v>
      </c>
      <c r="L117" s="51"/>
    </row>
    <row r="118" spans="1:12" ht="15" x14ac:dyDescent="0.25">
      <c r="A118" s="25"/>
      <c r="B118" s="16"/>
      <c r="C118" s="11"/>
      <c r="D118" s="7" t="s">
        <v>30</v>
      </c>
      <c r="E118" s="50" t="s">
        <v>144</v>
      </c>
      <c r="F118" s="51" t="s">
        <v>52</v>
      </c>
      <c r="G118" s="51">
        <v>4</v>
      </c>
      <c r="H118" s="51">
        <v>7</v>
      </c>
      <c r="I118" s="51">
        <v>27</v>
      </c>
      <c r="J118" s="51">
        <v>186</v>
      </c>
      <c r="K118" s="52" t="s">
        <v>148</v>
      </c>
      <c r="L118" s="51"/>
    </row>
    <row r="119" spans="1:12" ht="15" x14ac:dyDescent="0.25">
      <c r="A119" s="25"/>
      <c r="B119" s="16"/>
      <c r="C119" s="11"/>
      <c r="D119" s="7" t="s">
        <v>31</v>
      </c>
      <c r="E119" s="50" t="s">
        <v>89</v>
      </c>
      <c r="F119" s="51" t="s">
        <v>52</v>
      </c>
      <c r="G119" s="51">
        <v>0</v>
      </c>
      <c r="H119" s="51" t="s">
        <v>92</v>
      </c>
      <c r="I119" s="51">
        <v>14</v>
      </c>
      <c r="J119" s="51">
        <v>53</v>
      </c>
      <c r="K119" s="52" t="s">
        <v>96</v>
      </c>
      <c r="L119" s="51"/>
    </row>
    <row r="120" spans="1:12" ht="15" x14ac:dyDescent="0.25">
      <c r="A120" s="25"/>
      <c r="B120" s="16"/>
      <c r="C120" s="11"/>
      <c r="D120" s="7" t="s">
        <v>23</v>
      </c>
      <c r="E120" s="50" t="s">
        <v>54</v>
      </c>
      <c r="F120" s="51" t="s">
        <v>79</v>
      </c>
      <c r="G120" s="51">
        <v>5</v>
      </c>
      <c r="H120" s="51">
        <v>1</v>
      </c>
      <c r="I120" s="51">
        <v>25</v>
      </c>
      <c r="J120" s="51">
        <v>127</v>
      </c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620</v>
      </c>
      <c r="G123" s="21">
        <f t="shared" ref="G123" si="62">SUM(G117:G122)</f>
        <v>23</v>
      </c>
      <c r="H123" s="21">
        <f t="shared" ref="H123" si="63">SUM(H117:H122)</f>
        <v>21</v>
      </c>
      <c r="I123" s="21">
        <f t="shared" ref="I123" si="64">SUM(I117:I122)</f>
        <v>69</v>
      </c>
      <c r="J123" s="21">
        <f t="shared" ref="J123" si="65">SUM(J117:J122)</f>
        <v>553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 t="s">
        <v>80</v>
      </c>
      <c r="F124" s="51">
        <v>200</v>
      </c>
      <c r="G124" s="51">
        <v>6</v>
      </c>
      <c r="H124" s="51">
        <v>6</v>
      </c>
      <c r="I124" s="51">
        <v>16</v>
      </c>
      <c r="J124" s="51">
        <v>140</v>
      </c>
      <c r="K124" s="52" t="s">
        <v>82</v>
      </c>
      <c r="L124" s="51"/>
    </row>
    <row r="125" spans="1:12" ht="15" x14ac:dyDescent="0.25">
      <c r="A125" s="25"/>
      <c r="B125" s="16"/>
      <c r="C125" s="11"/>
      <c r="D125" s="12" t="s">
        <v>35</v>
      </c>
      <c r="E125" s="50" t="s">
        <v>150</v>
      </c>
      <c r="F125" s="51">
        <v>90</v>
      </c>
      <c r="G125" s="51">
        <v>7</v>
      </c>
      <c r="H125" s="51">
        <v>5</v>
      </c>
      <c r="I125" s="51">
        <v>42</v>
      </c>
      <c r="J125" s="51">
        <v>238</v>
      </c>
      <c r="K125" s="52" t="s">
        <v>151</v>
      </c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290</v>
      </c>
      <c r="G130" s="21">
        <f t="shared" ref="G130" si="67">SUM(G124:G129)</f>
        <v>13</v>
      </c>
      <c r="H130" s="21">
        <f t="shared" ref="H130" si="68">SUM(H124:H129)</f>
        <v>11</v>
      </c>
      <c r="I130" s="21">
        <f t="shared" ref="I130" si="69">SUM(I124:I129)</f>
        <v>58</v>
      </c>
      <c r="J130" s="21">
        <f t="shared" ref="J130" si="70">SUM(J124:J129)</f>
        <v>378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5" t="s">
        <v>4</v>
      </c>
      <c r="D131" s="66"/>
      <c r="E131" s="33"/>
      <c r="F131" s="34">
        <f>F97+F101+F111+F116+F123+F130</f>
        <v>2954</v>
      </c>
      <c r="G131" s="34">
        <f t="shared" ref="G131" si="72">G97+G101+G111+G116+G123+G130</f>
        <v>101</v>
      </c>
      <c r="H131" s="34">
        <f t="shared" ref="H131" si="73">H97+H101+H111+H116+H123+H130</f>
        <v>95</v>
      </c>
      <c r="I131" s="34">
        <f t="shared" ref="I131" si="74">I97+I101+I111+I116+I123+I130</f>
        <v>404</v>
      </c>
      <c r="J131" s="34">
        <f t="shared" ref="J131" si="75">J97+J101+J111+J116+J123+J130</f>
        <v>2862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152</v>
      </c>
      <c r="F132" s="48" t="s">
        <v>153</v>
      </c>
      <c r="G132" s="48">
        <v>11</v>
      </c>
      <c r="H132" s="48">
        <v>15</v>
      </c>
      <c r="I132" s="48">
        <v>2</v>
      </c>
      <c r="J132" s="48" t="s">
        <v>145</v>
      </c>
      <c r="K132" s="49" t="s">
        <v>155</v>
      </c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51</v>
      </c>
      <c r="F134" s="51" t="s">
        <v>52</v>
      </c>
      <c r="G134" s="51">
        <v>4</v>
      </c>
      <c r="H134" s="51">
        <v>4</v>
      </c>
      <c r="I134" s="51">
        <v>23</v>
      </c>
      <c r="J134" s="51" t="s">
        <v>154</v>
      </c>
      <c r="K134" s="52" t="s">
        <v>53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90</v>
      </c>
      <c r="F135" s="51" t="s">
        <v>91</v>
      </c>
      <c r="G135" s="51">
        <v>8</v>
      </c>
      <c r="H135" s="51">
        <v>9</v>
      </c>
      <c r="I135" s="51">
        <v>26</v>
      </c>
      <c r="J135" s="51" t="s">
        <v>94</v>
      </c>
      <c r="K135" s="52" t="s">
        <v>97</v>
      </c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v>412</v>
      </c>
      <c r="G139" s="21">
        <f t="shared" ref="G139" si="77">SUM(G132:G138)</f>
        <v>23</v>
      </c>
      <c r="H139" s="21">
        <f t="shared" ref="H139" si="78">SUM(H132:H138)</f>
        <v>28</v>
      </c>
      <c r="I139" s="21">
        <f t="shared" ref="I139" si="79">SUM(I132:I138)</f>
        <v>51</v>
      </c>
      <c r="J139" s="21">
        <v>542</v>
      </c>
      <c r="K139" s="27"/>
      <c r="L139" s="21">
        <f t="shared" ref="L139:L181" si="80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1">SUM(G140:G142)</f>
        <v>0</v>
      </c>
      <c r="H143" s="21">
        <f t="shared" ref="H143" si="82">SUM(H140:H142)</f>
        <v>0</v>
      </c>
      <c r="I143" s="21">
        <f t="shared" ref="I143" si="83">SUM(I140:I142)</f>
        <v>0</v>
      </c>
      <c r="J143" s="21">
        <f t="shared" ref="J143" si="84">SUM(J140:J142)</f>
        <v>0</v>
      </c>
      <c r="K143" s="27"/>
      <c r="L143" s="21">
        <f t="shared" ref="L143" ca="1" si="85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156</v>
      </c>
      <c r="F144" s="51" t="s">
        <v>57</v>
      </c>
      <c r="G144" s="51">
        <v>1</v>
      </c>
      <c r="H144" s="51">
        <v>7</v>
      </c>
      <c r="I144" s="51">
        <v>6</v>
      </c>
      <c r="J144" s="51">
        <v>95</v>
      </c>
      <c r="K144" s="52" t="s">
        <v>157</v>
      </c>
      <c r="L144" s="51"/>
    </row>
    <row r="145" spans="1:12" ht="15" x14ac:dyDescent="0.25">
      <c r="A145" s="25"/>
      <c r="B145" s="16"/>
      <c r="C145" s="11"/>
      <c r="D145" s="7" t="s">
        <v>28</v>
      </c>
      <c r="E145" s="50" t="s">
        <v>158</v>
      </c>
      <c r="F145" s="51" t="s">
        <v>59</v>
      </c>
      <c r="G145" s="51">
        <v>2</v>
      </c>
      <c r="H145" s="51">
        <v>6</v>
      </c>
      <c r="I145" s="51">
        <v>7</v>
      </c>
      <c r="J145" s="51">
        <v>88</v>
      </c>
      <c r="K145" s="52" t="s">
        <v>159</v>
      </c>
      <c r="L145" s="51"/>
    </row>
    <row r="146" spans="1:12" ht="15" x14ac:dyDescent="0.25">
      <c r="A146" s="25"/>
      <c r="B146" s="16"/>
      <c r="C146" s="11"/>
      <c r="D146" s="7" t="s">
        <v>29</v>
      </c>
      <c r="E146" s="50" t="s">
        <v>162</v>
      </c>
      <c r="F146" s="51" t="s">
        <v>87</v>
      </c>
      <c r="G146" s="51">
        <v>7</v>
      </c>
      <c r="H146" s="51">
        <v>6</v>
      </c>
      <c r="I146" s="51">
        <v>6</v>
      </c>
      <c r="J146" s="51">
        <v>109</v>
      </c>
      <c r="K146" s="52" t="s">
        <v>163</v>
      </c>
      <c r="L146" s="51"/>
    </row>
    <row r="147" spans="1:12" ht="15" x14ac:dyDescent="0.25">
      <c r="A147" s="25"/>
      <c r="B147" s="16"/>
      <c r="C147" s="11"/>
      <c r="D147" s="7" t="s">
        <v>30</v>
      </c>
      <c r="E147" s="50" t="s">
        <v>160</v>
      </c>
      <c r="F147" s="51" t="s">
        <v>49</v>
      </c>
      <c r="G147" s="51">
        <v>11</v>
      </c>
      <c r="H147" s="51">
        <v>14</v>
      </c>
      <c r="I147" s="51">
        <v>44</v>
      </c>
      <c r="J147" s="51">
        <v>303</v>
      </c>
      <c r="K147" s="52" t="s">
        <v>161</v>
      </c>
      <c r="L147" s="51"/>
    </row>
    <row r="148" spans="1:12" ht="15" x14ac:dyDescent="0.25">
      <c r="A148" s="25"/>
      <c r="B148" s="16"/>
      <c r="C148" s="11"/>
      <c r="D148" s="7" t="s">
        <v>31</v>
      </c>
      <c r="E148" s="50" t="s">
        <v>83</v>
      </c>
      <c r="F148" s="51" t="s">
        <v>84</v>
      </c>
      <c r="G148" s="51">
        <v>0</v>
      </c>
      <c r="H148" s="51">
        <v>0</v>
      </c>
      <c r="I148" s="51">
        <v>14</v>
      </c>
      <c r="J148" s="51">
        <v>55</v>
      </c>
      <c r="K148" s="52" t="s">
        <v>85</v>
      </c>
      <c r="L148" s="51"/>
    </row>
    <row r="149" spans="1:12" ht="15" x14ac:dyDescent="0.25">
      <c r="A149" s="25"/>
      <c r="B149" s="16"/>
      <c r="C149" s="11"/>
      <c r="D149" s="7" t="s">
        <v>32</v>
      </c>
      <c r="E149" s="50" t="s">
        <v>54</v>
      </c>
      <c r="F149" s="51" t="s">
        <v>55</v>
      </c>
      <c r="G149" s="51">
        <v>2</v>
      </c>
      <c r="H149" s="51">
        <v>0</v>
      </c>
      <c r="I149" s="51">
        <v>13</v>
      </c>
      <c r="J149" s="51">
        <v>63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 t="s">
        <v>64</v>
      </c>
      <c r="F150" s="51" t="s">
        <v>55</v>
      </c>
      <c r="G150" s="51">
        <v>4</v>
      </c>
      <c r="H150" s="51">
        <v>1</v>
      </c>
      <c r="I150" s="51">
        <v>30</v>
      </c>
      <c r="J150" s="51">
        <v>144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1007</v>
      </c>
      <c r="G153" s="21">
        <f t="shared" ref="G153" si="86">SUM(G144:G152)</f>
        <v>27</v>
      </c>
      <c r="H153" s="21">
        <f t="shared" ref="H153" si="87">SUM(H144:H152)</f>
        <v>34</v>
      </c>
      <c r="I153" s="21">
        <f t="shared" ref="I153" si="88">SUM(I144:I152)</f>
        <v>120</v>
      </c>
      <c r="J153" s="21">
        <f t="shared" ref="J153" si="89">SUM(J144:J152)</f>
        <v>857</v>
      </c>
      <c r="K153" s="27"/>
      <c r="L153" s="21">
        <f t="shared" ref="L153" ca="1" si="90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167</v>
      </c>
      <c r="F154" s="51" t="s">
        <v>138</v>
      </c>
      <c r="G154" s="51">
        <v>7</v>
      </c>
      <c r="H154" s="51">
        <v>9</v>
      </c>
      <c r="I154" s="51">
        <v>45</v>
      </c>
      <c r="J154" s="51">
        <v>294</v>
      </c>
      <c r="K154" s="60" t="s">
        <v>214</v>
      </c>
      <c r="L154" s="51"/>
    </row>
    <row r="155" spans="1:12" ht="15" x14ac:dyDescent="0.25">
      <c r="A155" s="25"/>
      <c r="B155" s="16"/>
      <c r="C155" s="11"/>
      <c r="D155" s="12" t="s">
        <v>31</v>
      </c>
      <c r="E155" s="50" t="s">
        <v>123</v>
      </c>
      <c r="F155" s="51" t="s">
        <v>52</v>
      </c>
      <c r="G155" s="51">
        <v>6</v>
      </c>
      <c r="H155" s="51">
        <v>6</v>
      </c>
      <c r="I155" s="51">
        <v>16</v>
      </c>
      <c r="J155" s="51">
        <v>140</v>
      </c>
      <c r="K155" s="52" t="s">
        <v>82</v>
      </c>
      <c r="L155" s="51"/>
    </row>
    <row r="156" spans="1:12" ht="15" x14ac:dyDescent="0.25">
      <c r="A156" s="25"/>
      <c r="B156" s="16"/>
      <c r="C156" s="11"/>
      <c r="D156" s="6" t="s">
        <v>24</v>
      </c>
      <c r="E156" s="50" t="s">
        <v>65</v>
      </c>
      <c r="F156" s="51">
        <v>200</v>
      </c>
      <c r="G156" s="51">
        <v>1</v>
      </c>
      <c r="H156" s="51">
        <v>1</v>
      </c>
      <c r="I156" s="51">
        <v>21</v>
      </c>
      <c r="J156" s="51">
        <v>94</v>
      </c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v>490</v>
      </c>
      <c r="G158" s="21">
        <f t="shared" ref="G158" si="91">SUM(G154:G157)</f>
        <v>14</v>
      </c>
      <c r="H158" s="21">
        <f t="shared" ref="H158" si="92">SUM(H154:H157)</f>
        <v>16</v>
      </c>
      <c r="I158" s="21">
        <f t="shared" ref="I158" si="93">SUM(I154:I157)</f>
        <v>82</v>
      </c>
      <c r="J158" s="21">
        <f t="shared" ref="J158" si="94">SUM(J154:J157)</f>
        <v>528</v>
      </c>
      <c r="K158" s="27"/>
      <c r="L158" s="21">
        <f t="shared" ref="L158" ca="1" si="95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164</v>
      </c>
      <c r="F159" s="51" t="s">
        <v>77</v>
      </c>
      <c r="G159" s="51">
        <v>18</v>
      </c>
      <c r="H159" s="51">
        <v>19</v>
      </c>
      <c r="I159" s="51">
        <v>45</v>
      </c>
      <c r="J159" s="51">
        <v>425</v>
      </c>
      <c r="K159" s="52" t="s">
        <v>166</v>
      </c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 t="s">
        <v>165</v>
      </c>
      <c r="F161" s="51" t="s">
        <v>52</v>
      </c>
      <c r="G161" s="51">
        <v>1</v>
      </c>
      <c r="H161" s="51">
        <v>0</v>
      </c>
      <c r="I161" s="51">
        <v>20</v>
      </c>
      <c r="J161" s="51">
        <v>92</v>
      </c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 t="s">
        <v>54</v>
      </c>
      <c r="F162" s="51" t="s">
        <v>79</v>
      </c>
      <c r="G162" s="51">
        <v>5</v>
      </c>
      <c r="H162" s="51">
        <v>1</v>
      </c>
      <c r="I162" s="51">
        <v>25</v>
      </c>
      <c r="J162" s="51">
        <v>127</v>
      </c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470</v>
      </c>
      <c r="G165" s="21">
        <f t="shared" ref="G165" si="96">SUM(G159:G164)</f>
        <v>24</v>
      </c>
      <c r="H165" s="21">
        <f t="shared" ref="H165" si="97">SUM(H159:H164)</f>
        <v>20</v>
      </c>
      <c r="I165" s="21">
        <f t="shared" ref="I165" si="98">SUM(I159:I164)</f>
        <v>90</v>
      </c>
      <c r="J165" s="21">
        <f t="shared" ref="J165" si="99">SUM(J159:J164)</f>
        <v>644</v>
      </c>
      <c r="K165" s="27"/>
      <c r="L165" s="21">
        <f t="shared" ref="L165" ca="1" si="100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 t="s">
        <v>86</v>
      </c>
      <c r="F167" s="51" t="s">
        <v>87</v>
      </c>
      <c r="G167" s="51">
        <v>2</v>
      </c>
      <c r="H167" s="51">
        <v>15</v>
      </c>
      <c r="I167" s="51">
        <v>31</v>
      </c>
      <c r="J167" s="51">
        <v>276</v>
      </c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 t="s">
        <v>89</v>
      </c>
      <c r="F168" s="51" t="s">
        <v>52</v>
      </c>
      <c r="G168" s="51">
        <v>0</v>
      </c>
      <c r="H168" s="51" t="s">
        <v>92</v>
      </c>
      <c r="I168" s="51">
        <v>14</v>
      </c>
      <c r="J168" s="51">
        <v>53</v>
      </c>
      <c r="K168" s="52" t="s">
        <v>96</v>
      </c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250</v>
      </c>
      <c r="G172" s="21">
        <f t="shared" ref="G172" si="101">SUM(G166:G171)</f>
        <v>2</v>
      </c>
      <c r="H172" s="21">
        <f t="shared" ref="H172" si="102">SUM(H166:H171)</f>
        <v>15</v>
      </c>
      <c r="I172" s="21">
        <f t="shared" ref="I172" si="103">SUM(I166:I171)</f>
        <v>45</v>
      </c>
      <c r="J172" s="21">
        <f t="shared" ref="J172" si="104">SUM(J166:J171)</f>
        <v>329</v>
      </c>
      <c r="K172" s="27"/>
      <c r="L172" s="21">
        <f t="shared" ref="L172" ca="1" si="105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5" t="s">
        <v>4</v>
      </c>
      <c r="D173" s="66"/>
      <c r="E173" s="33"/>
      <c r="F173" s="34">
        <f>F139+F143+F153+F158+F165+F172</f>
        <v>2629</v>
      </c>
      <c r="G173" s="34">
        <f t="shared" ref="G173" si="106">G139+G143+G153+G158+G165+G172</f>
        <v>90</v>
      </c>
      <c r="H173" s="34">
        <f t="shared" ref="H173" si="107">H139+H143+H153+H158+H165+H172</f>
        <v>113</v>
      </c>
      <c r="I173" s="34">
        <f t="shared" ref="I173" si="108">I139+I143+I153+I158+I165+I172</f>
        <v>388</v>
      </c>
      <c r="J173" s="34">
        <f t="shared" ref="J173" si="109">J139+J143+J153+J158+J165+J172</f>
        <v>2900</v>
      </c>
      <c r="K173" s="35"/>
      <c r="L173" s="34">
        <f t="shared" ref="L173" ca="1" si="110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168</v>
      </c>
      <c r="F174" s="48" t="s">
        <v>169</v>
      </c>
      <c r="G174" s="48">
        <v>22</v>
      </c>
      <c r="H174" s="48">
        <v>16</v>
      </c>
      <c r="I174" s="48">
        <v>33</v>
      </c>
      <c r="J174" s="48">
        <v>363</v>
      </c>
      <c r="K174" s="49" t="s">
        <v>170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171</v>
      </c>
      <c r="F176" s="51" t="s">
        <v>84</v>
      </c>
      <c r="G176" s="51">
        <v>0</v>
      </c>
      <c r="H176" s="51">
        <v>0</v>
      </c>
      <c r="I176" s="51">
        <v>14</v>
      </c>
      <c r="J176" s="51">
        <v>55</v>
      </c>
      <c r="K176" s="52" t="s">
        <v>85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172</v>
      </c>
      <c r="F177" s="51" t="s">
        <v>173</v>
      </c>
      <c r="G177" s="51">
        <v>3</v>
      </c>
      <c r="H177" s="51">
        <v>8</v>
      </c>
      <c r="I177" s="51">
        <v>13</v>
      </c>
      <c r="J177" s="51">
        <v>129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v>437</v>
      </c>
      <c r="G181" s="21">
        <f t="shared" ref="G181" si="111">SUM(G174:G180)</f>
        <v>25</v>
      </c>
      <c r="H181" s="21">
        <f t="shared" ref="H181" si="112">SUM(H174:H180)</f>
        <v>24</v>
      </c>
      <c r="I181" s="21">
        <f t="shared" ref="I181" si="113">SUM(I174:I180)</f>
        <v>60</v>
      </c>
      <c r="J181" s="21">
        <f t="shared" ref="J181" si="114">SUM(J174:J180)</f>
        <v>547</v>
      </c>
      <c r="K181" s="27"/>
      <c r="L181" s="21">
        <f t="shared" si="80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5">SUM(G182:G184)</f>
        <v>0</v>
      </c>
      <c r="H185" s="21">
        <f t="shared" ref="H185" si="116">SUM(H182:H184)</f>
        <v>0</v>
      </c>
      <c r="I185" s="21">
        <f t="shared" ref="I185" si="117">SUM(I182:I184)</f>
        <v>0</v>
      </c>
      <c r="J185" s="21">
        <f t="shared" ref="J185" si="118">SUM(J182:J184)</f>
        <v>0</v>
      </c>
      <c r="K185" s="27"/>
      <c r="L185" s="21">
        <f t="shared" ref="L185" ca="1" si="119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175</v>
      </c>
      <c r="F186" s="51" t="s">
        <v>57</v>
      </c>
      <c r="G186" s="51">
        <v>1</v>
      </c>
      <c r="H186" s="51">
        <v>6</v>
      </c>
      <c r="I186" s="51">
        <v>8</v>
      </c>
      <c r="J186" s="51">
        <v>89</v>
      </c>
      <c r="K186" s="52" t="s">
        <v>176</v>
      </c>
      <c r="L186" s="51"/>
    </row>
    <row r="187" spans="1:12" ht="15" x14ac:dyDescent="0.25">
      <c r="A187" s="25"/>
      <c r="B187" s="16"/>
      <c r="C187" s="11"/>
      <c r="D187" s="7" t="s">
        <v>28</v>
      </c>
      <c r="E187" s="50" t="s">
        <v>174</v>
      </c>
      <c r="F187" s="51" t="s">
        <v>59</v>
      </c>
      <c r="G187" s="51">
        <v>2</v>
      </c>
      <c r="H187" s="51">
        <v>6</v>
      </c>
      <c r="I187" s="51">
        <v>12</v>
      </c>
      <c r="J187" s="51">
        <v>115</v>
      </c>
      <c r="K187" s="52" t="s">
        <v>177</v>
      </c>
      <c r="L187" s="51"/>
    </row>
    <row r="188" spans="1:12" ht="15" x14ac:dyDescent="0.25">
      <c r="A188" s="25"/>
      <c r="B188" s="16"/>
      <c r="C188" s="11"/>
      <c r="D188" s="7" t="s">
        <v>29</v>
      </c>
      <c r="E188" s="50" t="s">
        <v>115</v>
      </c>
      <c r="F188" s="51" t="s">
        <v>116</v>
      </c>
      <c r="G188" s="51">
        <v>17</v>
      </c>
      <c r="H188" s="51">
        <v>14</v>
      </c>
      <c r="I188" s="51">
        <v>0</v>
      </c>
      <c r="J188" s="51">
        <v>193</v>
      </c>
      <c r="K188" s="52" t="s">
        <v>120</v>
      </c>
      <c r="L188" s="51"/>
    </row>
    <row r="189" spans="1:12" ht="15" x14ac:dyDescent="0.25">
      <c r="A189" s="25"/>
      <c r="B189" s="16"/>
      <c r="C189" s="11"/>
      <c r="D189" s="7" t="s">
        <v>30</v>
      </c>
      <c r="E189" s="50" t="s">
        <v>144</v>
      </c>
      <c r="F189" s="51" t="s">
        <v>52</v>
      </c>
      <c r="G189" s="51">
        <v>4</v>
      </c>
      <c r="H189" s="51">
        <v>7</v>
      </c>
      <c r="I189" s="51">
        <v>27</v>
      </c>
      <c r="J189" s="51">
        <v>186</v>
      </c>
      <c r="K189" s="52" t="s">
        <v>148</v>
      </c>
      <c r="L189" s="51"/>
    </row>
    <row r="190" spans="1:12" ht="15" x14ac:dyDescent="0.25">
      <c r="A190" s="25"/>
      <c r="B190" s="16"/>
      <c r="C190" s="11"/>
      <c r="D190" s="7" t="s">
        <v>31</v>
      </c>
      <c r="E190" s="50" t="s">
        <v>63</v>
      </c>
      <c r="F190" s="51" t="s">
        <v>52</v>
      </c>
      <c r="G190" s="51">
        <v>0</v>
      </c>
      <c r="H190" s="51">
        <v>0</v>
      </c>
      <c r="I190" s="51">
        <v>25</v>
      </c>
      <c r="J190" s="51">
        <v>99</v>
      </c>
      <c r="K190" s="52" t="s">
        <v>73</v>
      </c>
      <c r="L190" s="51"/>
    </row>
    <row r="191" spans="1:12" ht="15" x14ac:dyDescent="0.25">
      <c r="A191" s="25"/>
      <c r="B191" s="16"/>
      <c r="C191" s="11"/>
      <c r="D191" s="7" t="s">
        <v>32</v>
      </c>
      <c r="E191" s="50" t="s">
        <v>54</v>
      </c>
      <c r="F191" s="51" t="s">
        <v>55</v>
      </c>
      <c r="G191" s="51">
        <v>2</v>
      </c>
      <c r="H191" s="51">
        <v>0</v>
      </c>
      <c r="I191" s="51">
        <v>13</v>
      </c>
      <c r="J191" s="51">
        <v>63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 t="s">
        <v>64</v>
      </c>
      <c r="F192" s="51" t="s">
        <v>55</v>
      </c>
      <c r="G192" s="51">
        <v>4</v>
      </c>
      <c r="H192" s="51">
        <v>1</v>
      </c>
      <c r="I192" s="51">
        <v>30</v>
      </c>
      <c r="J192" s="51">
        <v>144</v>
      </c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970</v>
      </c>
      <c r="G195" s="21">
        <f t="shared" ref="G195" si="120">SUM(G186:G194)</f>
        <v>30</v>
      </c>
      <c r="H195" s="21">
        <f t="shared" ref="H195" si="121">SUM(H186:H194)</f>
        <v>34</v>
      </c>
      <c r="I195" s="21">
        <f t="shared" ref="I195" si="122">SUM(I186:I194)</f>
        <v>115</v>
      </c>
      <c r="J195" s="21">
        <f t="shared" ref="J195" si="123">SUM(J186:J194)</f>
        <v>889</v>
      </c>
      <c r="K195" s="27"/>
      <c r="L195" s="21">
        <f t="shared" ref="L195" ca="1" si="124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178</v>
      </c>
      <c r="F196" s="51" t="s">
        <v>87</v>
      </c>
      <c r="G196" s="51">
        <v>3</v>
      </c>
      <c r="H196" s="51">
        <v>6</v>
      </c>
      <c r="I196" s="51">
        <v>32</v>
      </c>
      <c r="J196" s="51">
        <v>196</v>
      </c>
      <c r="K196" s="52" t="s">
        <v>179</v>
      </c>
      <c r="L196" s="51"/>
    </row>
    <row r="197" spans="1:12" ht="15" x14ac:dyDescent="0.25">
      <c r="A197" s="25"/>
      <c r="B197" s="16"/>
      <c r="C197" s="11"/>
      <c r="D197" s="12" t="s">
        <v>31</v>
      </c>
      <c r="E197" s="50" t="s">
        <v>74</v>
      </c>
      <c r="F197" s="51" t="s">
        <v>52</v>
      </c>
      <c r="G197" s="51">
        <v>2</v>
      </c>
      <c r="H197" s="51">
        <v>2</v>
      </c>
      <c r="I197" s="51">
        <v>16</v>
      </c>
      <c r="J197" s="51">
        <v>81</v>
      </c>
      <c r="K197" s="52" t="s">
        <v>75</v>
      </c>
      <c r="L197" s="51"/>
    </row>
    <row r="198" spans="1:12" ht="15" x14ac:dyDescent="0.25">
      <c r="A198" s="25"/>
      <c r="B198" s="16"/>
      <c r="C198" s="11"/>
      <c r="D198" s="6" t="s">
        <v>24</v>
      </c>
      <c r="E198" s="50" t="s">
        <v>111</v>
      </c>
      <c r="F198" s="51">
        <v>200</v>
      </c>
      <c r="G198" s="51">
        <v>1</v>
      </c>
      <c r="H198" s="51">
        <v>1</v>
      </c>
      <c r="I198" s="51">
        <v>20</v>
      </c>
      <c r="J198" s="51">
        <v>94</v>
      </c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v>450</v>
      </c>
      <c r="G200" s="21">
        <f t="shared" ref="G200" si="125">SUM(G196:G199)</f>
        <v>6</v>
      </c>
      <c r="H200" s="21">
        <f t="shared" ref="H200" si="126">SUM(H196:H199)</f>
        <v>9</v>
      </c>
      <c r="I200" s="21">
        <f t="shared" ref="I200" si="127">SUM(I196:I199)</f>
        <v>68</v>
      </c>
      <c r="J200" s="21">
        <f t="shared" ref="J200" si="128">SUM(J196:J199)</f>
        <v>371</v>
      </c>
      <c r="K200" s="27"/>
      <c r="L200" s="21">
        <f t="shared" ref="L200" ca="1" si="129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180</v>
      </c>
      <c r="F201" s="51" t="s">
        <v>93</v>
      </c>
      <c r="G201" s="51">
        <v>13</v>
      </c>
      <c r="H201" s="51">
        <v>10</v>
      </c>
      <c r="I201" s="51">
        <v>2</v>
      </c>
      <c r="J201" s="51">
        <v>135</v>
      </c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 t="s">
        <v>181</v>
      </c>
      <c r="F202" s="51" t="s">
        <v>62</v>
      </c>
      <c r="G202" s="51">
        <v>8</v>
      </c>
      <c r="H202" s="51">
        <v>8</v>
      </c>
      <c r="I202" s="51">
        <v>42</v>
      </c>
      <c r="J202" s="51">
        <v>272</v>
      </c>
      <c r="K202" s="52" t="s">
        <v>183</v>
      </c>
      <c r="L202" s="51"/>
    </row>
    <row r="203" spans="1:12" ht="15" x14ac:dyDescent="0.25">
      <c r="A203" s="25"/>
      <c r="B203" s="16"/>
      <c r="C203" s="11"/>
      <c r="D203" s="7" t="s">
        <v>31</v>
      </c>
      <c r="E203" s="50" t="s">
        <v>118</v>
      </c>
      <c r="F203" s="51" t="s">
        <v>52</v>
      </c>
      <c r="G203" s="51">
        <v>1</v>
      </c>
      <c r="H203" s="51">
        <v>1</v>
      </c>
      <c r="I203" s="51">
        <v>22</v>
      </c>
      <c r="J203" s="51">
        <v>91</v>
      </c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 t="s">
        <v>54</v>
      </c>
      <c r="F204" s="51" t="s">
        <v>79</v>
      </c>
      <c r="G204" s="51">
        <v>5</v>
      </c>
      <c r="H204" s="51">
        <v>1</v>
      </c>
      <c r="I204" s="51">
        <v>25</v>
      </c>
      <c r="J204" s="51">
        <v>127</v>
      </c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580</v>
      </c>
      <c r="G207" s="21">
        <f t="shared" ref="G207" si="130">SUM(G201:G206)</f>
        <v>27</v>
      </c>
      <c r="H207" s="21">
        <f t="shared" ref="H207" si="131">SUM(H201:H206)</f>
        <v>20</v>
      </c>
      <c r="I207" s="21">
        <f t="shared" ref="I207" si="132">SUM(I201:I206)</f>
        <v>91</v>
      </c>
      <c r="J207" s="21">
        <f t="shared" ref="J207" si="133">SUM(J201:J206)</f>
        <v>625</v>
      </c>
      <c r="K207" s="27"/>
      <c r="L207" s="21">
        <f t="shared" ref="L207" ca="1" si="134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 t="s">
        <v>123</v>
      </c>
      <c r="F208" s="51" t="s">
        <v>52</v>
      </c>
      <c r="G208" s="51">
        <v>6</v>
      </c>
      <c r="H208" s="51">
        <v>6</v>
      </c>
      <c r="I208" s="51">
        <v>16</v>
      </c>
      <c r="J208" s="51">
        <v>140</v>
      </c>
      <c r="K208" s="52" t="s">
        <v>82</v>
      </c>
      <c r="L208" s="51"/>
    </row>
    <row r="209" spans="1:12" ht="15" x14ac:dyDescent="0.25">
      <c r="A209" s="25"/>
      <c r="B209" s="16"/>
      <c r="C209" s="11"/>
      <c r="D209" s="12" t="s">
        <v>35</v>
      </c>
      <c r="E209" s="50" t="s">
        <v>122</v>
      </c>
      <c r="F209" s="51" t="s">
        <v>87</v>
      </c>
      <c r="G209" s="51">
        <v>4</v>
      </c>
      <c r="H209" s="51">
        <v>5</v>
      </c>
      <c r="I209" s="51">
        <v>38</v>
      </c>
      <c r="J209" s="51">
        <v>209</v>
      </c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250</v>
      </c>
      <c r="G214" s="21">
        <f t="shared" ref="G214" si="135">SUM(G208:G213)</f>
        <v>10</v>
      </c>
      <c r="H214" s="21">
        <f t="shared" ref="H214" si="136">SUM(H208:H213)</f>
        <v>11</v>
      </c>
      <c r="I214" s="21">
        <f t="shared" ref="I214" si="137">SUM(I208:I213)</f>
        <v>54</v>
      </c>
      <c r="J214" s="21">
        <f t="shared" ref="J214" si="138">SUM(J208:J213)</f>
        <v>349</v>
      </c>
      <c r="K214" s="27"/>
      <c r="L214" s="21">
        <f t="shared" ref="L214" ca="1" si="139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5" t="s">
        <v>4</v>
      </c>
      <c r="D215" s="66"/>
      <c r="E215" s="33"/>
      <c r="F215" s="34">
        <f>F181+F185+F195+F200+F207+F214</f>
        <v>2687</v>
      </c>
      <c r="G215" s="34">
        <f t="shared" ref="G215" si="140">G181+G185+G195+G200+G207+G214</f>
        <v>98</v>
      </c>
      <c r="H215" s="34">
        <f t="shared" ref="H215" si="141">H181+H185+H195+H200+H207+H214</f>
        <v>98</v>
      </c>
      <c r="I215" s="34">
        <f t="shared" ref="I215" si="142">I181+I185+I195+I200+I207+I214</f>
        <v>388</v>
      </c>
      <c r="J215" s="34">
        <f t="shared" ref="J215" si="143">J181+J185+J195+J200+J207+J214</f>
        <v>2781</v>
      </c>
      <c r="K215" s="35"/>
      <c r="L215" s="34">
        <f t="shared" ref="L215" ca="1" si="144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v>0</v>
      </c>
      <c r="G223" s="21">
        <f t="shared" ref="G223" si="145">SUM(G216:G222)</f>
        <v>0</v>
      </c>
      <c r="H223" s="21">
        <f t="shared" ref="H223" si="146">SUM(H216:H222)</f>
        <v>0</v>
      </c>
      <c r="I223" s="21">
        <f t="shared" ref="I223" si="147">SUM(I216:I222)</f>
        <v>0</v>
      </c>
      <c r="J223" s="21">
        <f t="shared" ref="J223" si="148">SUM(J216:J222)</f>
        <v>0</v>
      </c>
      <c r="K223" s="27"/>
      <c r="L223" s="21">
        <f t="shared" ref="L223:L265" si="149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0">SUM(G224:G226)</f>
        <v>0</v>
      </c>
      <c r="H227" s="21">
        <f t="shared" ref="H227" si="151">SUM(H224:H226)</f>
        <v>0</v>
      </c>
      <c r="I227" s="21">
        <f t="shared" ref="I227" si="152">SUM(I224:I226)</f>
        <v>0</v>
      </c>
      <c r="J227" s="21">
        <f t="shared" ref="J227" si="153">SUM(J224:J226)</f>
        <v>0</v>
      </c>
      <c r="K227" s="27"/>
      <c r="L227" s="21">
        <f t="shared" ref="L227" ca="1" si="154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f t="shared" ref="G237" si="155">SUM(G228:G236)</f>
        <v>0</v>
      </c>
      <c r="H237" s="21">
        <f t="shared" ref="H237" si="156">SUM(H228:H236)</f>
        <v>0</v>
      </c>
      <c r="I237" s="21">
        <f t="shared" ref="I237" si="157">SUM(I228:I236)</f>
        <v>0</v>
      </c>
      <c r="J237" s="21">
        <f t="shared" ref="J237" si="158">SUM(J228:J236)</f>
        <v>0</v>
      </c>
      <c r="K237" s="27"/>
      <c r="L237" s="21">
        <f t="shared" ref="L237" ca="1" si="159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f t="shared" ref="G242" si="160">SUM(G238:G241)</f>
        <v>0</v>
      </c>
      <c r="H242" s="21">
        <f t="shared" ref="H242" si="161">SUM(H238:H241)</f>
        <v>0</v>
      </c>
      <c r="I242" s="21">
        <f t="shared" ref="I242" si="162">SUM(I238:I241)</f>
        <v>0</v>
      </c>
      <c r="J242" s="21">
        <f t="shared" ref="J242" si="163">SUM(J238:J241)</f>
        <v>0</v>
      </c>
      <c r="K242" s="27"/>
      <c r="L242" s="21">
        <f t="shared" ref="L242" ca="1" si="164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f t="shared" ref="G249" si="165">SUM(G243:G248)</f>
        <v>0</v>
      </c>
      <c r="H249" s="21">
        <f t="shared" ref="H249" si="166">SUM(H243:H248)</f>
        <v>0</v>
      </c>
      <c r="I249" s="21">
        <f t="shared" ref="I249" si="167">SUM(I243:I248)</f>
        <v>0</v>
      </c>
      <c r="J249" s="21">
        <f t="shared" ref="J249" si="168">SUM(J243:J248)</f>
        <v>0</v>
      </c>
      <c r="K249" s="27"/>
      <c r="L249" s="21">
        <f t="shared" ref="L249" ca="1" si="169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0">SUM(G250:G255)</f>
        <v>0</v>
      </c>
      <c r="H256" s="21">
        <f t="shared" ref="H256" si="171">SUM(H250:H255)</f>
        <v>0</v>
      </c>
      <c r="I256" s="21">
        <f t="shared" ref="I256" si="172">SUM(I250:I255)</f>
        <v>0</v>
      </c>
      <c r="J256" s="21">
        <f t="shared" ref="J256" si="173">SUM(J250:J255)</f>
        <v>0</v>
      </c>
      <c r="K256" s="27"/>
      <c r="L256" s="21">
        <f t="shared" ref="L256" ca="1" si="174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5" t="s">
        <v>4</v>
      </c>
      <c r="D257" s="66"/>
      <c r="E257" s="33"/>
      <c r="F257" s="34">
        <f>F223+F227+F237+F242+F249+F256</f>
        <v>0</v>
      </c>
      <c r="G257" s="34">
        <f t="shared" ref="G257" si="175">G223+G227+G237+G242+G249+G256</f>
        <v>0</v>
      </c>
      <c r="H257" s="34">
        <f t="shared" ref="H257" si="176">H223+H227+H237+H242+H249+H256</f>
        <v>0</v>
      </c>
      <c r="I257" s="34">
        <f t="shared" ref="I257" si="177">I223+I227+I237+I242+I249+I256</f>
        <v>0</v>
      </c>
      <c r="J257" s="34">
        <f t="shared" ref="J257" si="178">J223+J227+J237+J242+J249+J256</f>
        <v>0</v>
      </c>
      <c r="K257" s="35"/>
      <c r="L257" s="34">
        <f t="shared" ref="L257" ca="1" si="179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f t="shared" ref="G265" si="180">SUM(G258:G264)</f>
        <v>0</v>
      </c>
      <c r="H265" s="21">
        <f t="shared" ref="H265" si="181">SUM(H258:H264)</f>
        <v>0</v>
      </c>
      <c r="I265" s="21">
        <f t="shared" ref="I265" si="182">SUM(I258:I264)</f>
        <v>0</v>
      </c>
      <c r="J265" s="21">
        <f t="shared" ref="J265" si="183">SUM(J258:J264)</f>
        <v>0</v>
      </c>
      <c r="K265" s="27"/>
      <c r="L265" s="21">
        <f t="shared" si="149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4">SUM(G266:G268)</f>
        <v>0</v>
      </c>
      <c r="H269" s="21">
        <f t="shared" ref="H269" si="185">SUM(H266:H268)</f>
        <v>0</v>
      </c>
      <c r="I269" s="21">
        <f t="shared" ref="I269" si="186">SUM(I266:I268)</f>
        <v>0</v>
      </c>
      <c r="J269" s="21">
        <f t="shared" ref="J269" si="187">SUM(J266:J268)</f>
        <v>0</v>
      </c>
      <c r="K269" s="27"/>
      <c r="L269" s="21">
        <f t="shared" ref="L269" ca="1" si="188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8"/>
      <c r="F271" s="59"/>
      <c r="G271" s="51"/>
      <c r="H271" s="51"/>
      <c r="I271" s="51"/>
      <c r="J271" s="51"/>
      <c r="K271" s="60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f t="shared" ref="G279" si="189">SUM(G270:G278)</f>
        <v>0</v>
      </c>
      <c r="H279" s="21">
        <f t="shared" ref="H279" si="190">SUM(H270:H278)</f>
        <v>0</v>
      </c>
      <c r="I279" s="21">
        <f t="shared" ref="I279" si="191">SUM(I270:I278)</f>
        <v>0</v>
      </c>
      <c r="J279" s="21">
        <f t="shared" ref="J279" si="192">SUM(J270:J278)</f>
        <v>0</v>
      </c>
      <c r="K279" s="27"/>
      <c r="L279" s="21">
        <f t="shared" ref="L279" ca="1" si="193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1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4">SUM(G280:G283)</f>
        <v>0</v>
      </c>
      <c r="H284" s="21">
        <f t="shared" ref="H284" si="195">SUM(H280:H283)</f>
        <v>0</v>
      </c>
      <c r="I284" s="21">
        <f t="shared" ref="I284" si="196">SUM(I280:I283)</f>
        <v>0</v>
      </c>
      <c r="J284" s="21">
        <f t="shared" ref="J284" si="197">SUM(J280:J283)</f>
        <v>0</v>
      </c>
      <c r="K284" s="27"/>
      <c r="L284" s="21">
        <f t="shared" ref="L284" ca="1" si="198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115</v>
      </c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 t="s">
        <v>201</v>
      </c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 t="s">
        <v>112</v>
      </c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 t="s">
        <v>54</v>
      </c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f t="shared" ref="G291" si="199">SUM(G285:G290)</f>
        <v>0</v>
      </c>
      <c r="H291" s="21">
        <f t="shared" ref="H291" si="200">SUM(H285:H290)</f>
        <v>0</v>
      </c>
      <c r="I291" s="21">
        <f t="shared" ref="I291" si="201">SUM(I285:I290)</f>
        <v>0</v>
      </c>
      <c r="J291" s="21">
        <f t="shared" ref="J291" si="202">SUM(J285:J290)</f>
        <v>0</v>
      </c>
      <c r="K291" s="27"/>
      <c r="L291" s="21">
        <f t="shared" ref="L291" ca="1" si="203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 t="s">
        <v>123</v>
      </c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 t="s">
        <v>86</v>
      </c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f t="shared" ref="G298" si="204">SUM(G292:G297)</f>
        <v>0</v>
      </c>
      <c r="H298" s="21">
        <f t="shared" ref="H298" si="205">SUM(H292:H297)</f>
        <v>0</v>
      </c>
      <c r="I298" s="21">
        <f t="shared" ref="I298" si="206">SUM(I292:I297)</f>
        <v>0</v>
      </c>
      <c r="J298" s="21">
        <f t="shared" ref="J298" si="207">SUM(J292:J297)</f>
        <v>0</v>
      </c>
      <c r="K298" s="27"/>
      <c r="L298" s="21">
        <f t="shared" ref="L298" ca="1" si="208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5" t="s">
        <v>4</v>
      </c>
      <c r="D299" s="66"/>
      <c r="E299" s="33"/>
      <c r="F299" s="34">
        <f>F265+F269+F279+F284+F291+F298</f>
        <v>0</v>
      </c>
      <c r="G299" s="34">
        <f t="shared" ref="G299" si="209">G265+G269+G279+G284+G291+G298</f>
        <v>0</v>
      </c>
      <c r="H299" s="34">
        <f t="shared" ref="H299" si="210">H265+H269+H279+H284+H291+H298</f>
        <v>0</v>
      </c>
      <c r="I299" s="34">
        <f t="shared" ref="I299" si="211">I265+I269+I279+I284+I291+I298</f>
        <v>0</v>
      </c>
      <c r="J299" s="34">
        <f t="shared" ref="J299" si="212">J265+J269+J279+J284+J291+J298</f>
        <v>0</v>
      </c>
      <c r="K299" s="35"/>
      <c r="L299" s="34">
        <f t="shared" ref="L299" ca="1" si="213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182</v>
      </c>
      <c r="F300" s="48" t="s">
        <v>77</v>
      </c>
      <c r="G300" s="48">
        <v>6</v>
      </c>
      <c r="H300" s="48">
        <v>6</v>
      </c>
      <c r="I300" s="48">
        <v>20</v>
      </c>
      <c r="J300" s="48">
        <v>151</v>
      </c>
      <c r="K300" s="49" t="s">
        <v>184</v>
      </c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51</v>
      </c>
      <c r="F302" s="51" t="s">
        <v>52</v>
      </c>
      <c r="G302" s="51">
        <v>4</v>
      </c>
      <c r="H302" s="51">
        <v>4</v>
      </c>
      <c r="I302" s="51">
        <v>23</v>
      </c>
      <c r="J302" s="51">
        <v>135</v>
      </c>
      <c r="K302" s="52" t="s">
        <v>53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90</v>
      </c>
      <c r="F303" s="51" t="s">
        <v>91</v>
      </c>
      <c r="G303" s="51">
        <v>8</v>
      </c>
      <c r="H303" s="51">
        <v>9</v>
      </c>
      <c r="I303" s="51">
        <v>26</v>
      </c>
      <c r="J303" s="51">
        <v>221</v>
      </c>
      <c r="K303" s="52" t="s">
        <v>97</v>
      </c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v>537</v>
      </c>
      <c r="G307" s="21">
        <v>18</v>
      </c>
      <c r="H307" s="21">
        <v>19</v>
      </c>
      <c r="I307" s="21">
        <v>69</v>
      </c>
      <c r="J307" s="21">
        <v>507</v>
      </c>
      <c r="K307" s="27"/>
      <c r="L307" s="21">
        <f t="shared" ref="L307:L349" si="214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5">SUM(G308:G310)</f>
        <v>0</v>
      </c>
      <c r="H311" s="21">
        <f t="shared" ref="H311" si="216">SUM(H308:H310)</f>
        <v>0</v>
      </c>
      <c r="I311" s="21">
        <f t="shared" ref="I311" si="217">SUM(I308:I310)</f>
        <v>0</v>
      </c>
      <c r="J311" s="21">
        <f t="shared" ref="J311" si="218">SUM(J308:J310)</f>
        <v>0</v>
      </c>
      <c r="K311" s="27"/>
      <c r="L311" s="21">
        <f t="shared" ref="L311" ca="1" si="219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187</v>
      </c>
      <c r="F312" s="51" t="s">
        <v>57</v>
      </c>
      <c r="G312" s="51">
        <v>2</v>
      </c>
      <c r="H312" s="51">
        <v>7</v>
      </c>
      <c r="I312" s="51">
        <v>6</v>
      </c>
      <c r="J312" s="51">
        <v>92</v>
      </c>
      <c r="K312" s="52" t="s">
        <v>188</v>
      </c>
      <c r="L312" s="51"/>
    </row>
    <row r="313" spans="1:12" ht="15" x14ac:dyDescent="0.25">
      <c r="A313" s="25"/>
      <c r="B313" s="16"/>
      <c r="C313" s="11"/>
      <c r="D313" s="7" t="s">
        <v>28</v>
      </c>
      <c r="E313" s="50" t="s">
        <v>185</v>
      </c>
      <c r="F313" s="51" t="s">
        <v>59</v>
      </c>
      <c r="G313" s="51">
        <v>2</v>
      </c>
      <c r="H313" s="51">
        <v>6</v>
      </c>
      <c r="I313" s="51">
        <v>7</v>
      </c>
      <c r="J313" s="51">
        <v>89</v>
      </c>
      <c r="K313" s="52" t="s">
        <v>186</v>
      </c>
      <c r="L313" s="51"/>
    </row>
    <row r="314" spans="1:12" ht="15" x14ac:dyDescent="0.25">
      <c r="A314" s="25"/>
      <c r="B314" s="16"/>
      <c r="C314" s="11"/>
      <c r="D314" s="7" t="s">
        <v>29</v>
      </c>
      <c r="E314" s="50" t="s">
        <v>189</v>
      </c>
      <c r="F314" s="51" t="s">
        <v>87</v>
      </c>
      <c r="G314" s="51">
        <v>7</v>
      </c>
      <c r="H314" s="51">
        <v>6</v>
      </c>
      <c r="I314" s="51">
        <v>6</v>
      </c>
      <c r="J314" s="51">
        <v>109</v>
      </c>
      <c r="K314" s="52" t="s">
        <v>163</v>
      </c>
      <c r="L314" s="51"/>
    </row>
    <row r="315" spans="1:12" ht="15" x14ac:dyDescent="0.25">
      <c r="A315" s="25"/>
      <c r="B315" s="16"/>
      <c r="C315" s="11"/>
      <c r="D315" s="7" t="s">
        <v>30</v>
      </c>
      <c r="E315" s="50" t="s">
        <v>61</v>
      </c>
      <c r="F315" s="51" t="s">
        <v>62</v>
      </c>
      <c r="G315" s="51">
        <v>5</v>
      </c>
      <c r="H315" s="51">
        <v>6</v>
      </c>
      <c r="I315" s="51">
        <v>43</v>
      </c>
      <c r="J315" s="51">
        <v>246</v>
      </c>
      <c r="K315" s="52" t="s">
        <v>72</v>
      </c>
      <c r="L315" s="51"/>
    </row>
    <row r="316" spans="1:12" ht="15" x14ac:dyDescent="0.25">
      <c r="A316" s="25"/>
      <c r="B316" s="16"/>
      <c r="C316" s="11"/>
      <c r="D316" s="7" t="s">
        <v>31</v>
      </c>
      <c r="E316" s="50" t="s">
        <v>63</v>
      </c>
      <c r="F316" s="51" t="s">
        <v>52</v>
      </c>
      <c r="G316" s="51">
        <v>0</v>
      </c>
      <c r="H316" s="51">
        <v>0</v>
      </c>
      <c r="I316" s="51">
        <v>25</v>
      </c>
      <c r="J316" s="51">
        <v>99</v>
      </c>
      <c r="K316" s="52" t="s">
        <v>73</v>
      </c>
      <c r="L316" s="51"/>
    </row>
    <row r="317" spans="1:12" ht="15" x14ac:dyDescent="0.25">
      <c r="A317" s="25"/>
      <c r="B317" s="16"/>
      <c r="C317" s="11"/>
      <c r="D317" s="7" t="s">
        <v>32</v>
      </c>
      <c r="E317" s="50" t="s">
        <v>54</v>
      </c>
      <c r="F317" s="51" t="s">
        <v>55</v>
      </c>
      <c r="G317" s="51">
        <v>2</v>
      </c>
      <c r="H317" s="51">
        <v>0</v>
      </c>
      <c r="I317" s="51">
        <v>13</v>
      </c>
      <c r="J317" s="51">
        <v>63</v>
      </c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 t="s">
        <v>64</v>
      </c>
      <c r="F318" s="51" t="s">
        <v>55</v>
      </c>
      <c r="G318" s="51">
        <v>4</v>
      </c>
      <c r="H318" s="51">
        <v>1</v>
      </c>
      <c r="I318" s="51">
        <v>30</v>
      </c>
      <c r="J318" s="51">
        <v>144</v>
      </c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v>952</v>
      </c>
      <c r="G321" s="21">
        <v>22</v>
      </c>
      <c r="H321" s="21">
        <v>26</v>
      </c>
      <c r="I321" s="21">
        <v>130</v>
      </c>
      <c r="J321" s="21">
        <v>842</v>
      </c>
      <c r="K321" s="27"/>
      <c r="L321" s="21">
        <f t="shared" ref="L321" ca="1" si="220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191</v>
      </c>
      <c r="F322" s="51" t="s">
        <v>116</v>
      </c>
      <c r="G322" s="51">
        <v>5</v>
      </c>
      <c r="H322" s="51">
        <v>5</v>
      </c>
      <c r="I322" s="51">
        <v>26</v>
      </c>
      <c r="J322" s="51">
        <v>174</v>
      </c>
      <c r="K322" s="52" t="s">
        <v>192</v>
      </c>
      <c r="L322" s="51"/>
    </row>
    <row r="323" spans="1:12" ht="15" x14ac:dyDescent="0.25">
      <c r="A323" s="25"/>
      <c r="B323" s="16"/>
      <c r="C323" s="11"/>
      <c r="D323" s="12" t="s">
        <v>31</v>
      </c>
      <c r="E323" s="50" t="s">
        <v>89</v>
      </c>
      <c r="F323" s="51" t="s">
        <v>52</v>
      </c>
      <c r="G323" s="51">
        <v>0</v>
      </c>
      <c r="H323" s="51" t="s">
        <v>92</v>
      </c>
      <c r="I323" s="51">
        <v>14</v>
      </c>
      <c r="J323" s="51">
        <v>53</v>
      </c>
      <c r="K323" s="52" t="s">
        <v>96</v>
      </c>
      <c r="L323" s="51"/>
    </row>
    <row r="324" spans="1:12" ht="15" x14ac:dyDescent="0.25">
      <c r="A324" s="25"/>
      <c r="B324" s="16"/>
      <c r="C324" s="11"/>
      <c r="D324" s="6"/>
      <c r="E324" s="50" t="s">
        <v>190</v>
      </c>
      <c r="F324" s="51">
        <v>200</v>
      </c>
      <c r="G324" s="51">
        <v>3</v>
      </c>
      <c r="H324" s="51">
        <v>1</v>
      </c>
      <c r="I324" s="51">
        <v>42</v>
      </c>
      <c r="J324" s="51">
        <v>192</v>
      </c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v>475</v>
      </c>
      <c r="G326" s="21">
        <v>8</v>
      </c>
      <c r="H326" s="21">
        <v>6</v>
      </c>
      <c r="I326" s="21">
        <v>82</v>
      </c>
      <c r="J326" s="21">
        <v>419</v>
      </c>
      <c r="K326" s="27"/>
      <c r="L326" s="21">
        <f t="shared" ref="L326" ca="1" si="221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76</v>
      </c>
      <c r="F327" s="51" t="s">
        <v>77</v>
      </c>
      <c r="G327" s="51">
        <v>17</v>
      </c>
      <c r="H327" s="51">
        <v>17</v>
      </c>
      <c r="I327" s="51">
        <v>18</v>
      </c>
      <c r="J327" s="51">
        <v>299</v>
      </c>
      <c r="K327" s="52" t="s">
        <v>78</v>
      </c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 t="s">
        <v>83</v>
      </c>
      <c r="F329" s="51" t="s">
        <v>84</v>
      </c>
      <c r="G329" s="51">
        <v>0</v>
      </c>
      <c r="H329" s="51">
        <v>0</v>
      </c>
      <c r="I329" s="51">
        <v>14</v>
      </c>
      <c r="J329" s="51">
        <v>55</v>
      </c>
      <c r="K329" s="52" t="s">
        <v>85</v>
      </c>
      <c r="L329" s="51"/>
    </row>
    <row r="330" spans="1:12" ht="15" x14ac:dyDescent="0.25">
      <c r="A330" s="25"/>
      <c r="B330" s="16"/>
      <c r="C330" s="11"/>
      <c r="D330" s="7" t="s">
        <v>23</v>
      </c>
      <c r="E330" s="50" t="s">
        <v>54</v>
      </c>
      <c r="F330" s="51" t="s">
        <v>79</v>
      </c>
      <c r="G330" s="51">
        <v>5</v>
      </c>
      <c r="H330" s="51">
        <v>1</v>
      </c>
      <c r="I330" s="51">
        <v>25</v>
      </c>
      <c r="J330" s="51">
        <v>127</v>
      </c>
      <c r="K330" s="52"/>
      <c r="L330" s="51"/>
    </row>
    <row r="331" spans="1:12" ht="15" x14ac:dyDescent="0.25">
      <c r="A331" s="25"/>
      <c r="B331" s="16"/>
      <c r="C331" s="11"/>
      <c r="D331" s="61" t="s">
        <v>24</v>
      </c>
      <c r="E331" s="50" t="s">
        <v>111</v>
      </c>
      <c r="F331" s="51">
        <v>200</v>
      </c>
      <c r="G331" s="51">
        <v>1</v>
      </c>
      <c r="H331" s="51">
        <v>1</v>
      </c>
      <c r="I331" s="51">
        <v>20</v>
      </c>
      <c r="J331" s="51">
        <v>94</v>
      </c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v>792</v>
      </c>
      <c r="G333" s="21">
        <v>23</v>
      </c>
      <c r="H333" s="21">
        <v>19</v>
      </c>
      <c r="I333" s="21">
        <v>77</v>
      </c>
      <c r="J333" s="21">
        <v>575</v>
      </c>
      <c r="K333" s="27"/>
      <c r="L333" s="21">
        <f t="shared" ref="L333" ca="1" si="222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 t="s">
        <v>80</v>
      </c>
      <c r="F334" s="51">
        <v>200</v>
      </c>
      <c r="G334" s="51">
        <v>6</v>
      </c>
      <c r="H334" s="51">
        <v>6</v>
      </c>
      <c r="I334" s="51">
        <v>16</v>
      </c>
      <c r="J334" s="51">
        <v>140</v>
      </c>
      <c r="K334" s="52" t="s">
        <v>82</v>
      </c>
      <c r="L334" s="51"/>
    </row>
    <row r="335" spans="1:12" ht="15" x14ac:dyDescent="0.25">
      <c r="A335" s="25"/>
      <c r="B335" s="16"/>
      <c r="C335" s="11"/>
      <c r="D335" s="12" t="s">
        <v>35</v>
      </c>
      <c r="E335" s="50" t="s">
        <v>150</v>
      </c>
      <c r="F335" s="51">
        <v>90</v>
      </c>
      <c r="G335" s="51">
        <v>7</v>
      </c>
      <c r="H335" s="51">
        <v>5</v>
      </c>
      <c r="I335" s="51">
        <v>42</v>
      </c>
      <c r="J335" s="51">
        <v>238</v>
      </c>
      <c r="K335" s="52" t="s">
        <v>151</v>
      </c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v>290</v>
      </c>
      <c r="G340" s="21">
        <v>13</v>
      </c>
      <c r="H340" s="21">
        <v>11</v>
      </c>
      <c r="I340" s="21">
        <v>58</v>
      </c>
      <c r="J340" s="21">
        <v>378</v>
      </c>
      <c r="K340" s="27"/>
      <c r="L340" s="21">
        <f t="shared" ref="L340" ca="1" si="223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5" t="s">
        <v>4</v>
      </c>
      <c r="D341" s="66"/>
      <c r="E341" s="33"/>
      <c r="F341" s="34">
        <v>3046</v>
      </c>
      <c r="G341" s="34">
        <v>84</v>
      </c>
      <c r="H341" s="34">
        <v>81</v>
      </c>
      <c r="I341" s="34">
        <v>416</v>
      </c>
      <c r="J341" s="34">
        <v>2721</v>
      </c>
      <c r="K341" s="35"/>
      <c r="L341" s="34">
        <f t="shared" ref="L341" ca="1" si="224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193</v>
      </c>
      <c r="F342" s="48" t="s">
        <v>49</v>
      </c>
      <c r="G342" s="48">
        <v>10</v>
      </c>
      <c r="H342" s="48">
        <v>11</v>
      </c>
      <c r="I342" s="48">
        <v>41</v>
      </c>
      <c r="J342" s="48">
        <v>299</v>
      </c>
      <c r="K342" s="49" t="s">
        <v>194</v>
      </c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89</v>
      </c>
      <c r="F344" s="51" t="s">
        <v>52</v>
      </c>
      <c r="G344" s="51">
        <v>0</v>
      </c>
      <c r="H344" s="51" t="s">
        <v>92</v>
      </c>
      <c r="I344" s="51">
        <v>14</v>
      </c>
      <c r="J344" s="51">
        <v>53</v>
      </c>
      <c r="K344" s="52" t="s">
        <v>96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125</v>
      </c>
      <c r="F345" s="51" t="s">
        <v>126</v>
      </c>
      <c r="G345" s="51">
        <v>8</v>
      </c>
      <c r="H345" s="51">
        <v>4</v>
      </c>
      <c r="I345" s="51">
        <v>26</v>
      </c>
      <c r="J345" s="51">
        <v>181</v>
      </c>
      <c r="K345" s="52" t="s">
        <v>128</v>
      </c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v>517</v>
      </c>
      <c r="G349" s="21">
        <v>18</v>
      </c>
      <c r="H349" s="21">
        <v>15</v>
      </c>
      <c r="I349" s="21">
        <v>81</v>
      </c>
      <c r="J349" s="21">
        <v>533</v>
      </c>
      <c r="K349" s="27"/>
      <c r="L349" s="21">
        <f t="shared" si="214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25">SUM(G350:G352)</f>
        <v>0</v>
      </c>
      <c r="H353" s="21">
        <f t="shared" ref="H353" si="226">SUM(H350:H352)</f>
        <v>0</v>
      </c>
      <c r="I353" s="21">
        <f t="shared" ref="I353" si="227">SUM(I350:I352)</f>
        <v>0</v>
      </c>
      <c r="J353" s="21">
        <f t="shared" ref="J353" si="228">SUM(J350:J352)</f>
        <v>0</v>
      </c>
      <c r="K353" s="27"/>
      <c r="L353" s="21">
        <f t="shared" ref="L353" ca="1" si="229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195</v>
      </c>
      <c r="F354" s="51" t="s">
        <v>87</v>
      </c>
      <c r="G354" s="51">
        <v>1</v>
      </c>
      <c r="H354" s="51">
        <v>5</v>
      </c>
      <c r="I354" s="51">
        <v>4</v>
      </c>
      <c r="J354" s="51">
        <v>56</v>
      </c>
      <c r="K354" s="52" t="s">
        <v>196</v>
      </c>
      <c r="L354" s="51"/>
    </row>
    <row r="355" spans="1:12" ht="15" x14ac:dyDescent="0.25">
      <c r="A355" s="15"/>
      <c r="B355" s="16"/>
      <c r="C355" s="11"/>
      <c r="D355" s="7" t="s">
        <v>28</v>
      </c>
      <c r="E355" s="50" t="s">
        <v>197</v>
      </c>
      <c r="F355" s="51" t="s">
        <v>59</v>
      </c>
      <c r="G355" s="51">
        <v>3</v>
      </c>
      <c r="H355" s="51">
        <v>3</v>
      </c>
      <c r="I355" s="51">
        <v>19</v>
      </c>
      <c r="J355" s="51">
        <v>113</v>
      </c>
      <c r="K355" s="52" t="s">
        <v>198</v>
      </c>
      <c r="L355" s="51"/>
    </row>
    <row r="356" spans="1:12" ht="15" x14ac:dyDescent="0.25">
      <c r="A356" s="15"/>
      <c r="B356" s="16"/>
      <c r="C356" s="11"/>
      <c r="D356" s="7" t="s">
        <v>29</v>
      </c>
      <c r="E356" s="50" t="s">
        <v>146</v>
      </c>
      <c r="F356" s="51" t="s">
        <v>147</v>
      </c>
      <c r="G356" s="51">
        <v>14</v>
      </c>
      <c r="H356" s="51">
        <v>13</v>
      </c>
      <c r="I356" s="51">
        <v>3</v>
      </c>
      <c r="J356" s="51">
        <v>187</v>
      </c>
      <c r="K356" s="52" t="s">
        <v>149</v>
      </c>
      <c r="L356" s="51"/>
    </row>
    <row r="357" spans="1:12" ht="15" x14ac:dyDescent="0.25">
      <c r="A357" s="15"/>
      <c r="B357" s="16"/>
      <c r="C357" s="11"/>
      <c r="D357" s="7" t="s">
        <v>30</v>
      </c>
      <c r="E357" s="50" t="s">
        <v>132</v>
      </c>
      <c r="F357" s="51" t="s">
        <v>62</v>
      </c>
      <c r="G357" s="51">
        <v>7</v>
      </c>
      <c r="H357" s="51">
        <v>6</v>
      </c>
      <c r="I357" s="51">
        <v>45</v>
      </c>
      <c r="J357" s="51">
        <v>262</v>
      </c>
      <c r="K357" s="52" t="s">
        <v>137</v>
      </c>
      <c r="L357" s="51"/>
    </row>
    <row r="358" spans="1:12" ht="15" x14ac:dyDescent="0.25">
      <c r="A358" s="15"/>
      <c r="B358" s="16"/>
      <c r="C358" s="11"/>
      <c r="D358" s="7" t="s">
        <v>31</v>
      </c>
      <c r="E358" s="50" t="s">
        <v>89</v>
      </c>
      <c r="F358" s="51" t="s">
        <v>52</v>
      </c>
      <c r="G358" s="51">
        <v>0</v>
      </c>
      <c r="H358" s="51" t="s">
        <v>92</v>
      </c>
      <c r="I358" s="51">
        <v>14</v>
      </c>
      <c r="J358" s="51">
        <v>53</v>
      </c>
      <c r="K358" s="52" t="s">
        <v>96</v>
      </c>
      <c r="L358" s="51"/>
    </row>
    <row r="359" spans="1:12" ht="15" x14ac:dyDescent="0.25">
      <c r="A359" s="15"/>
      <c r="B359" s="16"/>
      <c r="C359" s="11"/>
      <c r="D359" s="7" t="s">
        <v>32</v>
      </c>
      <c r="E359" s="50" t="s">
        <v>54</v>
      </c>
      <c r="F359" s="51" t="s">
        <v>55</v>
      </c>
      <c r="G359" s="51">
        <v>2</v>
      </c>
      <c r="H359" s="51">
        <v>0</v>
      </c>
      <c r="I359" s="51">
        <v>13</v>
      </c>
      <c r="J359" s="51">
        <v>63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 t="s">
        <v>64</v>
      </c>
      <c r="F360" s="51" t="s">
        <v>55</v>
      </c>
      <c r="G360" s="51">
        <v>4</v>
      </c>
      <c r="H360" s="51">
        <v>1</v>
      </c>
      <c r="I360" s="51">
        <v>30</v>
      </c>
      <c r="J360" s="51">
        <v>144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v>952</v>
      </c>
      <c r="G363" s="21">
        <v>31</v>
      </c>
      <c r="H363" s="21">
        <v>28</v>
      </c>
      <c r="I363" s="21">
        <v>128</v>
      </c>
      <c r="J363" s="21">
        <v>878</v>
      </c>
      <c r="K363" s="27"/>
      <c r="L363" s="21">
        <f t="shared" ref="L363" ca="1" si="230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199</v>
      </c>
      <c r="F364" s="51" t="s">
        <v>87</v>
      </c>
      <c r="G364" s="51">
        <v>6</v>
      </c>
      <c r="H364" s="51">
        <v>6</v>
      </c>
      <c r="I364" s="51">
        <v>4</v>
      </c>
      <c r="J364" s="51">
        <v>132</v>
      </c>
      <c r="K364" s="52" t="s">
        <v>200</v>
      </c>
      <c r="L364" s="51"/>
    </row>
    <row r="365" spans="1:12" ht="15" x14ac:dyDescent="0.25">
      <c r="A365" s="15"/>
      <c r="B365" s="16"/>
      <c r="C365" s="11"/>
      <c r="D365" s="12" t="s">
        <v>31</v>
      </c>
      <c r="E365" s="50" t="s">
        <v>139</v>
      </c>
      <c r="F365" s="51">
        <v>200</v>
      </c>
      <c r="G365" s="51">
        <v>6</v>
      </c>
      <c r="H365" s="51">
        <v>7</v>
      </c>
      <c r="I365" s="51">
        <v>9</v>
      </c>
      <c r="J365" s="51">
        <v>116</v>
      </c>
      <c r="K365" s="52" t="s">
        <v>140</v>
      </c>
      <c r="L365" s="51"/>
    </row>
    <row r="366" spans="1:12" ht="15" x14ac:dyDescent="0.25">
      <c r="A366" s="15"/>
      <c r="B366" s="16"/>
      <c r="C366" s="11"/>
      <c r="D366" s="61" t="s">
        <v>24</v>
      </c>
      <c r="E366" s="50" t="s">
        <v>141</v>
      </c>
      <c r="F366" s="51">
        <v>250</v>
      </c>
      <c r="G366" s="51">
        <v>2</v>
      </c>
      <c r="H366" s="51">
        <v>1</v>
      </c>
      <c r="I366" s="51">
        <v>20</v>
      </c>
      <c r="J366" s="51">
        <v>90</v>
      </c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v>450</v>
      </c>
      <c r="G368" s="21">
        <v>14</v>
      </c>
      <c r="H368" s="21">
        <v>14</v>
      </c>
      <c r="I368" s="21">
        <v>33</v>
      </c>
      <c r="J368" s="21">
        <v>338</v>
      </c>
      <c r="K368" s="27"/>
      <c r="L368" s="21">
        <f t="shared" ref="L368" ca="1" si="231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115</v>
      </c>
      <c r="F369" s="51" t="s">
        <v>116</v>
      </c>
      <c r="G369" s="51">
        <v>17</v>
      </c>
      <c r="H369" s="51">
        <v>14</v>
      </c>
      <c r="I369" s="51">
        <v>0</v>
      </c>
      <c r="J369" s="51">
        <v>193</v>
      </c>
      <c r="K369" s="52" t="s">
        <v>120</v>
      </c>
      <c r="L369" s="51"/>
    </row>
    <row r="370" spans="1:12" ht="15" x14ac:dyDescent="0.25">
      <c r="A370" s="15"/>
      <c r="B370" s="16"/>
      <c r="C370" s="11"/>
      <c r="D370" s="7" t="s">
        <v>30</v>
      </c>
      <c r="E370" s="50" t="s">
        <v>201</v>
      </c>
      <c r="F370" s="51" t="s">
        <v>62</v>
      </c>
      <c r="G370" s="51">
        <v>6</v>
      </c>
      <c r="H370" s="51">
        <v>6</v>
      </c>
      <c r="I370" s="51">
        <v>35</v>
      </c>
      <c r="J370" s="51">
        <v>221</v>
      </c>
      <c r="K370" s="52" t="s">
        <v>202</v>
      </c>
      <c r="L370" s="51"/>
    </row>
    <row r="371" spans="1:12" ht="15" x14ac:dyDescent="0.25">
      <c r="A371" s="15"/>
      <c r="B371" s="16"/>
      <c r="C371" s="11"/>
      <c r="D371" s="7" t="s">
        <v>31</v>
      </c>
      <c r="E371" s="50" t="s">
        <v>112</v>
      </c>
      <c r="F371" s="51">
        <v>200</v>
      </c>
      <c r="G371" s="51">
        <v>0</v>
      </c>
      <c r="H371" s="51">
        <v>0</v>
      </c>
      <c r="I371" s="51" t="s">
        <v>113</v>
      </c>
      <c r="J371" s="51">
        <v>119</v>
      </c>
      <c r="K371" s="52" t="s">
        <v>114</v>
      </c>
      <c r="L371" s="51"/>
    </row>
    <row r="372" spans="1:12" ht="15" x14ac:dyDescent="0.25">
      <c r="A372" s="15"/>
      <c r="B372" s="16"/>
      <c r="C372" s="11"/>
      <c r="D372" s="7" t="s">
        <v>23</v>
      </c>
      <c r="E372" s="50" t="s">
        <v>54</v>
      </c>
      <c r="F372" s="51" t="s">
        <v>79</v>
      </c>
      <c r="G372" s="51">
        <v>5</v>
      </c>
      <c r="H372" s="51">
        <v>1</v>
      </c>
      <c r="I372" s="51">
        <v>25</v>
      </c>
      <c r="J372" s="51">
        <v>127</v>
      </c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v>602</v>
      </c>
      <c r="G375" s="21">
        <v>28</v>
      </c>
      <c r="H375" s="21">
        <v>21</v>
      </c>
      <c r="I375" s="21">
        <v>60</v>
      </c>
      <c r="J375" s="21">
        <v>660</v>
      </c>
      <c r="K375" s="27"/>
      <c r="L375" s="21">
        <f t="shared" ref="L375" ca="1" si="232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123</v>
      </c>
      <c r="F376" s="51" t="s">
        <v>52</v>
      </c>
      <c r="G376" s="51">
        <v>6</v>
      </c>
      <c r="H376" s="51">
        <v>6</v>
      </c>
      <c r="I376" s="51">
        <v>16</v>
      </c>
      <c r="J376" s="51">
        <v>140</v>
      </c>
      <c r="K376" s="52" t="s">
        <v>82</v>
      </c>
      <c r="L376" s="51"/>
    </row>
    <row r="377" spans="1:12" ht="15" x14ac:dyDescent="0.25">
      <c r="A377" s="15"/>
      <c r="B377" s="16"/>
      <c r="C377" s="11"/>
      <c r="D377" s="12" t="s">
        <v>35</v>
      </c>
      <c r="E377" s="50" t="s">
        <v>86</v>
      </c>
      <c r="F377" s="51" t="s">
        <v>87</v>
      </c>
      <c r="G377" s="51">
        <v>2</v>
      </c>
      <c r="H377" s="51">
        <v>15</v>
      </c>
      <c r="I377" s="51">
        <v>31</v>
      </c>
      <c r="J377" s="51">
        <v>276</v>
      </c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v>250</v>
      </c>
      <c r="G382" s="21">
        <v>8</v>
      </c>
      <c r="H382" s="21">
        <v>21</v>
      </c>
      <c r="I382" s="21">
        <v>47</v>
      </c>
      <c r="J382" s="21">
        <v>416</v>
      </c>
      <c r="K382" s="27"/>
      <c r="L382" s="21">
        <f t="shared" ref="L382" ca="1" si="233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5" t="s">
        <v>4</v>
      </c>
      <c r="D383" s="66"/>
      <c r="E383" s="33"/>
      <c r="F383" s="34">
        <v>2771</v>
      </c>
      <c r="G383" s="34">
        <v>99</v>
      </c>
      <c r="H383" s="34">
        <v>99</v>
      </c>
      <c r="I383" s="34">
        <v>349</v>
      </c>
      <c r="J383" s="34">
        <v>2825</v>
      </c>
      <c r="K383" s="35"/>
      <c r="L383" s="34">
        <f t="shared" ref="L383" ca="1" si="234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203</v>
      </c>
      <c r="F384" s="48" t="s">
        <v>49</v>
      </c>
      <c r="G384" s="48">
        <v>6</v>
      </c>
      <c r="H384" s="48">
        <v>9</v>
      </c>
      <c r="I384" s="48">
        <v>35</v>
      </c>
      <c r="J384" s="48">
        <v>247</v>
      </c>
      <c r="K384" s="49" t="s">
        <v>204</v>
      </c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51</v>
      </c>
      <c r="F386" s="51" t="s">
        <v>52</v>
      </c>
      <c r="G386" s="51">
        <v>4</v>
      </c>
      <c r="H386" s="51">
        <v>4</v>
      </c>
      <c r="I386" s="51">
        <v>23</v>
      </c>
      <c r="J386" s="51">
        <v>135</v>
      </c>
      <c r="K386" s="52" t="s">
        <v>53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90</v>
      </c>
      <c r="F387" s="51" t="s">
        <v>91</v>
      </c>
      <c r="G387" s="51">
        <v>8</v>
      </c>
      <c r="H387" s="51">
        <v>9</v>
      </c>
      <c r="I387" s="51">
        <v>26</v>
      </c>
      <c r="J387" s="51">
        <v>221</v>
      </c>
      <c r="K387" s="52" t="s">
        <v>97</v>
      </c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v>527</v>
      </c>
      <c r="G391" s="21">
        <f t="shared" ref="G391" si="235">SUM(G384:G390)</f>
        <v>18</v>
      </c>
      <c r="H391" s="21">
        <f t="shared" ref="H391" si="236">SUM(H384:H390)</f>
        <v>22</v>
      </c>
      <c r="I391" s="21">
        <f t="shared" ref="I391" si="237">SUM(I384:I390)</f>
        <v>84</v>
      </c>
      <c r="J391" s="21">
        <f t="shared" ref="J391" si="238">SUM(J384:J390)</f>
        <v>603</v>
      </c>
      <c r="K391" s="27"/>
      <c r="L391" s="21">
        <f t="shared" ref="L391:L433" si="239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40">SUM(G392:G394)</f>
        <v>0</v>
      </c>
      <c r="H395" s="21">
        <f t="shared" ref="H395" si="241">SUM(H392:H394)</f>
        <v>0</v>
      </c>
      <c r="I395" s="21">
        <f t="shared" ref="I395" si="242">SUM(I392:I394)</f>
        <v>0</v>
      </c>
      <c r="J395" s="21">
        <f t="shared" ref="J395" si="243">SUM(J392:J394)</f>
        <v>0</v>
      </c>
      <c r="K395" s="27"/>
      <c r="L395" s="21">
        <f t="shared" ref="L395" ca="1" si="244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205</v>
      </c>
      <c r="F396" s="51" t="s">
        <v>57</v>
      </c>
      <c r="G396" s="51">
        <v>2</v>
      </c>
      <c r="H396" s="51">
        <v>5</v>
      </c>
      <c r="I396" s="51">
        <v>11</v>
      </c>
      <c r="J396" s="51">
        <v>89</v>
      </c>
      <c r="K396" s="52" t="s">
        <v>207</v>
      </c>
      <c r="L396" s="51"/>
    </row>
    <row r="397" spans="1:12" ht="15" x14ac:dyDescent="0.25">
      <c r="A397" s="25"/>
      <c r="B397" s="16"/>
      <c r="C397" s="11"/>
      <c r="D397" s="7" t="s">
        <v>28</v>
      </c>
      <c r="E397" s="50" t="s">
        <v>58</v>
      </c>
      <c r="F397" s="51" t="s">
        <v>59</v>
      </c>
      <c r="G397" s="51">
        <v>2</v>
      </c>
      <c r="H397" s="51">
        <v>6</v>
      </c>
      <c r="I397" s="51">
        <v>12</v>
      </c>
      <c r="J397" s="51">
        <v>105</v>
      </c>
      <c r="K397" s="52" t="s">
        <v>70</v>
      </c>
      <c r="L397" s="51"/>
    </row>
    <row r="398" spans="1:12" ht="15" x14ac:dyDescent="0.25">
      <c r="A398" s="25"/>
      <c r="B398" s="16"/>
      <c r="C398" s="11"/>
      <c r="D398" s="7" t="s">
        <v>29</v>
      </c>
      <c r="E398" s="50" t="s">
        <v>180</v>
      </c>
      <c r="F398" s="51" t="s">
        <v>93</v>
      </c>
      <c r="G398" s="51">
        <v>13</v>
      </c>
      <c r="H398" s="51">
        <v>10</v>
      </c>
      <c r="I398" s="51">
        <v>2</v>
      </c>
      <c r="J398" s="51">
        <v>135</v>
      </c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 t="s">
        <v>206</v>
      </c>
      <c r="F399" s="51" t="s">
        <v>62</v>
      </c>
      <c r="G399" s="51">
        <v>8</v>
      </c>
      <c r="H399" s="51">
        <v>6</v>
      </c>
      <c r="I399" s="51">
        <v>35</v>
      </c>
      <c r="J399" s="51">
        <v>221</v>
      </c>
      <c r="K399" s="52" t="s">
        <v>208</v>
      </c>
      <c r="L399" s="51"/>
    </row>
    <row r="400" spans="1:12" ht="15" x14ac:dyDescent="0.25">
      <c r="A400" s="25"/>
      <c r="B400" s="16"/>
      <c r="C400" s="11"/>
      <c r="D400" s="7" t="s">
        <v>31</v>
      </c>
      <c r="E400" s="50" t="s">
        <v>107</v>
      </c>
      <c r="F400" s="51">
        <v>200</v>
      </c>
      <c r="G400" s="51">
        <v>2</v>
      </c>
      <c r="H400" s="51">
        <v>0</v>
      </c>
      <c r="I400" s="51">
        <v>41</v>
      </c>
      <c r="J400" s="51">
        <v>171</v>
      </c>
      <c r="K400" s="52" t="s">
        <v>108</v>
      </c>
      <c r="L400" s="51"/>
    </row>
    <row r="401" spans="1:12" ht="15" x14ac:dyDescent="0.25">
      <c r="A401" s="25"/>
      <c r="B401" s="16"/>
      <c r="C401" s="11"/>
      <c r="D401" s="7" t="s">
        <v>32</v>
      </c>
      <c r="E401" s="50" t="s">
        <v>54</v>
      </c>
      <c r="F401" s="51" t="s">
        <v>55</v>
      </c>
      <c r="G401" s="51">
        <v>2</v>
      </c>
      <c r="H401" s="51">
        <v>0</v>
      </c>
      <c r="I401" s="51">
        <v>13</v>
      </c>
      <c r="J401" s="51">
        <v>63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 t="s">
        <v>64</v>
      </c>
      <c r="F402" s="51" t="s">
        <v>55</v>
      </c>
      <c r="G402" s="51">
        <v>4</v>
      </c>
      <c r="H402" s="51">
        <v>1</v>
      </c>
      <c r="I402" s="51">
        <v>30</v>
      </c>
      <c r="J402" s="51">
        <v>144</v>
      </c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v>955</v>
      </c>
      <c r="G405" s="21">
        <f t="shared" ref="G405" si="245">SUM(G396:G404)</f>
        <v>33</v>
      </c>
      <c r="H405" s="21">
        <f t="shared" ref="H405" si="246">SUM(H396:H404)</f>
        <v>28</v>
      </c>
      <c r="I405" s="21">
        <f t="shared" ref="I405" si="247">SUM(I396:I404)</f>
        <v>144</v>
      </c>
      <c r="J405" s="21">
        <f t="shared" ref="J405" si="248">SUM(J396:J404)</f>
        <v>928</v>
      </c>
      <c r="K405" s="27"/>
      <c r="L405" s="21">
        <f t="shared" ref="L405" ca="1" si="249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209</v>
      </c>
      <c r="F406" s="51">
        <v>90</v>
      </c>
      <c r="G406" s="51">
        <v>7</v>
      </c>
      <c r="H406" s="51">
        <v>5</v>
      </c>
      <c r="I406" s="51">
        <v>42</v>
      </c>
      <c r="J406" s="51">
        <v>238</v>
      </c>
      <c r="K406" s="52" t="s">
        <v>151</v>
      </c>
      <c r="L406" s="51"/>
    </row>
    <row r="407" spans="1:12" ht="15" x14ac:dyDescent="0.25">
      <c r="A407" s="25"/>
      <c r="B407" s="16"/>
      <c r="C407" s="11"/>
      <c r="D407" s="12" t="s">
        <v>31</v>
      </c>
      <c r="E407" s="50" t="s">
        <v>165</v>
      </c>
      <c r="F407" s="51" t="s">
        <v>52</v>
      </c>
      <c r="G407" s="51">
        <v>1</v>
      </c>
      <c r="H407" s="51">
        <v>0</v>
      </c>
      <c r="I407" s="51">
        <v>20</v>
      </c>
      <c r="J407" s="51">
        <v>92</v>
      </c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90</v>
      </c>
      <c r="G410" s="21">
        <f t="shared" ref="G410" si="250">SUM(G406:G409)</f>
        <v>8</v>
      </c>
      <c r="H410" s="21">
        <f t="shared" ref="H410" si="251">SUM(H406:H409)</f>
        <v>5</v>
      </c>
      <c r="I410" s="21">
        <f t="shared" ref="I410" si="252">SUM(I406:I409)</f>
        <v>62</v>
      </c>
      <c r="J410" s="21">
        <f t="shared" ref="J410" si="253">SUM(J406:J409)</f>
        <v>330</v>
      </c>
      <c r="K410" s="27"/>
      <c r="L410" s="21">
        <f t="shared" ref="L410" ca="1" si="254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60</v>
      </c>
      <c r="F411" s="51" t="s">
        <v>57</v>
      </c>
      <c r="G411" s="51">
        <v>24</v>
      </c>
      <c r="H411" s="51">
        <v>7</v>
      </c>
      <c r="I411" s="51">
        <v>0</v>
      </c>
      <c r="J411" s="51">
        <v>158</v>
      </c>
      <c r="K411" s="52" t="s">
        <v>71</v>
      </c>
      <c r="L411" s="51"/>
    </row>
    <row r="412" spans="1:12" ht="15" x14ac:dyDescent="0.25">
      <c r="A412" s="25"/>
      <c r="B412" s="16"/>
      <c r="C412" s="11"/>
      <c r="D412" s="7" t="s">
        <v>30</v>
      </c>
      <c r="E412" s="50" t="s">
        <v>144</v>
      </c>
      <c r="F412" s="51" t="s">
        <v>52</v>
      </c>
      <c r="G412" s="51">
        <v>4</v>
      </c>
      <c r="H412" s="51">
        <v>7</v>
      </c>
      <c r="I412" s="51">
        <v>27</v>
      </c>
      <c r="J412" s="51">
        <v>186</v>
      </c>
      <c r="K412" s="52" t="s">
        <v>148</v>
      </c>
      <c r="L412" s="51"/>
    </row>
    <row r="413" spans="1:12" ht="15" x14ac:dyDescent="0.25">
      <c r="A413" s="25"/>
      <c r="B413" s="16"/>
      <c r="C413" s="11"/>
      <c r="D413" s="7" t="s">
        <v>31</v>
      </c>
      <c r="E413" s="50" t="s">
        <v>89</v>
      </c>
      <c r="F413" s="51" t="s">
        <v>52</v>
      </c>
      <c r="G413" s="51">
        <v>0</v>
      </c>
      <c r="H413" s="51" t="s">
        <v>92</v>
      </c>
      <c r="I413" s="51">
        <v>14</v>
      </c>
      <c r="J413" s="51">
        <v>53</v>
      </c>
      <c r="K413" s="52" t="s">
        <v>96</v>
      </c>
      <c r="L413" s="51"/>
    </row>
    <row r="414" spans="1:12" ht="15" x14ac:dyDescent="0.25">
      <c r="A414" s="25"/>
      <c r="B414" s="16"/>
      <c r="C414" s="11"/>
      <c r="D414" s="7" t="s">
        <v>23</v>
      </c>
      <c r="E414" s="50" t="s">
        <v>54</v>
      </c>
      <c r="F414" s="51" t="s">
        <v>79</v>
      </c>
      <c r="G414" s="51">
        <v>5</v>
      </c>
      <c r="H414" s="51">
        <v>1</v>
      </c>
      <c r="I414" s="51">
        <v>25</v>
      </c>
      <c r="J414" s="51">
        <v>127</v>
      </c>
      <c r="K414" s="52"/>
      <c r="L414" s="51"/>
    </row>
    <row r="415" spans="1:12" ht="15" x14ac:dyDescent="0.25">
      <c r="A415" s="25"/>
      <c r="B415" s="16"/>
      <c r="C415" s="11"/>
      <c r="D415" s="61" t="s">
        <v>24</v>
      </c>
      <c r="E415" s="50" t="s">
        <v>65</v>
      </c>
      <c r="F415" s="51">
        <v>200</v>
      </c>
      <c r="G415" s="51">
        <v>1</v>
      </c>
      <c r="H415" s="51">
        <v>1</v>
      </c>
      <c r="I415" s="51">
        <v>21</v>
      </c>
      <c r="J415" s="51">
        <v>94</v>
      </c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200</v>
      </c>
      <c r="G417" s="21">
        <f t="shared" ref="G417" si="255">SUM(G411:G416)</f>
        <v>34</v>
      </c>
      <c r="H417" s="21">
        <f t="shared" ref="H417" si="256">SUM(H411:H416)</f>
        <v>16</v>
      </c>
      <c r="I417" s="21">
        <f t="shared" ref="I417" si="257">SUM(I411:I416)</f>
        <v>87</v>
      </c>
      <c r="J417" s="21">
        <f t="shared" ref="J417" si="258">SUM(J411:J416)</f>
        <v>618</v>
      </c>
      <c r="K417" s="27"/>
      <c r="L417" s="21">
        <f t="shared" ref="L417" ca="1" si="259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 t="s">
        <v>122</v>
      </c>
      <c r="F419" s="51" t="s">
        <v>87</v>
      </c>
      <c r="G419" s="51">
        <v>4</v>
      </c>
      <c r="H419" s="51">
        <v>5</v>
      </c>
      <c r="I419" s="51">
        <v>38</v>
      </c>
      <c r="J419" s="51">
        <v>209</v>
      </c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 t="s">
        <v>89</v>
      </c>
      <c r="F420" s="51" t="s">
        <v>52</v>
      </c>
      <c r="G420" s="51">
        <v>0</v>
      </c>
      <c r="H420" s="51" t="s">
        <v>92</v>
      </c>
      <c r="I420" s="51">
        <v>14</v>
      </c>
      <c r="J420" s="51">
        <v>53</v>
      </c>
      <c r="K420" s="52" t="s">
        <v>96</v>
      </c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v>250</v>
      </c>
      <c r="G424" s="21">
        <f t="shared" ref="G424" si="260">SUM(G418:G423)</f>
        <v>4</v>
      </c>
      <c r="H424" s="21">
        <f t="shared" ref="H424" si="261">SUM(H418:H423)</f>
        <v>5</v>
      </c>
      <c r="I424" s="21">
        <f t="shared" ref="I424" si="262">SUM(I418:I423)</f>
        <v>52</v>
      </c>
      <c r="J424" s="21">
        <f t="shared" ref="J424" si="263">SUM(J418:J423)</f>
        <v>262</v>
      </c>
      <c r="K424" s="27"/>
      <c r="L424" s="21">
        <f t="shared" ref="L424" ca="1" si="264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5" t="s">
        <v>4</v>
      </c>
      <c r="D425" s="66"/>
      <c r="E425" s="33"/>
      <c r="F425" s="34">
        <f>F391+F395+F405+F410+F417+F424</f>
        <v>2022</v>
      </c>
      <c r="G425" s="34">
        <f t="shared" ref="G425" si="265">G391+G395+G405+G410+G417+G424</f>
        <v>97</v>
      </c>
      <c r="H425" s="34">
        <f t="shared" ref="H425" si="266">H391+H395+H405+H410+H417+H424</f>
        <v>76</v>
      </c>
      <c r="I425" s="34">
        <f t="shared" ref="I425" si="267">I391+I395+I405+I410+I417+I424</f>
        <v>429</v>
      </c>
      <c r="J425" s="34">
        <f t="shared" ref="J425" si="268">J391+J395+J405+J410+J417+J424</f>
        <v>2741</v>
      </c>
      <c r="K425" s="35"/>
      <c r="L425" s="34">
        <f t="shared" ref="L425" ca="1" si="269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168</v>
      </c>
      <c r="F426" s="48" t="s">
        <v>169</v>
      </c>
      <c r="G426" s="48">
        <v>22</v>
      </c>
      <c r="H426" s="48">
        <v>16</v>
      </c>
      <c r="I426" s="48">
        <v>33</v>
      </c>
      <c r="J426" s="48">
        <v>363</v>
      </c>
      <c r="K426" s="49" t="s">
        <v>170</v>
      </c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171</v>
      </c>
      <c r="F428" s="51" t="s">
        <v>84</v>
      </c>
      <c r="G428" s="51">
        <v>0</v>
      </c>
      <c r="H428" s="51">
        <v>0</v>
      </c>
      <c r="I428" s="51">
        <v>14</v>
      </c>
      <c r="J428" s="51">
        <v>55</v>
      </c>
      <c r="K428" s="52" t="s">
        <v>85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172</v>
      </c>
      <c r="F429" s="51" t="s">
        <v>173</v>
      </c>
      <c r="G429" s="51">
        <v>3</v>
      </c>
      <c r="H429" s="51">
        <v>8</v>
      </c>
      <c r="I429" s="51">
        <v>13</v>
      </c>
      <c r="J429" s="51">
        <v>129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v>437</v>
      </c>
      <c r="G433" s="21">
        <f t="shared" ref="G433" si="270">SUM(G426:G432)</f>
        <v>25</v>
      </c>
      <c r="H433" s="21">
        <f t="shared" ref="H433" si="271">SUM(H426:H432)</f>
        <v>24</v>
      </c>
      <c r="I433" s="21">
        <f t="shared" ref="I433" si="272">SUM(I426:I432)</f>
        <v>60</v>
      </c>
      <c r="J433" s="21">
        <f t="shared" ref="J433" si="273">SUM(J426:J432)</f>
        <v>547</v>
      </c>
      <c r="K433" s="27"/>
      <c r="L433" s="21">
        <f t="shared" si="239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74">SUM(G434:G436)</f>
        <v>0</v>
      </c>
      <c r="H437" s="21">
        <f t="shared" ref="H437" si="275">SUM(H434:H436)</f>
        <v>0</v>
      </c>
      <c r="I437" s="21">
        <f t="shared" ref="I437" si="276">SUM(I434:I436)</f>
        <v>0</v>
      </c>
      <c r="J437" s="21">
        <f t="shared" ref="J437" si="277">SUM(J434:J436)</f>
        <v>0</v>
      </c>
      <c r="K437" s="27"/>
      <c r="L437" s="21">
        <f t="shared" ref="L437" ca="1" si="278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8" t="s">
        <v>212</v>
      </c>
      <c r="F438" s="51">
        <v>100</v>
      </c>
      <c r="G438" s="51">
        <v>2</v>
      </c>
      <c r="H438" s="51">
        <v>5</v>
      </c>
      <c r="I438" s="51">
        <v>9</v>
      </c>
      <c r="J438" s="51">
        <v>84</v>
      </c>
      <c r="K438" s="60" t="s">
        <v>213</v>
      </c>
      <c r="L438" s="51"/>
    </row>
    <row r="439" spans="1:12" ht="15" x14ac:dyDescent="0.25">
      <c r="A439" s="25"/>
      <c r="B439" s="16"/>
      <c r="C439" s="11"/>
      <c r="D439" s="7" t="s">
        <v>28</v>
      </c>
      <c r="E439" s="50" t="s">
        <v>210</v>
      </c>
      <c r="F439" s="51" t="s">
        <v>59</v>
      </c>
      <c r="G439" s="51">
        <v>7</v>
      </c>
      <c r="H439" s="51">
        <v>4</v>
      </c>
      <c r="I439" s="51">
        <v>20</v>
      </c>
      <c r="J439" s="51">
        <v>144</v>
      </c>
      <c r="K439" s="52" t="s">
        <v>211</v>
      </c>
      <c r="L439" s="51"/>
    </row>
    <row r="440" spans="1:12" ht="15" x14ac:dyDescent="0.25">
      <c r="A440" s="25"/>
      <c r="B440" s="16"/>
      <c r="C440" s="11"/>
      <c r="D440" s="7" t="s">
        <v>29</v>
      </c>
      <c r="E440" s="50" t="s">
        <v>76</v>
      </c>
      <c r="F440" s="51" t="s">
        <v>77</v>
      </c>
      <c r="G440" s="51">
        <v>17</v>
      </c>
      <c r="H440" s="51">
        <v>17</v>
      </c>
      <c r="I440" s="51">
        <v>18</v>
      </c>
      <c r="J440" s="51">
        <v>299</v>
      </c>
      <c r="K440" s="52" t="s">
        <v>78</v>
      </c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 t="s">
        <v>63</v>
      </c>
      <c r="F442" s="51" t="s">
        <v>52</v>
      </c>
      <c r="G442" s="51">
        <v>0</v>
      </c>
      <c r="H442" s="51">
        <v>0</v>
      </c>
      <c r="I442" s="51">
        <v>25</v>
      </c>
      <c r="J442" s="51">
        <v>99</v>
      </c>
      <c r="K442" s="52" t="s">
        <v>73</v>
      </c>
      <c r="L442" s="51"/>
    </row>
    <row r="443" spans="1:12" ht="15" x14ac:dyDescent="0.25">
      <c r="A443" s="25"/>
      <c r="B443" s="16"/>
      <c r="C443" s="11"/>
      <c r="D443" s="7" t="s">
        <v>32</v>
      </c>
      <c r="E443" s="50" t="s">
        <v>54</v>
      </c>
      <c r="F443" s="51" t="s">
        <v>55</v>
      </c>
      <c r="G443" s="51">
        <v>2</v>
      </c>
      <c r="H443" s="51">
        <v>0</v>
      </c>
      <c r="I443" s="51">
        <v>13</v>
      </c>
      <c r="J443" s="51">
        <v>63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 t="s">
        <v>64</v>
      </c>
      <c r="F444" s="51" t="s">
        <v>55</v>
      </c>
      <c r="G444" s="51">
        <v>4</v>
      </c>
      <c r="H444" s="51">
        <v>1</v>
      </c>
      <c r="I444" s="51">
        <v>30</v>
      </c>
      <c r="J444" s="51">
        <v>144</v>
      </c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v>945</v>
      </c>
      <c r="G447" s="21">
        <f t="shared" ref="G447" si="279">SUM(G438:G446)</f>
        <v>32</v>
      </c>
      <c r="H447" s="21">
        <f t="shared" ref="H447" si="280">SUM(H438:H446)</f>
        <v>27</v>
      </c>
      <c r="I447" s="21">
        <f t="shared" ref="I447" si="281">SUM(I438:I446)</f>
        <v>115</v>
      </c>
      <c r="J447" s="21">
        <f t="shared" ref="J447" si="282">SUM(J438:J446)</f>
        <v>833</v>
      </c>
      <c r="K447" s="27"/>
      <c r="L447" s="21">
        <f t="shared" ref="L447" ca="1" si="283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167</v>
      </c>
      <c r="F448" s="51" t="s">
        <v>138</v>
      </c>
      <c r="G448" s="51">
        <v>7</v>
      </c>
      <c r="H448" s="51">
        <v>9</v>
      </c>
      <c r="I448" s="51">
        <v>45</v>
      </c>
      <c r="J448" s="51">
        <v>294</v>
      </c>
      <c r="K448" s="52" t="s">
        <v>214</v>
      </c>
      <c r="L448" s="51"/>
    </row>
    <row r="449" spans="1:12" ht="15" x14ac:dyDescent="0.25">
      <c r="A449" s="25"/>
      <c r="B449" s="16"/>
      <c r="C449" s="11"/>
      <c r="D449" s="12" t="s">
        <v>31</v>
      </c>
      <c r="E449" s="50" t="s">
        <v>89</v>
      </c>
      <c r="F449" s="51" t="s">
        <v>52</v>
      </c>
      <c r="G449" s="51">
        <v>0</v>
      </c>
      <c r="H449" s="51" t="s">
        <v>92</v>
      </c>
      <c r="I449" s="51">
        <v>14</v>
      </c>
      <c r="J449" s="51">
        <v>53</v>
      </c>
      <c r="K449" s="52" t="s">
        <v>96</v>
      </c>
      <c r="L449" s="51"/>
    </row>
    <row r="450" spans="1:12" ht="15" x14ac:dyDescent="0.25">
      <c r="A450" s="25"/>
      <c r="B450" s="16"/>
      <c r="C450" s="11"/>
      <c r="D450" s="61" t="s">
        <v>24</v>
      </c>
      <c r="E450" s="50" t="s">
        <v>111</v>
      </c>
      <c r="F450" s="51">
        <v>200</v>
      </c>
      <c r="G450" s="51">
        <v>1</v>
      </c>
      <c r="H450" s="51">
        <v>1</v>
      </c>
      <c r="I450" s="51">
        <v>20</v>
      </c>
      <c r="J450" s="51">
        <v>94</v>
      </c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v>490</v>
      </c>
      <c r="G452" s="21">
        <f t="shared" ref="G452" si="284">SUM(G448:G451)</f>
        <v>8</v>
      </c>
      <c r="H452" s="21">
        <f t="shared" ref="H452" si="285">SUM(H448:H451)</f>
        <v>10</v>
      </c>
      <c r="I452" s="21">
        <f t="shared" ref="I452" si="286">SUM(I448:I451)</f>
        <v>79</v>
      </c>
      <c r="J452" s="21">
        <f t="shared" ref="J452" si="287">SUM(J448:J451)</f>
        <v>441</v>
      </c>
      <c r="K452" s="27"/>
      <c r="L452" s="21">
        <f t="shared" ref="L452" ca="1" si="288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215</v>
      </c>
      <c r="F453" s="51" t="s">
        <v>57</v>
      </c>
      <c r="G453" s="51">
        <v>15</v>
      </c>
      <c r="H453" s="51">
        <v>12</v>
      </c>
      <c r="I453" s="51">
        <v>7</v>
      </c>
      <c r="J453" s="51">
        <v>200</v>
      </c>
      <c r="K453" s="60" t="s">
        <v>216</v>
      </c>
      <c r="L453" s="51"/>
    </row>
    <row r="454" spans="1:12" ht="15" x14ac:dyDescent="0.25">
      <c r="A454" s="25"/>
      <c r="B454" s="16"/>
      <c r="C454" s="11"/>
      <c r="D454" s="7" t="s">
        <v>30</v>
      </c>
      <c r="E454" s="50" t="s">
        <v>181</v>
      </c>
      <c r="F454" s="51" t="s">
        <v>62</v>
      </c>
      <c r="G454" s="51">
        <v>8</v>
      </c>
      <c r="H454" s="51">
        <v>8</v>
      </c>
      <c r="I454" s="51">
        <v>42</v>
      </c>
      <c r="J454" s="51">
        <v>272</v>
      </c>
      <c r="K454" s="52" t="s">
        <v>183</v>
      </c>
      <c r="L454" s="51"/>
    </row>
    <row r="455" spans="1:12" ht="15" x14ac:dyDescent="0.25">
      <c r="A455" s="25"/>
      <c r="B455" s="16"/>
      <c r="C455" s="11"/>
      <c r="D455" s="7" t="s">
        <v>31</v>
      </c>
      <c r="E455" s="50" t="s">
        <v>74</v>
      </c>
      <c r="F455" s="51" t="s">
        <v>52</v>
      </c>
      <c r="G455" s="51">
        <v>2</v>
      </c>
      <c r="H455" s="51">
        <v>2</v>
      </c>
      <c r="I455" s="51">
        <v>16</v>
      </c>
      <c r="J455" s="51">
        <v>81</v>
      </c>
      <c r="K455" s="52" t="s">
        <v>75</v>
      </c>
      <c r="L455" s="51"/>
    </row>
    <row r="456" spans="1:12" ht="15" x14ac:dyDescent="0.25">
      <c r="A456" s="25"/>
      <c r="B456" s="16"/>
      <c r="C456" s="11"/>
      <c r="D456" s="7" t="s">
        <v>23</v>
      </c>
      <c r="E456" s="50" t="s">
        <v>54</v>
      </c>
      <c r="F456" s="51" t="s">
        <v>79</v>
      </c>
      <c r="G456" s="51">
        <v>5</v>
      </c>
      <c r="H456" s="51">
        <v>1</v>
      </c>
      <c r="I456" s="51">
        <v>25</v>
      </c>
      <c r="J456" s="51">
        <v>127</v>
      </c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v>627</v>
      </c>
      <c r="G459" s="21">
        <f t="shared" ref="G459" si="289">SUM(G453:G458)</f>
        <v>30</v>
      </c>
      <c r="H459" s="21">
        <f t="shared" ref="H459" si="290">SUM(H453:H458)</f>
        <v>23</v>
      </c>
      <c r="I459" s="21">
        <f t="shared" ref="I459" si="291">SUM(I453:I458)</f>
        <v>90</v>
      </c>
      <c r="J459" s="21">
        <f t="shared" ref="J459" si="292">SUM(J453:J458)</f>
        <v>680</v>
      </c>
      <c r="K459" s="27"/>
      <c r="L459" s="21">
        <f t="shared" ref="L459" ca="1" si="293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 t="s">
        <v>123</v>
      </c>
      <c r="F460" s="51" t="s">
        <v>52</v>
      </c>
      <c r="G460" s="51">
        <v>6</v>
      </c>
      <c r="H460" s="51">
        <v>6</v>
      </c>
      <c r="I460" s="51">
        <v>16</v>
      </c>
      <c r="J460" s="51">
        <v>140</v>
      </c>
      <c r="K460" s="52" t="s">
        <v>82</v>
      </c>
      <c r="L460" s="51"/>
    </row>
    <row r="461" spans="1:12" ht="15" x14ac:dyDescent="0.25">
      <c r="A461" s="25"/>
      <c r="B461" s="16"/>
      <c r="C461" s="11"/>
      <c r="D461" s="12" t="s">
        <v>35</v>
      </c>
      <c r="E461" s="50" t="s">
        <v>150</v>
      </c>
      <c r="F461" s="51">
        <v>90</v>
      </c>
      <c r="G461" s="51">
        <v>7</v>
      </c>
      <c r="H461" s="51">
        <v>5</v>
      </c>
      <c r="I461" s="51">
        <v>42</v>
      </c>
      <c r="J461" s="51">
        <v>238</v>
      </c>
      <c r="K461" s="52" t="s">
        <v>151</v>
      </c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v>290</v>
      </c>
      <c r="G466" s="21">
        <f t="shared" ref="G466" si="294">SUM(G460:G465)</f>
        <v>13</v>
      </c>
      <c r="H466" s="21">
        <f t="shared" ref="H466" si="295">SUM(H460:H465)</f>
        <v>11</v>
      </c>
      <c r="I466" s="21">
        <f t="shared" ref="I466" si="296">SUM(I460:I465)</f>
        <v>58</v>
      </c>
      <c r="J466" s="21">
        <f t="shared" ref="J466" si="297">SUM(J460:J465)</f>
        <v>378</v>
      </c>
      <c r="K466" s="27"/>
      <c r="L466" s="21">
        <f t="shared" ref="L466" ca="1" si="298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5" t="s">
        <v>4</v>
      </c>
      <c r="D467" s="66"/>
      <c r="E467" s="33"/>
      <c r="F467" s="34">
        <f>F433+F437+F447+F452+F459+F466</f>
        <v>2789</v>
      </c>
      <c r="G467" s="34">
        <f t="shared" ref="G467" si="299">G433+G437+G447+G452+G459+G466</f>
        <v>108</v>
      </c>
      <c r="H467" s="34">
        <f t="shared" ref="H467" si="300">H433+H437+H447+H452+H459+H466</f>
        <v>95</v>
      </c>
      <c r="I467" s="34">
        <f t="shared" ref="I467" si="301">I433+I437+I447+I452+I459+I466</f>
        <v>402</v>
      </c>
      <c r="J467" s="34">
        <f t="shared" ref="J467" si="302">J433+J437+J447+J452+J459+J466</f>
        <v>2879</v>
      </c>
      <c r="K467" s="35"/>
      <c r="L467" s="34">
        <f t="shared" ref="L467" ca="1" si="303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217</v>
      </c>
      <c r="F468" s="48" t="s">
        <v>49</v>
      </c>
      <c r="G468" s="48">
        <v>11</v>
      </c>
      <c r="H468" s="48">
        <v>9</v>
      </c>
      <c r="I468" s="48">
        <v>44</v>
      </c>
      <c r="J468" s="48">
        <v>303</v>
      </c>
      <c r="K468" s="49" t="s">
        <v>161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51</v>
      </c>
      <c r="F470" s="51" t="s">
        <v>52</v>
      </c>
      <c r="G470" s="51">
        <v>4</v>
      </c>
      <c r="H470" s="51">
        <v>4</v>
      </c>
      <c r="I470" s="51">
        <v>23</v>
      </c>
      <c r="J470" s="51">
        <v>135</v>
      </c>
      <c r="K470" s="52" t="s">
        <v>53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90</v>
      </c>
      <c r="F471" s="51" t="s">
        <v>91</v>
      </c>
      <c r="G471" s="51">
        <v>8</v>
      </c>
      <c r="H471" s="51">
        <v>9</v>
      </c>
      <c r="I471" s="51">
        <v>26</v>
      </c>
      <c r="J471" s="51">
        <v>221</v>
      </c>
      <c r="K471" s="52" t="s">
        <v>97</v>
      </c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v>527</v>
      </c>
      <c r="G475" s="21">
        <f t="shared" ref="G475" si="304">SUM(G468:G474)</f>
        <v>23</v>
      </c>
      <c r="H475" s="21">
        <f t="shared" ref="H475" si="305">SUM(H468:H474)</f>
        <v>22</v>
      </c>
      <c r="I475" s="21">
        <f t="shared" ref="I475" si="306">SUM(I468:I474)</f>
        <v>93</v>
      </c>
      <c r="J475" s="21">
        <f t="shared" ref="J475" si="307">SUM(J468:J474)</f>
        <v>659</v>
      </c>
      <c r="K475" s="27"/>
      <c r="L475" s="21">
        <f t="shared" ref="L475:L517" si="308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09">SUM(G476:G478)</f>
        <v>0</v>
      </c>
      <c r="H479" s="21">
        <f t="shared" ref="H479" si="310">SUM(H476:H478)</f>
        <v>0</v>
      </c>
      <c r="I479" s="21">
        <f t="shared" ref="I479" si="311">SUM(I476:I478)</f>
        <v>0</v>
      </c>
      <c r="J479" s="21">
        <f t="shared" ref="J479" si="312">SUM(J476:J478)</f>
        <v>0</v>
      </c>
      <c r="K479" s="27"/>
      <c r="L479" s="21">
        <f t="shared" ref="L479" ca="1" si="313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156</v>
      </c>
      <c r="F480" s="51" t="s">
        <v>57</v>
      </c>
      <c r="G480" s="51">
        <v>1</v>
      </c>
      <c r="H480" s="51">
        <v>7</v>
      </c>
      <c r="I480" s="51">
        <v>6</v>
      </c>
      <c r="J480" s="51">
        <v>95</v>
      </c>
      <c r="K480" s="52" t="s">
        <v>157</v>
      </c>
      <c r="L480" s="51"/>
    </row>
    <row r="481" spans="1:12" ht="15" x14ac:dyDescent="0.25">
      <c r="A481" s="25"/>
      <c r="B481" s="16"/>
      <c r="C481" s="11"/>
      <c r="D481" s="7" t="s">
        <v>28</v>
      </c>
      <c r="E481" s="50" t="s">
        <v>174</v>
      </c>
      <c r="F481" s="51" t="s">
        <v>59</v>
      </c>
      <c r="G481" s="51">
        <v>2</v>
      </c>
      <c r="H481" s="51">
        <v>6</v>
      </c>
      <c r="I481" s="51">
        <v>12</v>
      </c>
      <c r="J481" s="51">
        <v>115</v>
      </c>
      <c r="K481" s="52" t="s">
        <v>177</v>
      </c>
      <c r="L481" s="51"/>
    </row>
    <row r="482" spans="1:12" ht="15" x14ac:dyDescent="0.25">
      <c r="A482" s="25"/>
      <c r="B482" s="16"/>
      <c r="C482" s="11"/>
      <c r="D482" s="7" t="s">
        <v>29</v>
      </c>
      <c r="E482" s="50" t="s">
        <v>115</v>
      </c>
      <c r="F482" s="51" t="s">
        <v>116</v>
      </c>
      <c r="G482" s="51">
        <v>17</v>
      </c>
      <c r="H482" s="51">
        <v>14</v>
      </c>
      <c r="I482" s="51">
        <v>0</v>
      </c>
      <c r="J482" s="51">
        <v>193</v>
      </c>
      <c r="K482" s="52" t="s">
        <v>120</v>
      </c>
      <c r="L482" s="51"/>
    </row>
    <row r="483" spans="1:12" ht="15" x14ac:dyDescent="0.25">
      <c r="A483" s="25"/>
      <c r="B483" s="16"/>
      <c r="C483" s="11"/>
      <c r="D483" s="7" t="s">
        <v>30</v>
      </c>
      <c r="E483" s="50" t="s">
        <v>117</v>
      </c>
      <c r="F483" s="51" t="s">
        <v>52</v>
      </c>
      <c r="G483" s="51">
        <v>4</v>
      </c>
      <c r="H483" s="51">
        <v>7</v>
      </c>
      <c r="I483" s="51">
        <v>19</v>
      </c>
      <c r="J483" s="51">
        <v>151</v>
      </c>
      <c r="K483" s="52" t="s">
        <v>121</v>
      </c>
      <c r="L483" s="51"/>
    </row>
    <row r="484" spans="1:12" ht="15" x14ac:dyDescent="0.25">
      <c r="A484" s="25"/>
      <c r="B484" s="16"/>
      <c r="C484" s="11"/>
      <c r="D484" s="7" t="s">
        <v>31</v>
      </c>
      <c r="E484" s="50" t="s">
        <v>107</v>
      </c>
      <c r="F484" s="51">
        <v>200</v>
      </c>
      <c r="G484" s="51">
        <v>2</v>
      </c>
      <c r="H484" s="51">
        <v>0</v>
      </c>
      <c r="I484" s="51">
        <v>41</v>
      </c>
      <c r="J484" s="51">
        <v>171</v>
      </c>
      <c r="K484" s="52" t="s">
        <v>108</v>
      </c>
      <c r="L484" s="51"/>
    </row>
    <row r="485" spans="1:12" ht="15" x14ac:dyDescent="0.25">
      <c r="A485" s="25"/>
      <c r="B485" s="16"/>
      <c r="C485" s="11"/>
      <c r="D485" s="7" t="s">
        <v>32</v>
      </c>
      <c r="E485" s="50" t="s">
        <v>54</v>
      </c>
      <c r="F485" s="51" t="s">
        <v>55</v>
      </c>
      <c r="G485" s="51">
        <v>2</v>
      </c>
      <c r="H485" s="51">
        <v>0</v>
      </c>
      <c r="I485" s="51">
        <v>13</v>
      </c>
      <c r="J485" s="51">
        <v>63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 t="s">
        <v>64</v>
      </c>
      <c r="F486" s="51" t="s">
        <v>55</v>
      </c>
      <c r="G486" s="51">
        <v>4</v>
      </c>
      <c r="H486" s="51">
        <v>1</v>
      </c>
      <c r="I486" s="51">
        <v>30</v>
      </c>
      <c r="J486" s="51">
        <v>144</v>
      </c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v>970</v>
      </c>
      <c r="G489" s="21">
        <f t="shared" ref="G489" si="314">SUM(G480:G488)</f>
        <v>32</v>
      </c>
      <c r="H489" s="21">
        <f t="shared" ref="H489" si="315">SUM(H480:H488)</f>
        <v>35</v>
      </c>
      <c r="I489" s="21">
        <f t="shared" ref="I489" si="316">SUM(I480:I488)</f>
        <v>121</v>
      </c>
      <c r="J489" s="21">
        <f t="shared" ref="J489" si="317">SUM(J480:J488)</f>
        <v>932</v>
      </c>
      <c r="K489" s="27"/>
      <c r="L489" s="21">
        <f t="shared" ref="L489" ca="1" si="318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 t="s">
        <v>178</v>
      </c>
      <c r="F490" s="51">
        <v>50</v>
      </c>
      <c r="G490" s="51">
        <v>3</v>
      </c>
      <c r="H490" s="51">
        <v>6</v>
      </c>
      <c r="I490" s="51">
        <v>32</v>
      </c>
      <c r="J490" s="51">
        <v>196</v>
      </c>
      <c r="K490" s="52" t="s">
        <v>179</v>
      </c>
      <c r="L490" s="51"/>
    </row>
    <row r="491" spans="1:12" ht="15" x14ac:dyDescent="0.25">
      <c r="A491" s="25"/>
      <c r="B491" s="16"/>
      <c r="C491" s="11"/>
      <c r="D491" s="12" t="s">
        <v>31</v>
      </c>
      <c r="E491" s="50" t="s">
        <v>89</v>
      </c>
      <c r="F491" s="51">
        <v>200</v>
      </c>
      <c r="G491" s="51">
        <v>0</v>
      </c>
      <c r="H491" s="51" t="s">
        <v>92</v>
      </c>
      <c r="I491" s="51">
        <v>14</v>
      </c>
      <c r="J491" s="51">
        <v>53</v>
      </c>
      <c r="K491" s="52" t="s">
        <v>96</v>
      </c>
      <c r="L491" s="51"/>
    </row>
    <row r="492" spans="1:12" ht="15" x14ac:dyDescent="0.25">
      <c r="A492" s="25"/>
      <c r="B492" s="16"/>
      <c r="C492" s="11"/>
      <c r="D492" s="61" t="s">
        <v>24</v>
      </c>
      <c r="E492" s="50" t="s">
        <v>141</v>
      </c>
      <c r="F492" s="51">
        <v>250</v>
      </c>
      <c r="G492" s="51">
        <v>2</v>
      </c>
      <c r="H492" s="51">
        <v>1</v>
      </c>
      <c r="I492" s="51">
        <v>20</v>
      </c>
      <c r="J492" s="51">
        <v>90</v>
      </c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500</v>
      </c>
      <c r="G494" s="21">
        <f t="shared" ref="G494" si="319">SUM(G490:G493)</f>
        <v>5</v>
      </c>
      <c r="H494" s="21">
        <f t="shared" ref="H494" si="320">SUM(H490:H493)</f>
        <v>7</v>
      </c>
      <c r="I494" s="21">
        <f t="shared" ref="I494" si="321">SUM(I490:I493)</f>
        <v>66</v>
      </c>
      <c r="J494" s="21">
        <f t="shared" ref="J494" si="322">SUM(J490:J493)</f>
        <v>339</v>
      </c>
      <c r="K494" s="27"/>
      <c r="L494" s="21">
        <f t="shared" ref="L494" ca="1" si="323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131</v>
      </c>
      <c r="F495" s="51" t="s">
        <v>57</v>
      </c>
      <c r="G495" s="51">
        <v>15</v>
      </c>
      <c r="H495" s="51">
        <v>11</v>
      </c>
      <c r="I495" s="51">
        <v>13</v>
      </c>
      <c r="J495" s="51">
        <v>215</v>
      </c>
      <c r="K495" s="52" t="s">
        <v>136</v>
      </c>
      <c r="L495" s="51"/>
    </row>
    <row r="496" spans="1:12" ht="15" x14ac:dyDescent="0.25">
      <c r="A496" s="25"/>
      <c r="B496" s="16"/>
      <c r="C496" s="11"/>
      <c r="D496" s="7" t="s">
        <v>30</v>
      </c>
      <c r="E496" s="50" t="s">
        <v>132</v>
      </c>
      <c r="F496" s="51" t="s">
        <v>62</v>
      </c>
      <c r="G496" s="51">
        <v>7</v>
      </c>
      <c r="H496" s="51">
        <v>6</v>
      </c>
      <c r="I496" s="51">
        <v>45</v>
      </c>
      <c r="J496" s="51">
        <v>262</v>
      </c>
      <c r="K496" s="52" t="s">
        <v>137</v>
      </c>
      <c r="L496" s="51"/>
    </row>
    <row r="497" spans="1:12" ht="15" x14ac:dyDescent="0.25">
      <c r="A497" s="25"/>
      <c r="B497" s="16"/>
      <c r="C497" s="11"/>
      <c r="D497" s="7" t="s">
        <v>31</v>
      </c>
      <c r="E497" s="50" t="s">
        <v>165</v>
      </c>
      <c r="F497" s="51" t="s">
        <v>52</v>
      </c>
      <c r="G497" s="51">
        <v>1</v>
      </c>
      <c r="H497" s="51">
        <v>0</v>
      </c>
      <c r="I497" s="51">
        <v>20</v>
      </c>
      <c r="J497" s="51">
        <v>92</v>
      </c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 t="s">
        <v>54</v>
      </c>
      <c r="F498" s="51" t="s">
        <v>79</v>
      </c>
      <c r="G498" s="51">
        <v>5</v>
      </c>
      <c r="H498" s="51">
        <v>1</v>
      </c>
      <c r="I498" s="51">
        <v>25</v>
      </c>
      <c r="J498" s="51">
        <v>127</v>
      </c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v>627</v>
      </c>
      <c r="G501" s="21">
        <f t="shared" ref="G501" si="324">SUM(G495:G500)</f>
        <v>28</v>
      </c>
      <c r="H501" s="21">
        <f t="shared" ref="H501" si="325">SUM(H495:H500)</f>
        <v>18</v>
      </c>
      <c r="I501" s="21">
        <f t="shared" ref="I501" si="326">SUM(I495:I500)</f>
        <v>103</v>
      </c>
      <c r="J501" s="21">
        <f t="shared" ref="J501" si="327">SUM(J495:J500)</f>
        <v>696</v>
      </c>
      <c r="K501" s="27"/>
      <c r="L501" s="21">
        <f t="shared" ref="L501" ca="1" si="328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 t="s">
        <v>80</v>
      </c>
      <c r="F502" s="51" t="s">
        <v>81</v>
      </c>
      <c r="G502" s="51">
        <v>6</v>
      </c>
      <c r="H502" s="51">
        <v>6</v>
      </c>
      <c r="I502" s="51">
        <v>16</v>
      </c>
      <c r="J502" s="51">
        <v>140</v>
      </c>
      <c r="K502" s="52" t="s">
        <v>82</v>
      </c>
      <c r="L502" s="51"/>
    </row>
    <row r="503" spans="1:12" ht="15" x14ac:dyDescent="0.25">
      <c r="A503" s="25"/>
      <c r="B503" s="16"/>
      <c r="C503" s="11"/>
      <c r="D503" s="12" t="s">
        <v>35</v>
      </c>
      <c r="E503" s="50" t="s">
        <v>122</v>
      </c>
      <c r="F503" s="51" t="s">
        <v>87</v>
      </c>
      <c r="G503" s="51">
        <v>4</v>
      </c>
      <c r="H503" s="51">
        <v>5</v>
      </c>
      <c r="I503" s="51">
        <v>38</v>
      </c>
      <c r="J503" s="51">
        <v>209</v>
      </c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v>260</v>
      </c>
      <c r="G508" s="21">
        <f t="shared" ref="G508" si="329">SUM(G502:G507)</f>
        <v>10</v>
      </c>
      <c r="H508" s="21">
        <f t="shared" ref="H508" si="330">SUM(H502:H507)</f>
        <v>11</v>
      </c>
      <c r="I508" s="21">
        <f t="shared" ref="I508" si="331">SUM(I502:I507)</f>
        <v>54</v>
      </c>
      <c r="J508" s="21">
        <f t="shared" ref="J508" si="332">SUM(J502:J507)</f>
        <v>349</v>
      </c>
      <c r="K508" s="27"/>
      <c r="L508" s="21">
        <f t="shared" ref="L508" ca="1" si="333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5" t="s">
        <v>4</v>
      </c>
      <c r="D509" s="66"/>
      <c r="E509" s="33"/>
      <c r="F509" s="34">
        <f>F475+F479+F489+F494+F501+F508</f>
        <v>2884</v>
      </c>
      <c r="G509" s="34">
        <f t="shared" ref="G509" si="334">G475+G479+G489+G494+G501+G508</f>
        <v>98</v>
      </c>
      <c r="H509" s="34">
        <f t="shared" ref="H509" si="335">H475+H479+H489+H494+H501+H508</f>
        <v>93</v>
      </c>
      <c r="I509" s="34">
        <f t="shared" ref="I509" si="336">I475+I479+I489+I494+I501+I508</f>
        <v>437</v>
      </c>
      <c r="J509" s="34">
        <f t="shared" ref="J509" si="337">J475+J479+J489+J494+J501+J508</f>
        <v>2975</v>
      </c>
      <c r="K509" s="35"/>
      <c r="L509" s="34">
        <f t="shared" ref="L509" ca="1" si="338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39">SUM(G510:G516)</f>
        <v>0</v>
      </c>
      <c r="H517" s="21">
        <f t="shared" ref="H517" si="340">SUM(H510:H516)</f>
        <v>0</v>
      </c>
      <c r="I517" s="21">
        <f t="shared" ref="I517" si="341">SUM(I510:I516)</f>
        <v>0</v>
      </c>
      <c r="J517" s="21">
        <f t="shared" ref="J517" si="342">SUM(J510:J516)</f>
        <v>0</v>
      </c>
      <c r="K517" s="27"/>
      <c r="L517" s="21">
        <f t="shared" si="308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43">SUM(G518:G520)</f>
        <v>0</v>
      </c>
      <c r="H521" s="21">
        <f t="shared" ref="H521" si="344">SUM(H518:H520)</f>
        <v>0</v>
      </c>
      <c r="I521" s="21">
        <f t="shared" ref="I521" si="345">SUM(I518:I520)</f>
        <v>0</v>
      </c>
      <c r="J521" s="21">
        <f t="shared" ref="J521" si="346">SUM(J518:J520)</f>
        <v>0</v>
      </c>
      <c r="K521" s="27"/>
      <c r="L521" s="21">
        <f t="shared" ref="L521" ca="1" si="347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48">SUM(G522:G530)</f>
        <v>0</v>
      </c>
      <c r="H531" s="21">
        <f t="shared" ref="H531" si="349">SUM(H522:H530)</f>
        <v>0</v>
      </c>
      <c r="I531" s="21">
        <f t="shared" ref="I531" si="350">SUM(I522:I530)</f>
        <v>0</v>
      </c>
      <c r="J531" s="21">
        <f t="shared" ref="J531" si="351">SUM(J522:J530)</f>
        <v>0</v>
      </c>
      <c r="K531" s="27"/>
      <c r="L531" s="21">
        <f t="shared" ref="L531" ca="1" si="352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53">SUM(G532:G535)</f>
        <v>0</v>
      </c>
      <c r="H536" s="21">
        <f t="shared" ref="H536" si="354">SUM(H532:H535)</f>
        <v>0</v>
      </c>
      <c r="I536" s="21">
        <f t="shared" ref="I536" si="355">SUM(I532:I535)</f>
        <v>0</v>
      </c>
      <c r="J536" s="21">
        <f t="shared" ref="J536" si="356">SUM(J532:J535)</f>
        <v>0</v>
      </c>
      <c r="K536" s="27"/>
      <c r="L536" s="21">
        <f t="shared" ref="L536" ca="1" si="357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58">SUM(G537:G542)</f>
        <v>0</v>
      </c>
      <c r="H543" s="21">
        <f t="shared" ref="H543" si="359">SUM(H537:H542)</f>
        <v>0</v>
      </c>
      <c r="I543" s="21">
        <f t="shared" ref="I543" si="360">SUM(I537:I542)</f>
        <v>0</v>
      </c>
      <c r="J543" s="21">
        <f t="shared" ref="J543" si="361">SUM(J537:J542)</f>
        <v>0</v>
      </c>
      <c r="K543" s="27"/>
      <c r="L543" s="21">
        <f t="shared" ref="L543" ca="1" si="362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63">SUM(G544:G549)</f>
        <v>0</v>
      </c>
      <c r="H550" s="21">
        <f t="shared" ref="H550" si="364">SUM(H544:H549)</f>
        <v>0</v>
      </c>
      <c r="I550" s="21">
        <f t="shared" ref="I550" si="365">SUM(I544:I549)</f>
        <v>0</v>
      </c>
      <c r="J550" s="21">
        <f t="shared" ref="J550" si="366">SUM(J544:J549)</f>
        <v>0</v>
      </c>
      <c r="K550" s="27"/>
      <c r="L550" s="21">
        <f t="shared" ref="L550" ca="1" si="367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5" t="s">
        <v>4</v>
      </c>
      <c r="D551" s="66"/>
      <c r="E551" s="33"/>
      <c r="F551" s="34">
        <f>F517+F521+F531+F536+F543+F550</f>
        <v>0</v>
      </c>
      <c r="G551" s="34">
        <f t="shared" ref="G551" si="368">G517+G521+G531+G536+G543+G550</f>
        <v>0</v>
      </c>
      <c r="H551" s="34">
        <f t="shared" ref="H551" si="369">H517+H521+H531+H536+H543+H550</f>
        <v>0</v>
      </c>
      <c r="I551" s="34">
        <f t="shared" ref="I551" si="370">I517+I521+I531+I536+I543+I550</f>
        <v>0</v>
      </c>
      <c r="J551" s="34">
        <f t="shared" ref="J551" si="371">J517+J521+J531+J536+J543+J550</f>
        <v>0</v>
      </c>
      <c r="K551" s="35"/>
      <c r="L551" s="34">
        <f t="shared" ref="L551" ca="1" si="372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73">SUM(G552:G558)</f>
        <v>0</v>
      </c>
      <c r="H559" s="21">
        <f t="shared" ref="H559" si="374">SUM(H552:H558)</f>
        <v>0</v>
      </c>
      <c r="I559" s="21">
        <f t="shared" ref="I559" si="375">SUM(I552:I558)</f>
        <v>0</v>
      </c>
      <c r="J559" s="21">
        <f t="shared" ref="J559" si="376">SUM(J552:J558)</f>
        <v>0</v>
      </c>
      <c r="K559" s="27"/>
      <c r="L559" s="21">
        <f t="shared" ref="L559" si="377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78">SUM(G560:G562)</f>
        <v>0</v>
      </c>
      <c r="H563" s="21">
        <f t="shared" ref="H563" si="379">SUM(H560:H562)</f>
        <v>0</v>
      </c>
      <c r="I563" s="21">
        <f t="shared" ref="I563" si="380">SUM(I560:I562)</f>
        <v>0</v>
      </c>
      <c r="J563" s="21">
        <f t="shared" ref="J563" si="381">SUM(J560:J562)</f>
        <v>0</v>
      </c>
      <c r="K563" s="27"/>
      <c r="L563" s="21">
        <f t="shared" ref="L563" ca="1" si="382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83">SUM(G564:G572)</f>
        <v>0</v>
      </c>
      <c r="H573" s="21">
        <f t="shared" ref="H573" si="384">SUM(H564:H572)</f>
        <v>0</v>
      </c>
      <c r="I573" s="21">
        <f t="shared" ref="I573" si="385">SUM(I564:I572)</f>
        <v>0</v>
      </c>
      <c r="J573" s="21">
        <f t="shared" ref="J573" si="386">SUM(J564:J572)</f>
        <v>0</v>
      </c>
      <c r="K573" s="27"/>
      <c r="L573" s="21">
        <f t="shared" ref="L573" ca="1" si="387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88">SUM(G574:G577)</f>
        <v>0</v>
      </c>
      <c r="H578" s="21">
        <f t="shared" ref="H578" si="389">SUM(H574:H577)</f>
        <v>0</v>
      </c>
      <c r="I578" s="21">
        <f t="shared" ref="I578" si="390">SUM(I574:I577)</f>
        <v>0</v>
      </c>
      <c r="J578" s="21">
        <f t="shared" ref="J578" si="391">SUM(J574:J577)</f>
        <v>0</v>
      </c>
      <c r="K578" s="27"/>
      <c r="L578" s="21">
        <f t="shared" ref="L578" ca="1" si="392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93">SUM(G579:G584)</f>
        <v>0</v>
      </c>
      <c r="H585" s="21">
        <f t="shared" ref="H585" si="394">SUM(H579:H584)</f>
        <v>0</v>
      </c>
      <c r="I585" s="21">
        <f t="shared" ref="I585" si="395">SUM(I579:I584)</f>
        <v>0</v>
      </c>
      <c r="J585" s="21">
        <f t="shared" ref="J585" si="396">SUM(J579:J584)</f>
        <v>0</v>
      </c>
      <c r="K585" s="27"/>
      <c r="L585" s="21">
        <f t="shared" ref="L585" ca="1" si="397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98">SUM(G586:G591)</f>
        <v>0</v>
      </c>
      <c r="H592" s="21">
        <f t="shared" ref="H592" si="399">SUM(H586:H591)</f>
        <v>0</v>
      </c>
      <c r="I592" s="21">
        <f t="shared" ref="I592" si="400">SUM(I586:I591)</f>
        <v>0</v>
      </c>
      <c r="J592" s="21">
        <f t="shared" ref="J592" si="401">SUM(J586:J591)</f>
        <v>0</v>
      </c>
      <c r="K592" s="27"/>
      <c r="L592" s="21">
        <f t="shared" ref="L592" ca="1" si="402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2" t="s">
        <v>4</v>
      </c>
      <c r="D593" s="63"/>
      <c r="E593" s="39"/>
      <c r="F593" s="40">
        <f>F559+F563+F573+F578+F585+F592</f>
        <v>0</v>
      </c>
      <c r="G593" s="40">
        <f t="shared" ref="G593" si="403">G559+G563+G573+G578+G585+G592</f>
        <v>0</v>
      </c>
      <c r="H593" s="40">
        <f t="shared" ref="H593" si="404">H559+H563+H573+H578+H585+H592</f>
        <v>0</v>
      </c>
      <c r="I593" s="40">
        <f t="shared" ref="I593" si="405">I559+I563+I573+I578+I585+I592</f>
        <v>0</v>
      </c>
      <c r="J593" s="40">
        <f t="shared" ref="J593" si="406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4" t="s">
        <v>5</v>
      </c>
      <c r="D594" s="64"/>
      <c r="E594" s="6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2745.8</v>
      </c>
      <c r="G594" s="42">
        <f t="shared" ref="G594:L594" si="407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99.5</v>
      </c>
      <c r="H594" s="42">
        <f t="shared" si="407"/>
        <v>94.6</v>
      </c>
      <c r="I594" s="42">
        <f t="shared" si="407"/>
        <v>400.5</v>
      </c>
      <c r="J594" s="42">
        <f t="shared" si="407"/>
        <v>2858.2</v>
      </c>
      <c r="K594" s="42"/>
      <c r="L594" s="42" t="e">
        <f t="shared" ca="1" si="407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2022-05-16T14:23:56Z</dcterms:created>
  <dcterms:modified xsi:type="dcterms:W3CDTF">2023-10-17T13:19:25Z</dcterms:modified>
</cp:coreProperties>
</file>