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23" i="1" l="1"/>
  <c r="J181" i="1"/>
  <c r="J139" i="1"/>
  <c r="J97" i="1"/>
  <c r="J13" i="1"/>
  <c r="J517" i="1"/>
  <c r="J475" i="1"/>
  <c r="J433" i="1"/>
  <c r="G391" i="1"/>
  <c r="H391" i="1"/>
  <c r="J391" i="1"/>
  <c r="H349" i="1"/>
  <c r="J349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F551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51" i="1"/>
  <c r="I517" i="1"/>
  <c r="I551" i="1" s="1"/>
  <c r="H517" i="1"/>
  <c r="H551" i="1" s="1"/>
  <c r="G517" i="1"/>
  <c r="G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509" i="1"/>
  <c r="I475" i="1"/>
  <c r="H475" i="1"/>
  <c r="H509" i="1" s="1"/>
  <c r="G475" i="1"/>
  <c r="G509" i="1" s="1"/>
  <c r="F509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67" i="1"/>
  <c r="I433" i="1"/>
  <c r="I467" i="1" s="1"/>
  <c r="H433" i="1"/>
  <c r="H467" i="1" s="1"/>
  <c r="G433" i="1"/>
  <c r="G467" i="1" s="1"/>
  <c r="F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425" i="1"/>
  <c r="I391" i="1"/>
  <c r="I425" i="1" s="1"/>
  <c r="H425" i="1"/>
  <c r="G425" i="1"/>
  <c r="F425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83" i="1"/>
  <c r="I349" i="1"/>
  <c r="I383" i="1" s="1"/>
  <c r="H383" i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41" i="1"/>
  <c r="J299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57" i="1"/>
  <c r="I223" i="1"/>
  <c r="I257" i="1" s="1"/>
  <c r="H223" i="1"/>
  <c r="H257" i="1" s="1"/>
  <c r="G223" i="1"/>
  <c r="G257" i="1" s="1"/>
  <c r="F257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215" i="1"/>
  <c r="I181" i="1"/>
  <c r="I215" i="1" s="1"/>
  <c r="H181" i="1"/>
  <c r="H215" i="1" s="1"/>
  <c r="G181" i="1"/>
  <c r="G215" i="1" s="1"/>
  <c r="F215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73" i="1"/>
  <c r="I139" i="1"/>
  <c r="H139" i="1"/>
  <c r="H173" i="1" s="1"/>
  <c r="G139" i="1"/>
  <c r="G173" i="1" s="1"/>
  <c r="F173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131" i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89" i="1"/>
  <c r="I55" i="1"/>
  <c r="I89" i="1" s="1"/>
  <c r="H55" i="1"/>
  <c r="H89" i="1" s="1"/>
  <c r="G55" i="1"/>
  <c r="G89" i="1" s="1"/>
  <c r="F89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47" i="1"/>
  <c r="I13" i="1"/>
  <c r="I47" i="1" s="1"/>
  <c r="H13" i="1"/>
  <c r="H47" i="1" s="1"/>
  <c r="G13" i="1"/>
  <c r="G47" i="1" s="1"/>
  <c r="F47" i="1"/>
  <c r="I509" i="1" l="1"/>
  <c r="I173" i="1"/>
  <c r="J594" i="1"/>
  <c r="F594" i="1"/>
  <c r="G594" i="1"/>
  <c r="H594" i="1"/>
  <c r="I594" i="1" l="1"/>
  <c r="L237" i="1"/>
  <c r="L242" i="1"/>
  <c r="L89" i="1"/>
  <c r="L59" i="1"/>
  <c r="L111" i="1"/>
  <c r="L116" i="1"/>
  <c r="L311" i="1"/>
  <c r="L341" i="1"/>
  <c r="L143" i="1"/>
  <c r="L173" i="1"/>
  <c r="L479" i="1"/>
  <c r="L509" i="1"/>
  <c r="L594" i="1"/>
  <c r="L383" i="1"/>
  <c r="L353" i="1"/>
  <c r="L543" i="1"/>
  <c r="L227" i="1"/>
  <c r="L257" i="1"/>
  <c r="L467" i="1"/>
  <c r="L437" i="1"/>
  <c r="L32" i="1"/>
  <c r="L27" i="1"/>
  <c r="L69" i="1"/>
  <c r="L74" i="1"/>
  <c r="L452" i="1"/>
  <c r="L447" i="1"/>
  <c r="L214" i="1"/>
  <c r="L88" i="1"/>
  <c r="L466" i="1"/>
  <c r="L459" i="1"/>
  <c r="L508" i="1"/>
  <c r="L563" i="1"/>
  <c r="L593" i="1"/>
  <c r="L501" i="1"/>
  <c r="L249" i="1"/>
  <c r="L592" i="1"/>
  <c r="L531" i="1"/>
  <c r="L536" i="1"/>
  <c r="L284" i="1"/>
  <c r="L279" i="1"/>
  <c r="L573" i="1"/>
  <c r="L578" i="1"/>
  <c r="L131" i="1"/>
  <c r="L101" i="1"/>
  <c r="L185" i="1"/>
  <c r="L215" i="1"/>
  <c r="L410" i="1"/>
  <c r="L405" i="1"/>
  <c r="L269" i="1"/>
  <c r="L299" i="1"/>
  <c r="L551" i="1"/>
  <c r="L521" i="1"/>
  <c r="L298" i="1"/>
  <c r="L321" i="1"/>
  <c r="L326" i="1"/>
  <c r="L195" i="1"/>
  <c r="L200" i="1"/>
  <c r="L424" i="1"/>
  <c r="L172" i="1"/>
  <c r="L17" i="1"/>
  <c r="L47" i="1"/>
  <c r="L256" i="1"/>
  <c r="L340" i="1"/>
  <c r="L39" i="1"/>
  <c r="L291" i="1"/>
  <c r="L494" i="1"/>
  <c r="L489" i="1"/>
  <c r="L363" i="1"/>
  <c r="L368" i="1"/>
  <c r="L395" i="1"/>
  <c r="L425" i="1"/>
  <c r="L130" i="1"/>
  <c r="L550" i="1"/>
  <c r="L382" i="1"/>
  <c r="L165" i="1"/>
  <c r="L123" i="1"/>
  <c r="L585" i="1"/>
  <c r="L81" i="1"/>
  <c r="L153" i="1"/>
  <c r="L158" i="1"/>
  <c r="L375" i="1"/>
  <c r="L46" i="1"/>
  <c r="L207" i="1"/>
  <c r="L333" i="1"/>
  <c r="L417" i="1"/>
</calcChain>
</file>

<file path=xl/sharedStrings.xml><?xml version="1.0" encoding="utf-8"?>
<sst xmlns="http://schemas.openxmlformats.org/spreadsheetml/2006/main" count="635" uniqueCount="106">
  <si>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</si>
  <si>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</si>
  <si>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</si>
  <si>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</si>
  <si>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</si>
  <si>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</si>
  <si>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</si>
  <si>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</si>
  <si>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</si>
  <si>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</si>
  <si>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</si>
  <si>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</si>
  <si>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</si>
  <si>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</si>
  <si>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</si>
  <si>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</si>
  <si>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</si>
  <si>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</si>
  <si>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</si>
  <si>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</si>
  <si>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</si>
  <si>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</si>
  <si>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</si>
  <si>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</si>
  <si>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</si>
  <si>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</si>
  <si>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</si>
  <si>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</si>
  <si>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</si>
  <si>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</si>
  <si>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</si>
  <si>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</si>
  <si>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</si>
  <si>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</si>
  <si>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</si>
  <si>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</si>
  <si>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</si>
  <si>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</si>
  <si>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</si>
  <si>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</si>
  <si>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</si>
  <si>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</si>
  <si>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</si>
  <si>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</si>
  <si>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</si>
  <si>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МБОУ "Тетюшская СОШ № 2 им. А.А. Соколовского </t>
  </si>
  <si>
    <t>директор</t>
  </si>
  <si>
    <t>Гаффаров Ф.Ф.</t>
  </si>
  <si>
    <t>сосиски мусульманские (халяль) отварные</t>
  </si>
  <si>
    <t>макаронные изделия отварные с маслом</t>
  </si>
  <si>
    <t>150\5</t>
  </si>
  <si>
    <t>чай с молоком и с сахаром</t>
  </si>
  <si>
    <t>150\40\10</t>
  </si>
  <si>
    <t>хлеб пшеничный</t>
  </si>
  <si>
    <t>яблоко</t>
  </si>
  <si>
    <t xml:space="preserve">хлеб </t>
  </si>
  <si>
    <t xml:space="preserve">хлеб ржаной </t>
  </si>
  <si>
    <t>салат из белокачанной капусты и моркови</t>
  </si>
  <si>
    <t>котлета мясная с соусом</t>
  </si>
  <si>
    <t>60\40</t>
  </si>
  <si>
    <t>165.5</t>
  </si>
  <si>
    <t>каша гречневая рассыпчатая</t>
  </si>
  <si>
    <t>чай с сахаром с лимоном</t>
  </si>
  <si>
    <t>185\10\5</t>
  </si>
  <si>
    <t>хлеб ржаной</t>
  </si>
  <si>
    <t>салат из свеклы</t>
  </si>
  <si>
    <t>рагу из птицы</t>
  </si>
  <si>
    <t>какао с молоком</t>
  </si>
  <si>
    <t>салат из моркови</t>
  </si>
  <si>
    <t>фрикадельки рыбные в томатном соусе</t>
  </si>
  <si>
    <t>60\30</t>
  </si>
  <si>
    <t>160\5</t>
  </si>
  <si>
    <t>чай с сахаром</t>
  </si>
  <si>
    <t>195\5</t>
  </si>
  <si>
    <t>салат из свёклы</t>
  </si>
  <si>
    <t>птица, тушённая в соусе</t>
  </si>
  <si>
    <t>50\50</t>
  </si>
  <si>
    <t>пюре картофельное</t>
  </si>
  <si>
    <t>напиток из плодов шиповника</t>
  </si>
  <si>
    <t xml:space="preserve">закуска </t>
  </si>
  <si>
    <t>салат из белокочанной капусты</t>
  </si>
  <si>
    <t>фрикадельки в соусе</t>
  </si>
  <si>
    <t>Капуста тушённая</t>
  </si>
  <si>
    <t>180\10\5</t>
  </si>
  <si>
    <t>салат из моркови с ябоками</t>
  </si>
  <si>
    <t>чай с молоком и сахаром</t>
  </si>
  <si>
    <t>гуляш из куриных грудок</t>
  </si>
  <si>
    <t>плов из курицы</t>
  </si>
  <si>
    <t xml:space="preserve">хлеб пшеничный </t>
  </si>
  <si>
    <t>компот из смеси сухофруктов</t>
  </si>
  <si>
    <t xml:space="preserve">огурец свежий </t>
  </si>
  <si>
    <t>мясо тушеное с соусом</t>
  </si>
  <si>
    <t xml:space="preserve">чай с сахаром с лимоном </t>
  </si>
  <si>
    <t>помидор свежий</t>
  </si>
  <si>
    <t xml:space="preserve">хлеб  пшеничный </t>
  </si>
  <si>
    <t xml:space="preserve">чай с сахаром </t>
  </si>
  <si>
    <t>каша гречневая вязка с маслом сливочным</t>
  </si>
  <si>
    <t>котлета рубленная из курицы с соусом</t>
  </si>
  <si>
    <t>салат из свежих помидор и огурцов</t>
  </si>
  <si>
    <t xml:space="preserve">какао с молоком </t>
  </si>
  <si>
    <t>гороховое пюре</t>
  </si>
  <si>
    <t>котлета рубленая из курицы с соусом</t>
  </si>
  <si>
    <t>салат из моркови с яблоками</t>
  </si>
  <si>
    <t>185/10/5</t>
  </si>
  <si>
    <t>150/5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</si>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</sst>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29" sqref="F22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45</v>
      </c>
      <c r="D1" s="63"/>
      <c r="E1" s="63"/>
      <c r="F1" s="13" t="s">
        <v>16</v>
      </c>
      <c r="G1" s="2" t="s">
        <v>17</v>
      </c>
      <c r="H1" s="64" t="s">
        <v>46</v>
      </c>
      <c r="I1" s="64"/>
      <c r="J1" s="64"/>
      <c r="K1" s="64"/>
    </row>
    <row r="2" spans="1:12" ht="17.399999999999999" x14ac:dyDescent="0.25">
      <c r="A2" s="43" t="s">
        <v>6</v>
      </c>
      <c r="C2" s="2"/>
      <c r="G2" s="2" t="s">
        <v>18</v>
      </c>
      <c r="H2" s="64" t="s">
        <v>47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16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100</v>
      </c>
      <c r="G6" s="48">
        <v>11.2</v>
      </c>
      <c r="H6" s="48">
        <v>24.5</v>
      </c>
      <c r="I6" s="48">
        <v>0.4</v>
      </c>
      <c r="J6" s="48">
        <v>266.5</v>
      </c>
      <c r="K6" s="49">
        <v>280</v>
      </c>
      <c r="L6" s="48">
        <v>64.19</v>
      </c>
    </row>
    <row r="7" spans="1:12" ht="14.4" x14ac:dyDescent="0.3">
      <c r="A7" s="25"/>
      <c r="B7" s="16"/>
      <c r="C7" s="11"/>
      <c r="D7" s="6"/>
      <c r="E7" s="50" t="s">
        <v>49</v>
      </c>
      <c r="F7" s="51" t="s">
        <v>50</v>
      </c>
      <c r="G7" s="51">
        <v>5.9</v>
      </c>
      <c r="H7" s="51">
        <v>4.7</v>
      </c>
      <c r="I7" s="51">
        <v>37.700000000000003</v>
      </c>
      <c r="J7" s="51">
        <v>216.6</v>
      </c>
      <c r="K7" s="52">
        <v>203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51</v>
      </c>
      <c r="F8" s="51" t="s">
        <v>52</v>
      </c>
      <c r="G8" s="51">
        <v>1.2</v>
      </c>
      <c r="H8" s="51">
        <v>1</v>
      </c>
      <c r="I8" s="51">
        <v>11.7</v>
      </c>
      <c r="J8" s="51">
        <v>60.9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53</v>
      </c>
      <c r="F9" s="51">
        <v>30</v>
      </c>
      <c r="G9" s="51">
        <v>2.2999999999999998</v>
      </c>
      <c r="H9" s="51">
        <v>0.2</v>
      </c>
      <c r="I9" s="51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54</v>
      </c>
      <c r="F10" s="51">
        <v>120</v>
      </c>
      <c r="G10" s="51">
        <v>0.5</v>
      </c>
      <c r="H10" s="51">
        <v>0.5</v>
      </c>
      <c r="I10" s="51">
        <v>11.8</v>
      </c>
      <c r="J10" s="51">
        <v>56.4</v>
      </c>
      <c r="K10" s="52"/>
      <c r="L10" s="51"/>
    </row>
    <row r="11" spans="1:12" ht="14.4" x14ac:dyDescent="0.3">
      <c r="A11" s="25"/>
      <c r="B11" s="16"/>
      <c r="C11" s="11"/>
      <c r="D11" s="6" t="s">
        <v>55</v>
      </c>
      <c r="E11" s="50" t="s">
        <v>56</v>
      </c>
      <c r="F11" s="51">
        <v>20</v>
      </c>
      <c r="G11" s="51">
        <v>1.3</v>
      </c>
      <c r="H11" s="51">
        <v>0.2</v>
      </c>
      <c r="I11" s="51">
        <v>8.5</v>
      </c>
      <c r="J11" s="51">
        <v>40.799999999999997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50" t="s">
        <v>57</v>
      </c>
      <c r="F12" s="51">
        <v>60</v>
      </c>
      <c r="G12" s="51">
        <v>0.8</v>
      </c>
      <c r="H12" s="51">
        <v>5.9</v>
      </c>
      <c r="I12" s="51">
        <v>3.9</v>
      </c>
      <c r="J12" s="51">
        <v>72.3</v>
      </c>
      <c r="K12" s="52">
        <v>47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685</v>
      </c>
      <c r="G13" s="21">
        <f t="shared" ref="G13:I13" si="0">SUM(G6:G12)</f>
        <v>23.200000000000003</v>
      </c>
      <c r="H13" s="21">
        <f t="shared" si="0"/>
        <v>37</v>
      </c>
      <c r="I13" s="21">
        <f t="shared" si="0"/>
        <v>89.1</v>
      </c>
      <c r="J13" s="21">
        <f>SUM(J6:J12)</f>
        <v>784.49999999999989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685</v>
      </c>
      <c r="G47" s="34">
        <f t="shared" ref="G47:J47" si="7">G13+G17+G27+G32+G39+G46</f>
        <v>23.200000000000003</v>
      </c>
      <c r="H47" s="34">
        <f t="shared" si="7"/>
        <v>37</v>
      </c>
      <c r="I47" s="34">
        <f t="shared" si="7"/>
        <v>89.1</v>
      </c>
      <c r="J47" s="34">
        <f t="shared" si="7"/>
        <v>784.49999999999989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58</v>
      </c>
      <c r="F48" s="48" t="s">
        <v>59</v>
      </c>
      <c r="G48" s="48">
        <v>9.8000000000000007</v>
      </c>
      <c r="H48" s="48">
        <v>8.9</v>
      </c>
      <c r="I48" s="48">
        <v>11.6</v>
      </c>
      <c r="J48" s="48" t="s">
        <v>60</v>
      </c>
      <c r="K48" s="49">
        <v>270</v>
      </c>
      <c r="L48" s="48">
        <v>64.19</v>
      </c>
    </row>
    <row r="49" spans="1:12" ht="14.4" x14ac:dyDescent="0.3">
      <c r="A49" s="15"/>
      <c r="B49" s="16"/>
      <c r="C49" s="11"/>
      <c r="D49" s="6"/>
      <c r="E49" s="50" t="s">
        <v>61</v>
      </c>
      <c r="F49" s="51">
        <v>150</v>
      </c>
      <c r="G49" s="51">
        <v>8.4</v>
      </c>
      <c r="H49" s="51">
        <v>4.2</v>
      </c>
      <c r="I49" s="51">
        <v>38.200000000000003</v>
      </c>
      <c r="J49" s="51">
        <v>224.3</v>
      </c>
      <c r="K49" s="52">
        <v>323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62</v>
      </c>
      <c r="F50" s="51" t="s">
        <v>63</v>
      </c>
      <c r="G50" s="51">
        <v>0.1</v>
      </c>
      <c r="H50" s="51">
        <v>0</v>
      </c>
      <c r="I50" s="51">
        <v>10</v>
      </c>
      <c r="J50" s="51">
        <v>41.6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53</v>
      </c>
      <c r="F51" s="51">
        <v>30</v>
      </c>
      <c r="G51" s="51">
        <v>2.2999999999999998</v>
      </c>
      <c r="H51" s="51">
        <v>0.2</v>
      </c>
      <c r="I51" s="51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64</v>
      </c>
      <c r="F53" s="51">
        <v>20</v>
      </c>
      <c r="G53" s="51">
        <v>1.3</v>
      </c>
      <c r="H53" s="51">
        <v>0.2</v>
      </c>
      <c r="I53" s="51">
        <v>8.5</v>
      </c>
      <c r="J53" s="51">
        <v>40.799999999999997</v>
      </c>
      <c r="K53" s="52"/>
      <c r="L53" s="51"/>
    </row>
    <row r="54" spans="1:12" ht="14.4" x14ac:dyDescent="0.3">
      <c r="A54" s="15"/>
      <c r="B54" s="16"/>
      <c r="C54" s="11"/>
      <c r="D54" s="6" t="s">
        <v>27</v>
      </c>
      <c r="E54" s="50" t="s">
        <v>65</v>
      </c>
      <c r="F54" s="51">
        <v>60</v>
      </c>
      <c r="G54" s="51">
        <v>0.8</v>
      </c>
      <c r="H54" s="51">
        <v>3.7</v>
      </c>
      <c r="I54" s="51">
        <v>5</v>
      </c>
      <c r="J54" s="51">
        <v>56.1</v>
      </c>
      <c r="K54" s="52">
        <v>33</v>
      </c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560</v>
      </c>
      <c r="G55" s="21">
        <f t="shared" ref="G55" si="8">SUM(G48:G54)</f>
        <v>22.700000000000006</v>
      </c>
      <c r="H55" s="21">
        <f t="shared" ref="H55" si="9">SUM(H48:H54)</f>
        <v>17.2</v>
      </c>
      <c r="I55" s="21">
        <f t="shared" ref="I55" si="10">SUM(I48:I54)</f>
        <v>88.4</v>
      </c>
      <c r="J55" s="21">
        <v>599.29999999999995</v>
      </c>
      <c r="K55" s="27"/>
      <c r="L55" s="21">
        <f t="shared" ref="L55:L97" si="11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560</v>
      </c>
      <c r="G89" s="34">
        <f t="shared" ref="G89" si="37">G55+G59+G69+G74+G81+G88</f>
        <v>22.700000000000006</v>
      </c>
      <c r="H89" s="34">
        <f t="shared" ref="H89" si="38">H55+H59+H69+H74+H81+H88</f>
        <v>17.2</v>
      </c>
      <c r="I89" s="34">
        <f t="shared" ref="I89" si="39">I55+I59+I69+I74+I81+I88</f>
        <v>88.4</v>
      </c>
      <c r="J89" s="34">
        <f t="shared" ref="J89" si="40">J55+J59+J69+J74+J81+J88</f>
        <v>599.29999999999995</v>
      </c>
      <c r="K89" s="35"/>
      <c r="L89" s="34">
        <f t="shared" ref="L89" ca="1" si="41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66</v>
      </c>
      <c r="F90" s="48">
        <v>200</v>
      </c>
      <c r="G90" s="48">
        <v>19.3</v>
      </c>
      <c r="H90" s="48">
        <v>11</v>
      </c>
      <c r="I90" s="48">
        <v>19.600000000000001</v>
      </c>
      <c r="J90" s="48">
        <v>252.6</v>
      </c>
      <c r="K90" s="49">
        <v>289</v>
      </c>
      <c r="L90" s="48">
        <v>64.19</v>
      </c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67</v>
      </c>
      <c r="F92" s="51">
        <v>200</v>
      </c>
      <c r="G92" s="51">
        <v>3.4</v>
      </c>
      <c r="H92" s="51">
        <v>2.8</v>
      </c>
      <c r="I92" s="51">
        <v>14.6</v>
      </c>
      <c r="J92" s="51">
        <v>98.1</v>
      </c>
      <c r="K92" s="52">
        <v>382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53</v>
      </c>
      <c r="F93" s="51">
        <v>30</v>
      </c>
      <c r="G93" s="51">
        <v>2.2999999999999998</v>
      </c>
      <c r="H93" s="51">
        <v>0.2</v>
      </c>
      <c r="I93" s="51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23</v>
      </c>
      <c r="E95" s="50" t="s">
        <v>64</v>
      </c>
      <c r="F95" s="51">
        <v>20</v>
      </c>
      <c r="G95" s="51">
        <v>1.3</v>
      </c>
      <c r="H95" s="51">
        <v>0.2</v>
      </c>
      <c r="I95" s="51">
        <v>8.5</v>
      </c>
      <c r="J95" s="51">
        <v>40.799999999999997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68</v>
      </c>
      <c r="F96" s="51">
        <v>60</v>
      </c>
      <c r="G96" s="51">
        <v>0.8</v>
      </c>
      <c r="H96" s="51">
        <v>0.1</v>
      </c>
      <c r="I96" s="51">
        <v>5.9</v>
      </c>
      <c r="J96" s="51">
        <v>28</v>
      </c>
      <c r="K96" s="52">
        <v>41</v>
      </c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2">SUM(G90:G96)</f>
        <v>27.1</v>
      </c>
      <c r="H97" s="21">
        <f t="shared" ref="H97" si="43">SUM(H90:H96)</f>
        <v>14.299999999999999</v>
      </c>
      <c r="I97" s="21">
        <f t="shared" ref="I97" si="44">SUM(I90:I96)</f>
        <v>63.7</v>
      </c>
      <c r="J97" s="21">
        <f>SUM(J90:J96)</f>
        <v>490.5</v>
      </c>
      <c r="K97" s="27"/>
      <c r="L97" s="21">
        <f t="shared" si="11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5">SUM(G98:G100)</f>
        <v>0</v>
      </c>
      <c r="H101" s="21">
        <f t="shared" ref="H101" si="46">SUM(H98:H100)</f>
        <v>0</v>
      </c>
      <c r="I101" s="21">
        <f t="shared" ref="I101" si="47">SUM(I98:I100)</f>
        <v>0</v>
      </c>
      <c r="J101" s="21">
        <f t="shared" ref="J101" si="48">SUM(J98:J100)</f>
        <v>0</v>
      </c>
      <c r="K101" s="27"/>
      <c r="L101" s="21">
        <f t="shared" ref="L101" ca="1" si="49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0">SUM(G102:G110)</f>
        <v>0</v>
      </c>
      <c r="H111" s="21">
        <f t="shared" ref="H111" si="51">SUM(H102:H110)</f>
        <v>0</v>
      </c>
      <c r="I111" s="21">
        <f t="shared" ref="I111" si="52">SUM(I102:I110)</f>
        <v>0</v>
      </c>
      <c r="J111" s="21">
        <f t="shared" ref="J111" si="53">SUM(J102:J110)</f>
        <v>0</v>
      </c>
      <c r="K111" s="27"/>
      <c r="L111" s="21">
        <f t="shared" ref="L111" ca="1" si="54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5">SUM(G112:G115)</f>
        <v>0</v>
      </c>
      <c r="H116" s="21">
        <f t="shared" ref="H116" si="56">SUM(H112:H115)</f>
        <v>0</v>
      </c>
      <c r="I116" s="21">
        <f t="shared" ref="I116" si="57">SUM(I112:I115)</f>
        <v>0</v>
      </c>
      <c r="J116" s="21">
        <f t="shared" ref="J116" si="58">SUM(J112:J115)</f>
        <v>0</v>
      </c>
      <c r="K116" s="27"/>
      <c r="L116" s="21">
        <f t="shared" ref="L116" ca="1" si="59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0">SUM(G117:G122)</f>
        <v>0</v>
      </c>
      <c r="H123" s="21">
        <f t="shared" ref="H123" si="61">SUM(H117:H122)</f>
        <v>0</v>
      </c>
      <c r="I123" s="21">
        <f t="shared" ref="I123" si="62">SUM(I117:I122)</f>
        <v>0</v>
      </c>
      <c r="J123" s="21">
        <f t="shared" ref="J123" si="63">SUM(J117:J122)</f>
        <v>0</v>
      </c>
      <c r="K123" s="27"/>
      <c r="L123" s="21">
        <f t="shared" ref="L123" ca="1" si="64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5">SUM(G124:G129)</f>
        <v>0</v>
      </c>
      <c r="H130" s="21">
        <f t="shared" ref="H130" si="66">SUM(H124:H129)</f>
        <v>0</v>
      </c>
      <c r="I130" s="21">
        <f t="shared" ref="I130" si="67">SUM(I124:I129)</f>
        <v>0</v>
      </c>
      <c r="J130" s="21">
        <f t="shared" ref="J130" si="68">SUM(J124:J129)</f>
        <v>0</v>
      </c>
      <c r="K130" s="27"/>
      <c r="L130" s="21">
        <f t="shared" ref="L130" ca="1" si="69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0" t="s">
        <v>4</v>
      </c>
      <c r="D131" s="61"/>
      <c r="E131" s="33"/>
      <c r="F131" s="34">
        <f>F97+F101+F111+F116+F123+F130</f>
        <v>510</v>
      </c>
      <c r="G131" s="34">
        <f t="shared" ref="G131" si="70">G97+G101+G111+G116+G123+G130</f>
        <v>27.1</v>
      </c>
      <c r="H131" s="34">
        <f t="shared" ref="H131" si="71">H97+H101+H111+H116+H123+H130</f>
        <v>14.299999999999999</v>
      </c>
      <c r="I131" s="34">
        <f t="shared" ref="I131" si="72">I97+I101+I111+I116+I123+I130</f>
        <v>63.7</v>
      </c>
      <c r="J131" s="34">
        <f t="shared" ref="J131" si="73">J97+J101+J111+J116+J123+J130</f>
        <v>490.5</v>
      </c>
      <c r="K131" s="35"/>
      <c r="L131" s="34">
        <f t="shared" ref="L131" ca="1" si="74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69</v>
      </c>
      <c r="F132" s="48" t="s">
        <v>70</v>
      </c>
      <c r="G132" s="48">
        <v>6.8</v>
      </c>
      <c r="H132" s="48">
        <v>5.7</v>
      </c>
      <c r="I132" s="48">
        <v>4</v>
      </c>
      <c r="J132" s="48">
        <v>93.2</v>
      </c>
      <c r="K132" s="49">
        <v>240</v>
      </c>
      <c r="L132" s="48">
        <v>64.19</v>
      </c>
    </row>
    <row r="133" spans="1:12" ht="14.4" x14ac:dyDescent="0.3">
      <c r="A133" s="25"/>
      <c r="B133" s="16"/>
      <c r="C133" s="11"/>
      <c r="D133" s="6"/>
      <c r="E133" s="50" t="s">
        <v>49</v>
      </c>
      <c r="F133" s="51" t="s">
        <v>71</v>
      </c>
      <c r="G133" s="51">
        <v>6</v>
      </c>
      <c r="H133" s="51">
        <v>4.7</v>
      </c>
      <c r="I133" s="51">
        <v>38.200000000000003</v>
      </c>
      <c r="J133" s="51">
        <v>219.2</v>
      </c>
      <c r="K133" s="52">
        <v>203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72</v>
      </c>
      <c r="F134" s="51" t="s">
        <v>73</v>
      </c>
      <c r="G134" s="51">
        <v>0.1</v>
      </c>
      <c r="H134" s="51">
        <v>0</v>
      </c>
      <c r="I134" s="51">
        <v>5</v>
      </c>
      <c r="J134" s="51">
        <v>20.6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53</v>
      </c>
      <c r="F135" s="51">
        <v>30</v>
      </c>
      <c r="G135" s="51">
        <v>2.2999999999999998</v>
      </c>
      <c r="H135" s="51">
        <v>0.2</v>
      </c>
      <c r="I135" s="51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54</v>
      </c>
      <c r="F136" s="51">
        <v>120</v>
      </c>
      <c r="G136" s="51">
        <v>0.5</v>
      </c>
      <c r="H136" s="51">
        <v>0.5</v>
      </c>
      <c r="I136" s="51">
        <v>11.8</v>
      </c>
      <c r="J136" s="51">
        <v>56.4</v>
      </c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 t="s">
        <v>64</v>
      </c>
      <c r="F137" s="51">
        <v>20</v>
      </c>
      <c r="G137" s="51">
        <v>1.3</v>
      </c>
      <c r="H137" s="51">
        <v>0.2</v>
      </c>
      <c r="I137" s="51">
        <v>8.5</v>
      </c>
      <c r="J137" s="51">
        <v>40.799999999999997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74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>
        <v>33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685</v>
      </c>
      <c r="G139" s="21">
        <f t="shared" ref="G139" si="75">SUM(G132:G138)</f>
        <v>17.8</v>
      </c>
      <c r="H139" s="21">
        <f t="shared" ref="H139" si="76">SUM(H132:H138)</f>
        <v>15</v>
      </c>
      <c r="I139" s="21">
        <f t="shared" ref="I139" si="77">SUM(I132:I138)</f>
        <v>87.600000000000009</v>
      </c>
      <c r="J139" s="21">
        <f>SUM(J132:J138)</f>
        <v>557.29999999999995</v>
      </c>
      <c r="K139" s="27"/>
      <c r="L139" s="21">
        <f t="shared" ref="L139:L181" si="78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9">SUM(G140:G142)</f>
        <v>0</v>
      </c>
      <c r="H143" s="21">
        <f t="shared" ref="H143" si="80">SUM(H140:H142)</f>
        <v>0</v>
      </c>
      <c r="I143" s="21">
        <f t="shared" ref="I143" si="81">SUM(I140:I142)</f>
        <v>0</v>
      </c>
      <c r="J143" s="21">
        <f t="shared" ref="J143" si="82">SUM(J140:J142)</f>
        <v>0</v>
      </c>
      <c r="K143" s="27"/>
      <c r="L143" s="21">
        <f t="shared" ref="L143" ca="1" si="83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4">SUM(G144:G152)</f>
        <v>0</v>
      </c>
      <c r="H153" s="21">
        <f t="shared" ref="H153" si="85">SUM(H144:H152)</f>
        <v>0</v>
      </c>
      <c r="I153" s="21">
        <f t="shared" ref="I153" si="86">SUM(I144:I152)</f>
        <v>0</v>
      </c>
      <c r="J153" s="21">
        <f t="shared" ref="J153" si="87">SUM(J144:J152)</f>
        <v>0</v>
      </c>
      <c r="K153" s="27"/>
      <c r="L153" s="21">
        <f t="shared" ref="L153" ca="1" si="88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9">SUM(G154:G157)</f>
        <v>0</v>
      </c>
      <c r="H158" s="21">
        <f t="shared" ref="H158" si="90">SUM(H154:H157)</f>
        <v>0</v>
      </c>
      <c r="I158" s="21">
        <f t="shared" ref="I158" si="91">SUM(I154:I157)</f>
        <v>0</v>
      </c>
      <c r="J158" s="21">
        <f t="shared" ref="J158" si="92">SUM(J154:J157)</f>
        <v>0</v>
      </c>
      <c r="K158" s="27"/>
      <c r="L158" s="21">
        <f t="shared" ref="L158" ca="1" si="93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4">SUM(G159:G164)</f>
        <v>0</v>
      </c>
      <c r="H165" s="21">
        <f t="shared" ref="H165" si="95">SUM(H159:H164)</f>
        <v>0</v>
      </c>
      <c r="I165" s="21">
        <f t="shared" ref="I165" si="96">SUM(I159:I164)</f>
        <v>0</v>
      </c>
      <c r="J165" s="21">
        <f t="shared" ref="J165" si="97">SUM(J159:J164)</f>
        <v>0</v>
      </c>
      <c r="K165" s="27"/>
      <c r="L165" s="21">
        <f t="shared" ref="L165" ca="1" si="98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9">SUM(G166:G171)</f>
        <v>0</v>
      </c>
      <c r="H172" s="21">
        <f t="shared" ref="H172" si="100">SUM(H166:H171)</f>
        <v>0</v>
      </c>
      <c r="I172" s="21">
        <f t="shared" ref="I172" si="101">SUM(I166:I171)</f>
        <v>0</v>
      </c>
      <c r="J172" s="21">
        <f t="shared" ref="J172" si="102">SUM(J166:J171)</f>
        <v>0</v>
      </c>
      <c r="K172" s="27"/>
      <c r="L172" s="21">
        <f t="shared" ref="L172" ca="1" si="103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0" t="s">
        <v>4</v>
      </c>
      <c r="D173" s="61"/>
      <c r="E173" s="33"/>
      <c r="F173" s="34">
        <f>F139+F143+F153+F158+F165+F172</f>
        <v>685</v>
      </c>
      <c r="G173" s="34">
        <f t="shared" ref="G173" si="104">G139+G143+G153+G158+G165+G172</f>
        <v>17.8</v>
      </c>
      <c r="H173" s="34">
        <f t="shared" ref="H173" si="105">H139+H143+H153+H158+H165+H172</f>
        <v>15</v>
      </c>
      <c r="I173" s="34">
        <f t="shared" ref="I173" si="106">I139+I143+I153+I158+I165+I172</f>
        <v>87.600000000000009</v>
      </c>
      <c r="J173" s="34">
        <f t="shared" ref="J173" si="107">J139+J143+J153+J158+J165+J172</f>
        <v>557.29999999999995</v>
      </c>
      <c r="K173" s="35"/>
      <c r="L173" s="34">
        <f t="shared" ref="L173" ca="1" si="108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75</v>
      </c>
      <c r="F174" s="48" t="s">
        <v>76</v>
      </c>
      <c r="G174" s="48">
        <v>14.4</v>
      </c>
      <c r="H174" s="48">
        <v>20.6</v>
      </c>
      <c r="I174" s="48">
        <v>1.7</v>
      </c>
      <c r="J174" s="48">
        <v>249.5</v>
      </c>
      <c r="K174" s="49">
        <v>312</v>
      </c>
      <c r="L174" s="48">
        <v>64.19</v>
      </c>
    </row>
    <row r="175" spans="1:12" ht="14.4" x14ac:dyDescent="0.3">
      <c r="A175" s="25"/>
      <c r="B175" s="16"/>
      <c r="C175" s="11"/>
      <c r="D175" s="6"/>
      <c r="E175" s="50" t="s">
        <v>77</v>
      </c>
      <c r="F175" s="51">
        <v>150</v>
      </c>
      <c r="G175" s="51">
        <v>3.2</v>
      </c>
      <c r="H175" s="51">
        <v>4.7</v>
      </c>
      <c r="I175" s="51">
        <v>21.4</v>
      </c>
      <c r="J175" s="51">
        <v>140.5</v>
      </c>
      <c r="K175" s="52">
        <v>312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78</v>
      </c>
      <c r="F176" s="51">
        <v>200</v>
      </c>
      <c r="G176" s="51">
        <v>0.5</v>
      </c>
      <c r="H176" s="51">
        <v>0.2</v>
      </c>
      <c r="I176" s="51">
        <v>21.5</v>
      </c>
      <c r="J176" s="51">
        <v>99.4</v>
      </c>
      <c r="K176" s="52">
        <v>388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53</v>
      </c>
      <c r="F177" s="51">
        <v>30</v>
      </c>
      <c r="G177" s="51">
        <v>2.2999999999999998</v>
      </c>
      <c r="H177" s="51">
        <v>0.2</v>
      </c>
      <c r="I177" s="51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55</v>
      </c>
      <c r="E179" s="50" t="s">
        <v>64</v>
      </c>
      <c r="F179" s="51">
        <v>20</v>
      </c>
      <c r="G179" s="51">
        <v>1.3</v>
      </c>
      <c r="H179" s="51">
        <v>0.2</v>
      </c>
      <c r="I179" s="51">
        <v>8.5</v>
      </c>
      <c r="J179" s="51">
        <v>40.799999999999997</v>
      </c>
      <c r="K179" s="52"/>
      <c r="L179" s="51"/>
    </row>
    <row r="180" spans="1:12" ht="14.4" x14ac:dyDescent="0.3">
      <c r="A180" s="25"/>
      <c r="B180" s="16"/>
      <c r="C180" s="11"/>
      <c r="D180" s="6" t="s">
        <v>79</v>
      </c>
      <c r="E180" s="50" t="s">
        <v>80</v>
      </c>
      <c r="F180" s="51">
        <v>60</v>
      </c>
      <c r="G180" s="51">
        <v>0.9</v>
      </c>
      <c r="H180" s="51">
        <v>3</v>
      </c>
      <c r="I180" s="51">
        <v>3.9</v>
      </c>
      <c r="J180" s="51">
        <v>47.5</v>
      </c>
      <c r="K180" s="52">
        <v>35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560</v>
      </c>
      <c r="G181" s="21">
        <f t="shared" ref="G181" si="109">SUM(G174:G180)</f>
        <v>22.6</v>
      </c>
      <c r="H181" s="21">
        <f t="shared" ref="H181" si="110">SUM(H174:H180)</f>
        <v>28.9</v>
      </c>
      <c r="I181" s="21">
        <f t="shared" ref="I181" si="111">SUM(I174:I180)</f>
        <v>72.099999999999994</v>
      </c>
      <c r="J181" s="21">
        <f>SUM(J174:J180)</f>
        <v>648.69999999999993</v>
      </c>
      <c r="K181" s="27"/>
      <c r="L181" s="21">
        <f t="shared" si="78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2">SUM(G182:G184)</f>
        <v>0</v>
      </c>
      <c r="H185" s="21">
        <f t="shared" ref="H185" si="113">SUM(H182:H184)</f>
        <v>0</v>
      </c>
      <c r="I185" s="21">
        <f t="shared" ref="I185" si="114">SUM(I182:I184)</f>
        <v>0</v>
      </c>
      <c r="J185" s="21">
        <f t="shared" ref="J185" si="115">SUM(J182:J184)</f>
        <v>0</v>
      </c>
      <c r="K185" s="27"/>
      <c r="L185" s="21">
        <f t="shared" ref="L185" ca="1" si="116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7">SUM(G186:G194)</f>
        <v>0</v>
      </c>
      <c r="H195" s="21">
        <f t="shared" ref="H195" si="118">SUM(H186:H194)</f>
        <v>0</v>
      </c>
      <c r="I195" s="21">
        <f t="shared" ref="I195" si="119">SUM(I186:I194)</f>
        <v>0</v>
      </c>
      <c r="J195" s="21">
        <f t="shared" ref="J195" si="120">SUM(J186:J194)</f>
        <v>0</v>
      </c>
      <c r="K195" s="27"/>
      <c r="L195" s="21">
        <f t="shared" ref="L195" ca="1" si="121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2">SUM(G196:G199)</f>
        <v>0</v>
      </c>
      <c r="H200" s="21">
        <f t="shared" ref="H200" si="123">SUM(H196:H199)</f>
        <v>0</v>
      </c>
      <c r="I200" s="21">
        <f t="shared" ref="I200" si="124">SUM(I196:I199)</f>
        <v>0</v>
      </c>
      <c r="J200" s="21">
        <f t="shared" ref="J200" si="125">SUM(J196:J199)</f>
        <v>0</v>
      </c>
      <c r="K200" s="27"/>
      <c r="L200" s="21">
        <f t="shared" ref="L200" ca="1" si="126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7">SUM(G201:G206)</f>
        <v>0</v>
      </c>
      <c r="H207" s="21">
        <f t="shared" ref="H207" si="128">SUM(H201:H206)</f>
        <v>0</v>
      </c>
      <c r="I207" s="21">
        <f t="shared" ref="I207" si="129">SUM(I201:I206)</f>
        <v>0</v>
      </c>
      <c r="J207" s="21">
        <f t="shared" ref="J207" si="130">SUM(J201:J206)</f>
        <v>0</v>
      </c>
      <c r="K207" s="27"/>
      <c r="L207" s="21">
        <f t="shared" ref="L207" ca="1" si="131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2">SUM(G208:G213)</f>
        <v>0</v>
      </c>
      <c r="H214" s="21">
        <f t="shared" ref="H214" si="133">SUM(H208:H213)</f>
        <v>0</v>
      </c>
      <c r="I214" s="21">
        <f t="shared" ref="I214" si="134">SUM(I208:I213)</f>
        <v>0</v>
      </c>
      <c r="J214" s="21">
        <f t="shared" ref="J214" si="135">SUM(J208:J213)</f>
        <v>0</v>
      </c>
      <c r="K214" s="27"/>
      <c r="L214" s="21">
        <f t="shared" ref="L214" ca="1" si="136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0" t="s">
        <v>4</v>
      </c>
      <c r="D215" s="61"/>
      <c r="E215" s="33"/>
      <c r="F215" s="34">
        <f>F181+F185+F195+F200+F207+F214</f>
        <v>560</v>
      </c>
      <c r="G215" s="34">
        <f t="shared" ref="G215" si="137">G181+G185+G195+G200+G207+G214</f>
        <v>22.6</v>
      </c>
      <c r="H215" s="34">
        <f t="shared" ref="H215" si="138">H181+H185+H195+H200+H207+H214</f>
        <v>28.9</v>
      </c>
      <c r="I215" s="34">
        <f t="shared" ref="I215" si="139">I181+I185+I195+I200+I207+I214</f>
        <v>72.099999999999994</v>
      </c>
      <c r="J215" s="34">
        <f t="shared" ref="J215" si="140">J181+J185+J195+J200+J207+J214</f>
        <v>648.69999999999993</v>
      </c>
      <c r="K215" s="35"/>
      <c r="L215" s="34">
        <f t="shared" ref="L215" ca="1" si="141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81</v>
      </c>
      <c r="F216" s="48" t="s">
        <v>76</v>
      </c>
      <c r="G216" s="48">
        <v>7.9</v>
      </c>
      <c r="H216" s="48">
        <v>10.3</v>
      </c>
      <c r="I216" s="48">
        <v>8.8000000000000007</v>
      </c>
      <c r="J216" s="48">
        <v>159.5</v>
      </c>
      <c r="K216" s="49">
        <v>280</v>
      </c>
      <c r="L216" s="48">
        <v>64.19</v>
      </c>
    </row>
    <row r="217" spans="1:12" ht="14.4" x14ac:dyDescent="0.3">
      <c r="A217" s="25"/>
      <c r="B217" s="16"/>
      <c r="C217" s="11"/>
      <c r="D217" s="6"/>
      <c r="E217" s="50" t="s">
        <v>82</v>
      </c>
      <c r="F217" s="51">
        <v>150</v>
      </c>
      <c r="G217" s="51">
        <v>3</v>
      </c>
      <c r="H217" s="51">
        <v>3.4</v>
      </c>
      <c r="I217" s="51">
        <v>10.8</v>
      </c>
      <c r="J217" s="51">
        <v>87.6</v>
      </c>
      <c r="K217" s="52">
        <v>321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62</v>
      </c>
      <c r="F218" s="51" t="s">
        <v>83</v>
      </c>
      <c r="G218" s="51">
        <v>0.1</v>
      </c>
      <c r="H218" s="51">
        <v>0</v>
      </c>
      <c r="I218" s="51">
        <v>10</v>
      </c>
      <c r="J218" s="51">
        <v>41.6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53</v>
      </c>
      <c r="F219" s="51">
        <v>30</v>
      </c>
      <c r="G219" s="51">
        <v>2.2999999999999998</v>
      </c>
      <c r="H219" s="51">
        <v>0.2</v>
      </c>
      <c r="I219" s="51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 t="s">
        <v>23</v>
      </c>
      <c r="E221" s="50" t="s">
        <v>64</v>
      </c>
      <c r="F221" s="51">
        <v>20</v>
      </c>
      <c r="G221" s="51">
        <v>1.3</v>
      </c>
      <c r="H221" s="51">
        <v>0.2</v>
      </c>
      <c r="I221" s="51">
        <v>8.5</v>
      </c>
      <c r="J221" s="51">
        <v>40.799999999999997</v>
      </c>
      <c r="K221" s="52"/>
      <c r="L221" s="51"/>
    </row>
    <row r="222" spans="1:12" ht="14.4" x14ac:dyDescent="0.3">
      <c r="A222" s="25"/>
      <c r="B222" s="16"/>
      <c r="C222" s="11"/>
      <c r="D222" s="6" t="s">
        <v>27</v>
      </c>
      <c r="E222" s="50" t="s">
        <v>84</v>
      </c>
      <c r="F222" s="51">
        <v>60</v>
      </c>
      <c r="G222" s="51">
        <v>0.6</v>
      </c>
      <c r="H222" s="51">
        <v>3.1</v>
      </c>
      <c r="I222" s="51">
        <v>5.3</v>
      </c>
      <c r="J222" s="51">
        <v>52.3</v>
      </c>
      <c r="K222" s="52">
        <v>71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560</v>
      </c>
      <c r="G223" s="21">
        <f t="shared" ref="G223" si="142">SUM(G216:G222)</f>
        <v>15.200000000000001</v>
      </c>
      <c r="H223" s="21">
        <f t="shared" ref="H223" si="143">SUM(H216:H222)</f>
        <v>17.2</v>
      </c>
      <c r="I223" s="21">
        <f t="shared" ref="I223" si="144">SUM(I216:I222)</f>
        <v>58.5</v>
      </c>
      <c r="J223" s="21">
        <f>SUM(J216:J222)</f>
        <v>452.8</v>
      </c>
      <c r="K223" s="27"/>
      <c r="L223" s="21">
        <f t="shared" ref="L223:L265" si="145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6">SUM(G224:G226)</f>
        <v>0</v>
      </c>
      <c r="H227" s="21">
        <f t="shared" ref="H227" si="147">SUM(H224:H226)</f>
        <v>0</v>
      </c>
      <c r="I227" s="21">
        <f t="shared" ref="I227" si="148">SUM(I224:I226)</f>
        <v>0</v>
      </c>
      <c r="J227" s="21">
        <f t="shared" ref="J227" si="149">SUM(J224:J226)</f>
        <v>0</v>
      </c>
      <c r="K227" s="27"/>
      <c r="L227" s="21">
        <f t="shared" ref="L227" ca="1" si="150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1">SUM(G228:G236)</f>
        <v>0</v>
      </c>
      <c r="H237" s="21">
        <f t="shared" ref="H237" si="152">SUM(H228:H236)</f>
        <v>0</v>
      </c>
      <c r="I237" s="21">
        <f t="shared" ref="I237" si="153">SUM(I228:I236)</f>
        <v>0</v>
      </c>
      <c r="J237" s="21">
        <f t="shared" ref="J237" si="154">SUM(J228:J236)</f>
        <v>0</v>
      </c>
      <c r="K237" s="27"/>
      <c r="L237" s="21">
        <f t="shared" ref="L237" ca="1" si="155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6">SUM(G238:G241)</f>
        <v>0</v>
      </c>
      <c r="H242" s="21">
        <f t="shared" ref="H242" si="157">SUM(H238:H241)</f>
        <v>0</v>
      </c>
      <c r="I242" s="21">
        <f t="shared" ref="I242" si="158">SUM(I238:I241)</f>
        <v>0</v>
      </c>
      <c r="J242" s="21">
        <f t="shared" ref="J242" si="159">SUM(J238:J241)</f>
        <v>0</v>
      </c>
      <c r="K242" s="27"/>
      <c r="L242" s="21">
        <f t="shared" ref="L242" ca="1" si="160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1">SUM(G243:G248)</f>
        <v>0</v>
      </c>
      <c r="H249" s="21">
        <f t="shared" ref="H249" si="162">SUM(H243:H248)</f>
        <v>0</v>
      </c>
      <c r="I249" s="21">
        <f t="shared" ref="I249" si="163">SUM(I243:I248)</f>
        <v>0</v>
      </c>
      <c r="J249" s="21">
        <f t="shared" ref="J249" si="164">SUM(J243:J248)</f>
        <v>0</v>
      </c>
      <c r="K249" s="27"/>
      <c r="L249" s="21">
        <f t="shared" ref="L249" ca="1" si="165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6">SUM(G250:G255)</f>
        <v>0</v>
      </c>
      <c r="H256" s="21">
        <f t="shared" ref="H256" si="167">SUM(H250:H255)</f>
        <v>0</v>
      </c>
      <c r="I256" s="21">
        <f t="shared" ref="I256" si="168">SUM(I250:I255)</f>
        <v>0</v>
      </c>
      <c r="J256" s="21">
        <f t="shared" ref="J256" si="169">SUM(J250:J255)</f>
        <v>0</v>
      </c>
      <c r="K256" s="27"/>
      <c r="L256" s="21">
        <f t="shared" ref="L256" ca="1" si="170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0" t="s">
        <v>4</v>
      </c>
      <c r="D257" s="61"/>
      <c r="E257" s="33"/>
      <c r="F257" s="34">
        <f>F223+F227+F237+F242+F249+F256</f>
        <v>560</v>
      </c>
      <c r="G257" s="34">
        <f t="shared" ref="G257" si="171">G223+G227+G237+G242+G249+G256</f>
        <v>15.200000000000001</v>
      </c>
      <c r="H257" s="34">
        <f t="shared" ref="H257" si="172">H223+H227+H237+H242+H249+H256</f>
        <v>17.2</v>
      </c>
      <c r="I257" s="34">
        <f t="shared" ref="I257" si="173">I223+I227+I237+I242+I249+I256</f>
        <v>58.5</v>
      </c>
      <c r="J257" s="34">
        <f t="shared" ref="J257" si="174">J223+J227+J237+J242+J249+J256</f>
        <v>452.8</v>
      </c>
      <c r="K257" s="35"/>
      <c r="L257" s="34">
        <f t="shared" ref="L257" ca="1" si="175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6">SUM(G258:G264)</f>
        <v>0</v>
      </c>
      <c r="H265" s="21">
        <f t="shared" ref="H265" si="177">SUM(H258:H264)</f>
        <v>0</v>
      </c>
      <c r="I265" s="21">
        <f t="shared" ref="I265" si="178">SUM(I258:I264)</f>
        <v>0</v>
      </c>
      <c r="J265" s="21">
        <f t="shared" ref="J265" si="179">SUM(J258:J264)</f>
        <v>0</v>
      </c>
      <c r="K265" s="27"/>
      <c r="L265" s="21">
        <f t="shared" si="145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0" t="s">
        <v>4</v>
      </c>
      <c r="D299" s="61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20</v>
      </c>
      <c r="D300" s="5" t="s">
        <v>21</v>
      </c>
      <c r="E300" s="47" t="s">
        <v>49</v>
      </c>
      <c r="F300" s="48" t="s">
        <v>50</v>
      </c>
      <c r="G300" s="48">
        <v>5.9</v>
      </c>
      <c r="H300" s="48">
        <v>4.7</v>
      </c>
      <c r="I300" s="48">
        <v>37.700000000000003</v>
      </c>
      <c r="J300" s="48">
        <v>216.6</v>
      </c>
      <c r="K300" s="49">
        <v>203</v>
      </c>
      <c r="L300" s="48">
        <v>64.19</v>
      </c>
    </row>
    <row r="301" spans="1:12" ht="14.4" x14ac:dyDescent="0.3">
      <c r="A301" s="25"/>
      <c r="B301" s="16"/>
      <c r="C301" s="11"/>
      <c r="D301" s="6"/>
      <c r="E301" s="59" t="s">
        <v>86</v>
      </c>
      <c r="F301" s="51">
        <v>100</v>
      </c>
      <c r="G301" s="51">
        <v>16.899999999999999</v>
      </c>
      <c r="H301" s="51">
        <v>10.199999999999999</v>
      </c>
      <c r="I301" s="51">
        <v>3.5</v>
      </c>
      <c r="J301" s="51">
        <v>170.6</v>
      </c>
      <c r="K301" s="52">
        <v>280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85</v>
      </c>
      <c r="F302" s="51" t="s">
        <v>52</v>
      </c>
      <c r="G302" s="51">
        <v>1.2</v>
      </c>
      <c r="H302" s="51">
        <v>1</v>
      </c>
      <c r="I302" s="51">
        <v>11.7</v>
      </c>
      <c r="J302" s="51">
        <v>60.9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53</v>
      </c>
      <c r="F303" s="51">
        <v>30</v>
      </c>
      <c r="G303" s="51">
        <v>2.2999999999999998</v>
      </c>
      <c r="H303" s="51">
        <v>0.2</v>
      </c>
      <c r="I303" s="51">
        <v>15.1</v>
      </c>
      <c r="J303" s="51">
        <v>71.099999999999994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54</v>
      </c>
      <c r="F304" s="51">
        <v>120</v>
      </c>
      <c r="G304" s="51">
        <v>0.5</v>
      </c>
      <c r="H304" s="51">
        <v>0.5</v>
      </c>
      <c r="I304" s="51">
        <v>11.8</v>
      </c>
      <c r="J304" s="51">
        <v>56.4</v>
      </c>
      <c r="K304" s="52"/>
      <c r="L304" s="51"/>
    </row>
    <row r="305" spans="1:12" ht="14.4" x14ac:dyDescent="0.3">
      <c r="A305" s="25"/>
      <c r="B305" s="16"/>
      <c r="C305" s="11"/>
      <c r="D305" s="6" t="s">
        <v>23</v>
      </c>
      <c r="E305" s="50" t="s">
        <v>64</v>
      </c>
      <c r="F305" s="51">
        <v>20</v>
      </c>
      <c r="G305" s="51">
        <v>1.3</v>
      </c>
      <c r="H305" s="51">
        <v>0.2</v>
      </c>
      <c r="I305" s="51">
        <v>8.5</v>
      </c>
      <c r="J305" s="51">
        <v>40.799999999999997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58" t="s">
        <v>68</v>
      </c>
      <c r="F306" s="51">
        <v>60</v>
      </c>
      <c r="G306" s="51">
        <v>0.8</v>
      </c>
      <c r="H306" s="51">
        <v>0.1</v>
      </c>
      <c r="I306" s="51">
        <v>5.9</v>
      </c>
      <c r="J306" s="51">
        <v>28</v>
      </c>
      <c r="K306" s="52">
        <v>41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v>685</v>
      </c>
      <c r="G307" s="21">
        <f t="shared" ref="G307" si="210">SUM(G300:G306)</f>
        <v>28.9</v>
      </c>
      <c r="H307" s="21">
        <f t="shared" ref="H307" si="211">SUM(H300:H306)</f>
        <v>16.899999999999999</v>
      </c>
      <c r="I307" s="21">
        <f t="shared" ref="I307" si="212">SUM(I300:I306)</f>
        <v>94.2</v>
      </c>
      <c r="J307" s="21">
        <f t="shared" ref="J307" si="213">SUM(J300:J306)</f>
        <v>644.39999999999986</v>
      </c>
      <c r="K307" s="27"/>
      <c r="L307" s="21">
        <f t="shared" ref="L307:L349" si="214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0" t="s">
        <v>4</v>
      </c>
      <c r="D341" s="61"/>
      <c r="E341" s="33"/>
      <c r="F341" s="34">
        <f>F307+F311+F321+F326+F333+F340</f>
        <v>685</v>
      </c>
      <c r="G341" s="34">
        <f t="shared" ref="G341" si="240">G307+G311+G321+G326+G333+G340</f>
        <v>28.9</v>
      </c>
      <c r="H341" s="34">
        <f t="shared" ref="H341" si="241">H307+H311+H321+H326+H333+H340</f>
        <v>16.899999999999999</v>
      </c>
      <c r="I341" s="34">
        <f t="shared" ref="I341" si="242">I307+I311+I321+I326+I333+I340</f>
        <v>94.2</v>
      </c>
      <c r="J341" s="34">
        <f t="shared" ref="J341" si="243">J307+J311+J321+J326+J333+J340</f>
        <v>644.39999999999986</v>
      </c>
      <c r="K341" s="35"/>
      <c r="L341" s="34">
        <f t="shared" ref="L341" ca="1" si="244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87</v>
      </c>
      <c r="F342" s="48">
        <v>200</v>
      </c>
      <c r="G342" s="48">
        <v>18.399999999999999</v>
      </c>
      <c r="H342" s="48">
        <v>13.8</v>
      </c>
      <c r="I342" s="48">
        <v>44.5</v>
      </c>
      <c r="J342" s="48">
        <v>373.2</v>
      </c>
      <c r="K342" s="49">
        <v>291</v>
      </c>
      <c r="L342" s="48">
        <v>64.19</v>
      </c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89</v>
      </c>
      <c r="F344" s="51">
        <v>200</v>
      </c>
      <c r="G344" s="51">
        <v>1.2</v>
      </c>
      <c r="H344" s="51">
        <v>2.1</v>
      </c>
      <c r="I344" s="51">
        <v>23.4</v>
      </c>
      <c r="J344" s="51">
        <v>117.5</v>
      </c>
      <c r="K344" s="52">
        <v>349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88</v>
      </c>
      <c r="F345" s="51">
        <v>30</v>
      </c>
      <c r="G345" s="51">
        <v>2.2999999999999998</v>
      </c>
      <c r="H345" s="51">
        <v>0.2</v>
      </c>
      <c r="I345" s="51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64</v>
      </c>
      <c r="F347" s="51">
        <v>20</v>
      </c>
      <c r="G347" s="51">
        <v>1.3</v>
      </c>
      <c r="H347" s="51">
        <v>0.2</v>
      </c>
      <c r="I347" s="51">
        <v>8.5</v>
      </c>
      <c r="J347" s="51">
        <v>40.799999999999997</v>
      </c>
      <c r="K347" s="52"/>
      <c r="L347" s="51"/>
    </row>
    <row r="348" spans="1:12" ht="14.4" x14ac:dyDescent="0.3">
      <c r="A348" s="15"/>
      <c r="B348" s="16"/>
      <c r="C348" s="11"/>
      <c r="D348" s="6" t="s">
        <v>27</v>
      </c>
      <c r="E348" s="50" t="s">
        <v>65</v>
      </c>
      <c r="F348" s="51">
        <v>60</v>
      </c>
      <c r="G348" s="51">
        <v>0.8</v>
      </c>
      <c r="H348" s="51">
        <v>3.7</v>
      </c>
      <c r="I348" s="51">
        <v>5</v>
      </c>
      <c r="J348" s="51">
        <v>56.1</v>
      </c>
      <c r="K348" s="52">
        <v>33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45">SUM(G342:G348)</f>
        <v>24</v>
      </c>
      <c r="H349" s="21">
        <f>SUM(H342:H348)</f>
        <v>20</v>
      </c>
      <c r="I349" s="21">
        <f t="shared" ref="I349" si="246">SUM(I342:I348)</f>
        <v>96.5</v>
      </c>
      <c r="J349" s="21">
        <f>SUM(J342:J348)</f>
        <v>658.6</v>
      </c>
      <c r="K349" s="27"/>
      <c r="L349" s="21">
        <f t="shared" si="214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7">SUM(G350:G352)</f>
        <v>0</v>
      </c>
      <c r="H353" s="21">
        <f t="shared" ref="H353" si="248">SUM(H350:H352)</f>
        <v>0</v>
      </c>
      <c r="I353" s="21">
        <f t="shared" ref="I353" si="249">SUM(I350:I352)</f>
        <v>0</v>
      </c>
      <c r="J353" s="21">
        <f t="shared" ref="J353" si="250">SUM(J350:J352)</f>
        <v>0</v>
      </c>
      <c r="K353" s="27"/>
      <c r="L353" s="21">
        <f t="shared" ref="L353" ca="1" si="251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2">SUM(G354:G362)</f>
        <v>0</v>
      </c>
      <c r="H363" s="21">
        <f t="shared" ref="H363" si="253">SUM(H354:H362)</f>
        <v>0</v>
      </c>
      <c r="I363" s="21">
        <f t="shared" ref="I363" si="254">SUM(I354:I362)</f>
        <v>0</v>
      </c>
      <c r="J363" s="21">
        <f t="shared" ref="J363" si="255">SUM(J354:J362)</f>
        <v>0</v>
      </c>
      <c r="K363" s="27"/>
      <c r="L363" s="21">
        <f t="shared" ref="L363" ca="1" si="256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7">SUM(G364:G367)</f>
        <v>0</v>
      </c>
      <c r="H368" s="21">
        <f t="shared" ref="H368" si="258">SUM(H364:H367)</f>
        <v>0</v>
      </c>
      <c r="I368" s="21">
        <f t="shared" ref="I368" si="259">SUM(I364:I367)</f>
        <v>0</v>
      </c>
      <c r="J368" s="21">
        <f t="shared" ref="J368" si="260">SUM(J364:J367)</f>
        <v>0</v>
      </c>
      <c r="K368" s="27"/>
      <c r="L368" s="21">
        <f t="shared" ref="L368" ca="1" si="261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2">SUM(G369:G374)</f>
        <v>0</v>
      </c>
      <c r="H375" s="21">
        <f t="shared" ref="H375" si="263">SUM(H369:H374)</f>
        <v>0</v>
      </c>
      <c r="I375" s="21">
        <f t="shared" ref="I375" si="264">SUM(I369:I374)</f>
        <v>0</v>
      </c>
      <c r="J375" s="21">
        <f t="shared" ref="J375" si="265">SUM(J369:J374)</f>
        <v>0</v>
      </c>
      <c r="K375" s="27"/>
      <c r="L375" s="21">
        <f t="shared" ref="L375" ca="1" si="266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7">SUM(G376:G381)</f>
        <v>0</v>
      </c>
      <c r="H382" s="21">
        <f t="shared" ref="H382" si="268">SUM(H376:H381)</f>
        <v>0</v>
      </c>
      <c r="I382" s="21">
        <f t="shared" ref="I382" si="269">SUM(I376:I381)</f>
        <v>0</v>
      </c>
      <c r="J382" s="21">
        <f t="shared" ref="J382" si="270">SUM(J376:J381)</f>
        <v>0</v>
      </c>
      <c r="K382" s="27"/>
      <c r="L382" s="21">
        <f t="shared" ref="L382" ca="1" si="271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0" t="s">
        <v>4</v>
      </c>
      <c r="D383" s="61"/>
      <c r="E383" s="33"/>
      <c r="F383" s="34">
        <f>F349+F353+F363+F368+F375+F382</f>
        <v>510</v>
      </c>
      <c r="G383" s="34">
        <f t="shared" ref="G383" si="272">G349+G353+G363+G368+G375+G382</f>
        <v>24</v>
      </c>
      <c r="H383" s="34">
        <f t="shared" ref="H383" si="273">H349+H353+H363+H368+H375+H382</f>
        <v>20</v>
      </c>
      <c r="I383" s="34">
        <f t="shared" ref="I383" si="274">I349+I353+I363+I368+I375+I382</f>
        <v>96.5</v>
      </c>
      <c r="J383" s="34">
        <f t="shared" ref="J383" si="275">J349+J353+J363+J368+J375+J382</f>
        <v>658.6</v>
      </c>
      <c r="K383" s="35"/>
      <c r="L383" s="34">
        <f t="shared" ref="L383" ca="1" si="276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49</v>
      </c>
      <c r="F384" s="48" t="s">
        <v>50</v>
      </c>
      <c r="G384" s="48">
        <v>5.9</v>
      </c>
      <c r="H384" s="48">
        <v>4.7</v>
      </c>
      <c r="I384" s="48">
        <v>37.700000000000003</v>
      </c>
      <c r="J384" s="48">
        <v>216.6</v>
      </c>
      <c r="K384" s="49">
        <v>203</v>
      </c>
      <c r="L384" s="48">
        <v>64.19</v>
      </c>
    </row>
    <row r="385" spans="1:12" ht="14.4" x14ac:dyDescent="0.3">
      <c r="A385" s="25"/>
      <c r="B385" s="16"/>
      <c r="C385" s="11"/>
      <c r="D385" s="6"/>
      <c r="E385" s="50" t="s">
        <v>91</v>
      </c>
      <c r="F385" s="51">
        <v>100</v>
      </c>
      <c r="G385" s="51">
        <v>14.3</v>
      </c>
      <c r="H385" s="51">
        <v>16.5</v>
      </c>
      <c r="I385" s="51">
        <v>4</v>
      </c>
      <c r="J385" s="51">
        <v>222.2</v>
      </c>
      <c r="K385" s="52">
        <v>258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92</v>
      </c>
      <c r="F386" s="51" t="s">
        <v>103</v>
      </c>
      <c r="G386" s="51">
        <v>0.1</v>
      </c>
      <c r="H386" s="51">
        <v>0</v>
      </c>
      <c r="I386" s="51">
        <v>10</v>
      </c>
      <c r="J386" s="51">
        <v>41.6</v>
      </c>
      <c r="K386" s="52">
        <v>377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53</v>
      </c>
      <c r="F387" s="51">
        <v>30</v>
      </c>
      <c r="G387" s="51">
        <v>2.2999999999999998</v>
      </c>
      <c r="H387" s="51">
        <v>0.2</v>
      </c>
      <c r="I387" s="51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56</v>
      </c>
      <c r="F389" s="51">
        <v>20</v>
      </c>
      <c r="G389" s="51">
        <v>1.3</v>
      </c>
      <c r="H389" s="51">
        <v>0.2</v>
      </c>
      <c r="I389" s="51">
        <v>8.5</v>
      </c>
      <c r="J389" s="51">
        <v>40.799999999999997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90</v>
      </c>
      <c r="F390" s="51">
        <v>60</v>
      </c>
      <c r="G390" s="51">
        <v>0.5</v>
      </c>
      <c r="H390" s="51">
        <v>0.1</v>
      </c>
      <c r="I390" s="51">
        <v>1.5</v>
      </c>
      <c r="J390" s="51">
        <v>8.4</v>
      </c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565</v>
      </c>
      <c r="G391" s="21">
        <f>SUM(G384:G390)</f>
        <v>24.400000000000006</v>
      </c>
      <c r="H391" s="21">
        <f>SUM(H384:H390)</f>
        <v>21.7</v>
      </c>
      <c r="I391" s="21">
        <f t="shared" ref="I391" si="277">SUM(I384:I390)</f>
        <v>76.8</v>
      </c>
      <c r="J391" s="21">
        <f>SUM(J384:J390)</f>
        <v>600.59999999999991</v>
      </c>
      <c r="K391" s="27"/>
      <c r="L391" s="21">
        <f t="shared" ref="L391:L433" si="27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79">SUM(G392:G394)</f>
        <v>0</v>
      </c>
      <c r="H395" s="21">
        <f t="shared" ref="H395" si="280">SUM(H392:H394)</f>
        <v>0</v>
      </c>
      <c r="I395" s="21">
        <f t="shared" ref="I395" si="281">SUM(I392:I394)</f>
        <v>0</v>
      </c>
      <c r="J395" s="21">
        <f t="shared" ref="J395" si="282">SUM(J392:J394)</f>
        <v>0</v>
      </c>
      <c r="K395" s="27"/>
      <c r="L395" s="21">
        <f t="shared" ref="L395" ca="1" si="28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4">SUM(G396:G404)</f>
        <v>0</v>
      </c>
      <c r="H405" s="21">
        <f t="shared" ref="H405" si="285">SUM(H396:H404)</f>
        <v>0</v>
      </c>
      <c r="I405" s="21">
        <f t="shared" ref="I405" si="286">SUM(I396:I404)</f>
        <v>0</v>
      </c>
      <c r="J405" s="21">
        <f t="shared" ref="J405" si="287">SUM(J396:J404)</f>
        <v>0</v>
      </c>
      <c r="K405" s="27"/>
      <c r="L405" s="21">
        <f t="shared" ref="L405" ca="1" si="28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89">SUM(G406:G409)</f>
        <v>0</v>
      </c>
      <c r="H410" s="21">
        <f t="shared" ref="H410" si="290">SUM(H406:H409)</f>
        <v>0</v>
      </c>
      <c r="I410" s="21">
        <f t="shared" ref="I410" si="291">SUM(I406:I409)</f>
        <v>0</v>
      </c>
      <c r="J410" s="21">
        <f t="shared" ref="J410" si="292">SUM(J406:J409)</f>
        <v>0</v>
      </c>
      <c r="K410" s="27"/>
      <c r="L410" s="21">
        <f t="shared" ref="L410" ca="1" si="29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4">SUM(G411:G416)</f>
        <v>0</v>
      </c>
      <c r="H417" s="21">
        <f t="shared" ref="H417" si="295">SUM(H411:H416)</f>
        <v>0</v>
      </c>
      <c r="I417" s="21">
        <f t="shared" ref="I417" si="296">SUM(I411:I416)</f>
        <v>0</v>
      </c>
      <c r="J417" s="21">
        <f t="shared" ref="J417" si="297">SUM(J411:J416)</f>
        <v>0</v>
      </c>
      <c r="K417" s="27"/>
      <c r="L417" s="21">
        <f t="shared" ref="L417" ca="1" si="29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9">SUM(G418:G423)</f>
        <v>0</v>
      </c>
      <c r="H424" s="21">
        <f t="shared" ref="H424" si="300">SUM(H418:H423)</f>
        <v>0</v>
      </c>
      <c r="I424" s="21">
        <f t="shared" ref="I424" si="301">SUM(I418:I423)</f>
        <v>0</v>
      </c>
      <c r="J424" s="21">
        <f t="shared" ref="J424" si="302">SUM(J418:J423)</f>
        <v>0</v>
      </c>
      <c r="K424" s="27"/>
      <c r="L424" s="21">
        <f t="shared" ref="L424" ca="1" si="30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0" t="s">
        <v>4</v>
      </c>
      <c r="D425" s="61"/>
      <c r="E425" s="33"/>
      <c r="F425" s="34">
        <f>F391+F395+F405+F410+F417+F424</f>
        <v>565</v>
      </c>
      <c r="G425" s="34">
        <f t="shared" ref="G425" si="304">G391+G395+G405+G410+G417+G424</f>
        <v>24.400000000000006</v>
      </c>
      <c r="H425" s="34">
        <f t="shared" ref="H425" si="305">H391+H395+H405+H410+H417+H424</f>
        <v>21.7</v>
      </c>
      <c r="I425" s="34">
        <f t="shared" ref="I425" si="306">I391+I395+I405+I410+I417+I424</f>
        <v>76.8</v>
      </c>
      <c r="J425" s="34">
        <f t="shared" ref="J425" si="307">J391+J395+J405+J410+J417+J424</f>
        <v>600.59999999999991</v>
      </c>
      <c r="K425" s="35"/>
      <c r="L425" s="34">
        <f t="shared" ref="L425" ca="1" si="30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96</v>
      </c>
      <c r="F426" s="48" t="s">
        <v>104</v>
      </c>
      <c r="G426" s="48">
        <v>4.5</v>
      </c>
      <c r="H426" s="48">
        <v>5.2</v>
      </c>
      <c r="I426" s="48">
        <v>20.5</v>
      </c>
      <c r="J426" s="48">
        <v>146.80000000000001</v>
      </c>
      <c r="K426" s="49">
        <v>324</v>
      </c>
      <c r="L426" s="48">
        <v>64.19</v>
      </c>
    </row>
    <row r="427" spans="1:12" ht="14.4" x14ac:dyDescent="0.3">
      <c r="A427" s="25"/>
      <c r="B427" s="16"/>
      <c r="C427" s="11"/>
      <c r="D427" s="6"/>
      <c r="E427" s="50" t="s">
        <v>97</v>
      </c>
      <c r="F427" s="51" t="s">
        <v>105</v>
      </c>
      <c r="G427" s="51">
        <v>11</v>
      </c>
      <c r="H427" s="51">
        <v>9</v>
      </c>
      <c r="I427" s="51">
        <v>10.9</v>
      </c>
      <c r="J427" s="51">
        <v>166.8</v>
      </c>
      <c r="K427" s="52">
        <v>295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95</v>
      </c>
      <c r="F428" s="51" t="s">
        <v>73</v>
      </c>
      <c r="G428" s="51">
        <v>0.1</v>
      </c>
      <c r="H428" s="51">
        <v>0</v>
      </c>
      <c r="I428" s="51">
        <v>5</v>
      </c>
      <c r="J428" s="51">
        <v>20.6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94</v>
      </c>
      <c r="F429" s="51">
        <v>30</v>
      </c>
      <c r="G429" s="51">
        <v>2.2999999999999998</v>
      </c>
      <c r="H429" s="51">
        <v>0.2</v>
      </c>
      <c r="I429" s="51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54</v>
      </c>
      <c r="F430" s="51">
        <v>120</v>
      </c>
      <c r="G430" s="51">
        <v>0.5</v>
      </c>
      <c r="H430" s="51">
        <v>0.5</v>
      </c>
      <c r="I430" s="51">
        <v>11.8</v>
      </c>
      <c r="J430" s="51">
        <v>56.4</v>
      </c>
      <c r="K430" s="52"/>
      <c r="L430" s="51"/>
    </row>
    <row r="431" spans="1:12" ht="14.4" x14ac:dyDescent="0.3">
      <c r="A431" s="25"/>
      <c r="B431" s="16"/>
      <c r="C431" s="11"/>
      <c r="D431" s="6" t="s">
        <v>23</v>
      </c>
      <c r="E431" s="50" t="s">
        <v>56</v>
      </c>
      <c r="F431" s="51">
        <v>20</v>
      </c>
      <c r="G431" s="51">
        <v>1.3</v>
      </c>
      <c r="H431" s="51">
        <v>0.2</v>
      </c>
      <c r="I431" s="51">
        <v>8.5</v>
      </c>
      <c r="J431" s="51">
        <v>40.799999999999997</v>
      </c>
      <c r="K431" s="52"/>
      <c r="L431" s="51"/>
    </row>
    <row r="432" spans="1:12" ht="14.4" x14ac:dyDescent="0.3">
      <c r="A432" s="25"/>
      <c r="B432" s="16"/>
      <c r="C432" s="11"/>
      <c r="D432" s="6" t="s">
        <v>79</v>
      </c>
      <c r="E432" s="50" t="s">
        <v>93</v>
      </c>
      <c r="F432" s="51">
        <v>60</v>
      </c>
      <c r="G432" s="51">
        <v>0.7</v>
      </c>
      <c r="H432" s="51">
        <v>0.1</v>
      </c>
      <c r="I432" s="51">
        <v>2.2999999999999998</v>
      </c>
      <c r="J432" s="51">
        <v>14.4</v>
      </c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685</v>
      </c>
      <c r="G433" s="21">
        <f t="shared" ref="G433" si="309">SUM(G426:G432)</f>
        <v>20.399999999999999</v>
      </c>
      <c r="H433" s="21">
        <f t="shared" ref="H433" si="310">SUM(H426:H432)</f>
        <v>15.199999999999998</v>
      </c>
      <c r="I433" s="21">
        <f t="shared" ref="I433" si="311">SUM(I426:I432)</f>
        <v>74.099999999999994</v>
      </c>
      <c r="J433" s="21">
        <f>SUM(J426:J432)</f>
        <v>516.80000000000007</v>
      </c>
      <c r="K433" s="27"/>
      <c r="L433" s="21">
        <f t="shared" si="27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7">SUM(G438:G446)</f>
        <v>0</v>
      </c>
      <c r="H447" s="21">
        <f t="shared" ref="H447" si="318">SUM(H438:H446)</f>
        <v>0</v>
      </c>
      <c r="I447" s="21">
        <f t="shared" ref="I447" si="319">SUM(I438:I446)</f>
        <v>0</v>
      </c>
      <c r="J447" s="21">
        <f t="shared" ref="J447" si="320">SUM(J438:J446)</f>
        <v>0</v>
      </c>
      <c r="K447" s="27"/>
      <c r="L447" s="21">
        <f t="shared" ref="L447" ca="1" si="321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2">SUM(G448:G451)</f>
        <v>0</v>
      </c>
      <c r="H452" s="21">
        <f t="shared" ref="H452" si="323">SUM(H448:H451)</f>
        <v>0</v>
      </c>
      <c r="I452" s="21">
        <f t="shared" ref="I452" si="324">SUM(I448:I451)</f>
        <v>0</v>
      </c>
      <c r="J452" s="21">
        <f t="shared" ref="J452" si="325">SUM(J448:J451)</f>
        <v>0</v>
      </c>
      <c r="K452" s="27"/>
      <c r="L452" s="21">
        <f t="shared" ref="L452" ca="1" si="326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0" t="s">
        <v>4</v>
      </c>
      <c r="D467" s="61"/>
      <c r="E467" s="33"/>
      <c r="F467" s="34">
        <f>F433+F437+F447+F452+F459+F466</f>
        <v>685</v>
      </c>
      <c r="G467" s="34">
        <f t="shared" ref="G467" si="337">G433+G437+G447+G452+G459+G466</f>
        <v>20.399999999999999</v>
      </c>
      <c r="H467" s="34">
        <f t="shared" ref="H467" si="338">H433+H437+H447+H452+H459+H466</f>
        <v>15.199999999999998</v>
      </c>
      <c r="I467" s="34">
        <f t="shared" ref="I467" si="339">I433+I437+I447+I452+I459+I466</f>
        <v>74.099999999999994</v>
      </c>
      <c r="J467" s="34">
        <f t="shared" ref="J467" si="340">J433+J437+J447+J452+J459+J466</f>
        <v>516.80000000000007</v>
      </c>
      <c r="K467" s="35"/>
      <c r="L467" s="34">
        <f t="shared" ref="L467" ca="1" si="341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77</v>
      </c>
      <c r="F468" s="48">
        <v>150</v>
      </c>
      <c r="G468" s="48">
        <v>3.2</v>
      </c>
      <c r="H468" s="48">
        <v>4.7</v>
      </c>
      <c r="I468" s="48">
        <v>21.4</v>
      </c>
      <c r="J468" s="48">
        <v>140.5</v>
      </c>
      <c r="K468" s="49">
        <v>312</v>
      </c>
      <c r="L468" s="48">
        <v>64.19</v>
      </c>
    </row>
    <row r="469" spans="1:12" ht="14.4" x14ac:dyDescent="0.3">
      <c r="A469" s="25"/>
      <c r="B469" s="16"/>
      <c r="C469" s="11"/>
      <c r="D469" s="6"/>
      <c r="E469" s="50" t="s">
        <v>58</v>
      </c>
      <c r="F469" s="51" t="s">
        <v>105</v>
      </c>
      <c r="G469" s="51">
        <v>9.6999999999999993</v>
      </c>
      <c r="H469" s="51">
        <v>8.9</v>
      </c>
      <c r="I469" s="51">
        <v>11.4</v>
      </c>
      <c r="J469" s="51">
        <v>164.7</v>
      </c>
      <c r="K469" s="52">
        <v>270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89</v>
      </c>
      <c r="F470" s="51">
        <v>200</v>
      </c>
      <c r="G470" s="51">
        <v>1.2</v>
      </c>
      <c r="H470" s="51">
        <v>2.1</v>
      </c>
      <c r="I470" s="51">
        <v>23.4</v>
      </c>
      <c r="J470" s="51">
        <v>117.5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88</v>
      </c>
      <c r="F471" s="51">
        <v>30</v>
      </c>
      <c r="G471" s="51">
        <v>2.2999999999999998</v>
      </c>
      <c r="H471" s="51">
        <v>0.2</v>
      </c>
      <c r="I471" s="51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56</v>
      </c>
      <c r="F473" s="51">
        <v>20</v>
      </c>
      <c r="G473" s="51">
        <v>1.3</v>
      </c>
      <c r="H473" s="51">
        <v>0.2</v>
      </c>
      <c r="I473" s="51">
        <v>8.5</v>
      </c>
      <c r="J473" s="51">
        <v>40.799999999999997</v>
      </c>
      <c r="K473" s="52"/>
      <c r="L473" s="51"/>
    </row>
    <row r="474" spans="1:12" ht="14.4" x14ac:dyDescent="0.3">
      <c r="A474" s="25"/>
      <c r="B474" s="16"/>
      <c r="C474" s="11"/>
      <c r="D474" s="6" t="s">
        <v>79</v>
      </c>
      <c r="E474" s="50" t="s">
        <v>98</v>
      </c>
      <c r="F474" s="51">
        <v>60</v>
      </c>
      <c r="G474" s="51">
        <v>0.6</v>
      </c>
      <c r="H474" s="51">
        <v>3.6</v>
      </c>
      <c r="I474" s="51">
        <v>2.2000000000000002</v>
      </c>
      <c r="J474" s="51">
        <v>44.1</v>
      </c>
      <c r="K474" s="52">
        <v>24</v>
      </c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v>560</v>
      </c>
      <c r="G475" s="21">
        <f t="shared" ref="G475" si="342">SUM(G468:G474)</f>
        <v>18.3</v>
      </c>
      <c r="H475" s="21">
        <f t="shared" ref="H475" si="343">SUM(H468:H474)</f>
        <v>19.700000000000003</v>
      </c>
      <c r="I475" s="21">
        <f t="shared" ref="I475" si="344">SUM(I468:I474)</f>
        <v>82</v>
      </c>
      <c r="J475" s="21">
        <f>SUM(J468:J474)</f>
        <v>578.6</v>
      </c>
      <c r="K475" s="27"/>
      <c r="L475" s="21">
        <f t="shared" ref="L475:L517" si="345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6">SUM(G476:G478)</f>
        <v>0</v>
      </c>
      <c r="H479" s="21">
        <f t="shared" ref="H479" si="347">SUM(H476:H478)</f>
        <v>0</v>
      </c>
      <c r="I479" s="21">
        <f t="shared" ref="I479" si="348">SUM(I476:I478)</f>
        <v>0</v>
      </c>
      <c r="J479" s="21">
        <f t="shared" ref="J479" si="349">SUM(J476:J478)</f>
        <v>0</v>
      </c>
      <c r="K479" s="27"/>
      <c r="L479" s="21">
        <f t="shared" ref="L479" ca="1" si="350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1">SUM(G480:G488)</f>
        <v>0</v>
      </c>
      <c r="H489" s="21">
        <f t="shared" ref="H489" si="352">SUM(H480:H488)</f>
        <v>0</v>
      </c>
      <c r="I489" s="21">
        <f t="shared" ref="I489" si="353">SUM(I480:I488)</f>
        <v>0</v>
      </c>
      <c r="J489" s="21">
        <f t="shared" ref="J489" si="354">SUM(J480:J488)</f>
        <v>0</v>
      </c>
      <c r="K489" s="27"/>
      <c r="L489" s="21">
        <f t="shared" ref="L489" ca="1" si="355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6">SUM(G490:G493)</f>
        <v>0</v>
      </c>
      <c r="H494" s="21">
        <f t="shared" ref="H494" si="357">SUM(H490:H493)</f>
        <v>0</v>
      </c>
      <c r="I494" s="21">
        <f t="shared" ref="I494" si="358">SUM(I490:I493)</f>
        <v>0</v>
      </c>
      <c r="J494" s="21">
        <f t="shared" ref="J494" si="359">SUM(J490:J493)</f>
        <v>0</v>
      </c>
      <c r="K494" s="27"/>
      <c r="L494" s="21">
        <f t="shared" ref="L494" ca="1" si="360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1">SUM(G495:G500)</f>
        <v>0</v>
      </c>
      <c r="H501" s="21">
        <f t="shared" ref="H501" si="362">SUM(H495:H500)</f>
        <v>0</v>
      </c>
      <c r="I501" s="21">
        <f t="shared" ref="I501" si="363">SUM(I495:I500)</f>
        <v>0</v>
      </c>
      <c r="J501" s="21">
        <f t="shared" ref="J501" si="364">SUM(J495:J500)</f>
        <v>0</v>
      </c>
      <c r="K501" s="27"/>
      <c r="L501" s="21">
        <f t="shared" ref="L501" ca="1" si="365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6">SUM(G502:G507)</f>
        <v>0</v>
      </c>
      <c r="H508" s="21">
        <f t="shared" ref="H508" si="367">SUM(H502:H507)</f>
        <v>0</v>
      </c>
      <c r="I508" s="21">
        <f t="shared" ref="I508" si="368">SUM(I502:I507)</f>
        <v>0</v>
      </c>
      <c r="J508" s="21">
        <f t="shared" ref="J508" si="369">SUM(J502:J507)</f>
        <v>0</v>
      </c>
      <c r="K508" s="27"/>
      <c r="L508" s="21">
        <f t="shared" ref="L508" ca="1" si="370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0" t="s">
        <v>4</v>
      </c>
      <c r="D509" s="61"/>
      <c r="E509" s="33"/>
      <c r="F509" s="34">
        <f>F475+F479+F489+F494+F501+F508</f>
        <v>560</v>
      </c>
      <c r="G509" s="34">
        <f t="shared" ref="G509" si="371">G475+G479+G489+G494+G501+G508</f>
        <v>18.3</v>
      </c>
      <c r="H509" s="34">
        <f t="shared" ref="H509" si="372">H475+H479+H489+H494+H501+H508</f>
        <v>19.700000000000003</v>
      </c>
      <c r="I509" s="34">
        <f t="shared" ref="I509" si="373">I475+I479+I489+I494+I501+I508</f>
        <v>82</v>
      </c>
      <c r="J509" s="34">
        <f t="shared" ref="J509" si="374">J475+J479+J489+J494+J501+J508</f>
        <v>578.6</v>
      </c>
      <c r="K509" s="35"/>
      <c r="L509" s="34">
        <f t="shared" ref="L509" ca="1" si="375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100</v>
      </c>
      <c r="F510" s="48">
        <v>150</v>
      </c>
      <c r="G510" s="48">
        <v>15.7</v>
      </c>
      <c r="H510" s="48">
        <v>5.0999999999999996</v>
      </c>
      <c r="I510" s="48">
        <v>32.9</v>
      </c>
      <c r="J510" s="48">
        <v>240.5</v>
      </c>
      <c r="K510" s="49">
        <v>199</v>
      </c>
      <c r="L510" s="48">
        <v>64.19</v>
      </c>
    </row>
    <row r="511" spans="1:12" ht="14.4" x14ac:dyDescent="0.3">
      <c r="A511" s="25"/>
      <c r="B511" s="16"/>
      <c r="C511" s="11"/>
      <c r="D511" s="6"/>
      <c r="E511" s="50" t="s">
        <v>101</v>
      </c>
      <c r="F511" s="51" t="s">
        <v>105</v>
      </c>
      <c r="G511" s="51">
        <v>11</v>
      </c>
      <c r="H511" s="51">
        <v>9</v>
      </c>
      <c r="I511" s="51">
        <v>10.9</v>
      </c>
      <c r="J511" s="51">
        <v>166.8</v>
      </c>
      <c r="K511" s="52">
        <v>295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99</v>
      </c>
      <c r="F512" s="51">
        <v>200</v>
      </c>
      <c r="G512" s="51">
        <v>3.4</v>
      </c>
      <c r="H512" s="51">
        <v>2.8</v>
      </c>
      <c r="I512" s="51">
        <v>14.6</v>
      </c>
      <c r="J512" s="51">
        <v>98.1</v>
      </c>
      <c r="K512" s="52">
        <v>382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88</v>
      </c>
      <c r="F513" s="51">
        <v>30</v>
      </c>
      <c r="G513" s="51">
        <v>2.2999999999999998</v>
      </c>
      <c r="H513" s="51">
        <v>0.2</v>
      </c>
      <c r="I513" s="51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23</v>
      </c>
      <c r="E515" s="50" t="s">
        <v>56</v>
      </c>
      <c r="F515" s="51">
        <v>20</v>
      </c>
      <c r="G515" s="51">
        <v>1.3</v>
      </c>
      <c r="H515" s="51">
        <v>0.2</v>
      </c>
      <c r="I515" s="51">
        <v>8.5</v>
      </c>
      <c r="J515" s="51">
        <v>40.799999999999997</v>
      </c>
      <c r="K515" s="52"/>
      <c r="L515" s="51"/>
    </row>
    <row r="516" spans="1:12" ht="14.4" x14ac:dyDescent="0.3">
      <c r="A516" s="25"/>
      <c r="B516" s="16"/>
      <c r="C516" s="11"/>
      <c r="D516" s="6" t="s">
        <v>27</v>
      </c>
      <c r="E516" s="50" t="s">
        <v>102</v>
      </c>
      <c r="F516" s="51">
        <v>60</v>
      </c>
      <c r="G516" s="51">
        <v>0.6</v>
      </c>
      <c r="H516" s="51">
        <v>3.1</v>
      </c>
      <c r="I516" s="51">
        <v>5.3</v>
      </c>
      <c r="J516" s="51">
        <v>52.3</v>
      </c>
      <c r="K516" s="52">
        <v>71</v>
      </c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560</v>
      </c>
      <c r="G517" s="21">
        <f t="shared" ref="G517" si="376">SUM(G510:G516)</f>
        <v>34.299999999999997</v>
      </c>
      <c r="H517" s="21">
        <f t="shared" ref="H517" si="377">SUM(H510:H516)</f>
        <v>20.399999999999999</v>
      </c>
      <c r="I517" s="21">
        <f t="shared" ref="I517" si="378">SUM(I510:I516)</f>
        <v>87.3</v>
      </c>
      <c r="J517" s="21">
        <f>SUM(J510:J516)</f>
        <v>669.49999999999989</v>
      </c>
      <c r="K517" s="27"/>
      <c r="L517" s="21">
        <f t="shared" si="345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79">SUM(G518:G520)</f>
        <v>0</v>
      </c>
      <c r="H521" s="21">
        <f t="shared" ref="H521" si="380">SUM(H518:H520)</f>
        <v>0</v>
      </c>
      <c r="I521" s="21">
        <f t="shared" ref="I521" si="381">SUM(I518:I520)</f>
        <v>0</v>
      </c>
      <c r="J521" s="21">
        <f t="shared" ref="J521" si="382">SUM(J518:J520)</f>
        <v>0</v>
      </c>
      <c r="K521" s="27"/>
      <c r="L521" s="21">
        <f t="shared" ref="L521" ca="1" si="383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4">SUM(G522:G530)</f>
        <v>0</v>
      </c>
      <c r="H531" s="21">
        <f t="shared" ref="H531" si="385">SUM(H522:H530)</f>
        <v>0</v>
      </c>
      <c r="I531" s="21">
        <f t="shared" ref="I531" si="386">SUM(I522:I530)</f>
        <v>0</v>
      </c>
      <c r="J531" s="21">
        <f t="shared" ref="J531" si="387">SUM(J522:J530)</f>
        <v>0</v>
      </c>
      <c r="K531" s="27"/>
      <c r="L531" s="21">
        <f t="shared" ref="L531" ca="1" si="388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89">SUM(G532:G535)</f>
        <v>0</v>
      </c>
      <c r="H536" s="21">
        <f t="shared" ref="H536" si="390">SUM(H532:H535)</f>
        <v>0</v>
      </c>
      <c r="I536" s="21">
        <f t="shared" ref="I536" si="391">SUM(I532:I535)</f>
        <v>0</v>
      </c>
      <c r="J536" s="21">
        <f t="shared" ref="J536" si="392">SUM(J532:J535)</f>
        <v>0</v>
      </c>
      <c r="K536" s="27"/>
      <c r="L536" s="21">
        <f t="shared" ref="L536" ca="1" si="393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4">SUM(G537:G542)</f>
        <v>0</v>
      </c>
      <c r="H543" s="21">
        <f t="shared" ref="H543" si="395">SUM(H537:H542)</f>
        <v>0</v>
      </c>
      <c r="I543" s="21">
        <f t="shared" ref="I543" si="396">SUM(I537:I542)</f>
        <v>0</v>
      </c>
      <c r="J543" s="21">
        <f t="shared" ref="J543" si="397">SUM(J537:J542)</f>
        <v>0</v>
      </c>
      <c r="K543" s="27"/>
      <c r="L543" s="21">
        <f t="shared" ref="L543" ca="1" si="398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99">SUM(G544:G549)</f>
        <v>0</v>
      </c>
      <c r="H550" s="21">
        <f t="shared" ref="H550" si="400">SUM(H544:H549)</f>
        <v>0</v>
      </c>
      <c r="I550" s="21">
        <f t="shared" ref="I550" si="401">SUM(I544:I549)</f>
        <v>0</v>
      </c>
      <c r="J550" s="21">
        <f t="shared" ref="J550" si="402">SUM(J544:J549)</f>
        <v>0</v>
      </c>
      <c r="K550" s="27"/>
      <c r="L550" s="21">
        <f t="shared" ref="L550" ca="1" si="403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0" t="s">
        <v>4</v>
      </c>
      <c r="D551" s="61"/>
      <c r="E551" s="33"/>
      <c r="F551" s="34">
        <f>F517+F521+F531+F536+F543+F550</f>
        <v>560</v>
      </c>
      <c r="G551" s="34">
        <f t="shared" ref="G551" si="404">G517+G521+G531+G536+G543+G550</f>
        <v>34.299999999999997</v>
      </c>
      <c r="H551" s="34">
        <f t="shared" ref="H551" si="405">H517+H521+H531+H536+H543+H550</f>
        <v>20.399999999999999</v>
      </c>
      <c r="I551" s="34">
        <f t="shared" ref="I551" si="406">I517+I521+I531+I536+I543+I550</f>
        <v>87.3</v>
      </c>
      <c r="J551" s="34">
        <f t="shared" ref="J551" si="407">J517+J521+J531+J536+J543+J550</f>
        <v>669.49999999999989</v>
      </c>
      <c r="K551" s="35"/>
      <c r="L551" s="34">
        <f t="shared" ref="L551" ca="1" si="408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09">SUM(G552:G558)</f>
        <v>0</v>
      </c>
      <c r="H559" s="21">
        <f t="shared" ref="H559" si="410">SUM(H552:H558)</f>
        <v>0</v>
      </c>
      <c r="I559" s="21">
        <f t="shared" ref="I559" si="411">SUM(I552:I558)</f>
        <v>0</v>
      </c>
      <c r="J559" s="21">
        <f t="shared" ref="J559" si="412">SUM(J552:J558)</f>
        <v>0</v>
      </c>
      <c r="K559" s="27"/>
      <c r="L559" s="21">
        <f t="shared" ref="L559" si="413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4">SUM(G560:G562)</f>
        <v>0</v>
      </c>
      <c r="H563" s="21">
        <f t="shared" ref="H563" si="415">SUM(H560:H562)</f>
        <v>0</v>
      </c>
      <c r="I563" s="21">
        <f t="shared" ref="I563" si="416">SUM(I560:I562)</f>
        <v>0</v>
      </c>
      <c r="J563" s="21">
        <f t="shared" ref="J563" si="417">SUM(J560:J562)</f>
        <v>0</v>
      </c>
      <c r="K563" s="27"/>
      <c r="L563" s="21">
        <f t="shared" ref="L563" ca="1" si="418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19">SUM(G564:G572)</f>
        <v>0</v>
      </c>
      <c r="H573" s="21">
        <f t="shared" ref="H573" si="420">SUM(H564:H572)</f>
        <v>0</v>
      </c>
      <c r="I573" s="21">
        <f t="shared" ref="I573" si="421">SUM(I564:I572)</f>
        <v>0</v>
      </c>
      <c r="J573" s="21">
        <f t="shared" ref="J573" si="422">SUM(J564:J572)</f>
        <v>0</v>
      </c>
      <c r="K573" s="27"/>
      <c r="L573" s="21">
        <f t="shared" ref="L573" ca="1" si="423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4">SUM(G574:G577)</f>
        <v>0</v>
      </c>
      <c r="H578" s="21">
        <f t="shared" ref="H578" si="425">SUM(H574:H577)</f>
        <v>0</v>
      </c>
      <c r="I578" s="21">
        <f t="shared" ref="I578" si="426">SUM(I574:I577)</f>
        <v>0</v>
      </c>
      <c r="J578" s="21">
        <f t="shared" ref="J578" si="427">SUM(J574:J577)</f>
        <v>0</v>
      </c>
      <c r="K578" s="27"/>
      <c r="L578" s="21">
        <f t="shared" ref="L578" ca="1" si="428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29">SUM(G579:G584)</f>
        <v>0</v>
      </c>
      <c r="H585" s="21">
        <f t="shared" ref="H585" si="430">SUM(H579:H584)</f>
        <v>0</v>
      </c>
      <c r="I585" s="21">
        <f t="shared" ref="I585" si="431">SUM(I579:I584)</f>
        <v>0</v>
      </c>
      <c r="J585" s="21">
        <f t="shared" ref="J585" si="432">SUM(J579:J584)</f>
        <v>0</v>
      </c>
      <c r="K585" s="27"/>
      <c r="L585" s="21">
        <f t="shared" ref="L585" ca="1" si="433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4">SUM(G586:G591)</f>
        <v>0</v>
      </c>
      <c r="H592" s="21">
        <f t="shared" ref="H592" si="435">SUM(H586:H591)</f>
        <v>0</v>
      </c>
      <c r="I592" s="21">
        <f t="shared" ref="I592" si="436">SUM(I586:I591)</f>
        <v>0</v>
      </c>
      <c r="J592" s="21">
        <f t="shared" ref="J592" si="437">SUM(J586:J591)</f>
        <v>0</v>
      </c>
      <c r="K592" s="27"/>
      <c r="L592" s="21">
        <f t="shared" ref="L592" ca="1" si="438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" si="439">G559+G563+G573+G578+G585+G592</f>
        <v>0</v>
      </c>
      <c r="H593" s="40">
        <f t="shared" ref="H593" si="440">H559+H563+H573+H578+H585+H592</f>
        <v>0</v>
      </c>
      <c r="I593" s="40">
        <f t="shared" ref="I593" si="441">I559+I563+I573+I578+I585+I592</f>
        <v>0</v>
      </c>
      <c r="J593" s="40">
        <f t="shared" ref="J593" si="442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7" t="s">
        <v>5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593.75</v>
      </c>
      <c r="G594" s="42">
        <f t="shared" ref="G594:L594" si="44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23.241666666666671</v>
      </c>
      <c r="H594" s="42">
        <f t="shared" si="443"/>
        <v>20.291666666666664</v>
      </c>
      <c r="I594" s="42">
        <f t="shared" si="443"/>
        <v>80.858333333333334</v>
      </c>
      <c r="J594" s="42">
        <f t="shared" si="443"/>
        <v>600.13333333333333</v>
      </c>
      <c r="K594" s="42"/>
      <c r="L594" s="42" t="e">
        <f t="shared" ca="1" si="443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2023-10-16T05:43:08Z</dcterms:modified>
</cp:coreProperties>
</file>