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1" l="1"/>
  <c r="H69" i="1"/>
  <c r="I69" i="1"/>
  <c r="J69" i="1"/>
  <c r="F69" i="1"/>
  <c r="I44" i="1" l="1"/>
  <c r="G44" i="1"/>
  <c r="H44" i="1"/>
  <c r="J44" i="1"/>
  <c r="F44" i="1"/>
  <c r="G131" i="1"/>
  <c r="H131" i="1"/>
  <c r="I131" i="1"/>
  <c r="J131" i="1"/>
  <c r="F131" i="1"/>
  <c r="G126" i="1"/>
  <c r="H126" i="1"/>
  <c r="I126" i="1"/>
  <c r="J126" i="1"/>
  <c r="F126" i="1"/>
  <c r="G118" i="1"/>
  <c r="H118" i="1"/>
  <c r="I118" i="1"/>
  <c r="J118" i="1"/>
  <c r="F118" i="1"/>
  <c r="G114" i="1"/>
  <c r="H114" i="1"/>
  <c r="I114" i="1"/>
  <c r="J114" i="1"/>
  <c r="F114" i="1"/>
  <c r="K109" i="1"/>
  <c r="G108" i="1"/>
  <c r="H108" i="1"/>
  <c r="I108" i="1"/>
  <c r="J108" i="1"/>
  <c r="F108" i="1"/>
  <c r="G104" i="1"/>
  <c r="H104" i="1"/>
  <c r="I104" i="1"/>
  <c r="J104" i="1"/>
  <c r="F104" i="1"/>
  <c r="K99" i="1"/>
  <c r="G98" i="1"/>
  <c r="H98" i="1"/>
  <c r="I98" i="1"/>
  <c r="J98" i="1"/>
  <c r="F98" i="1"/>
  <c r="G94" i="1"/>
  <c r="H94" i="1"/>
  <c r="I94" i="1"/>
  <c r="J94" i="1"/>
  <c r="F94" i="1"/>
  <c r="K89" i="1"/>
  <c r="G88" i="1"/>
  <c r="H88" i="1"/>
  <c r="I88" i="1"/>
  <c r="J88" i="1"/>
  <c r="F88" i="1"/>
  <c r="G84" i="1"/>
  <c r="H84" i="1"/>
  <c r="I84" i="1"/>
  <c r="J84" i="1"/>
  <c r="F84" i="1"/>
  <c r="K60" i="1"/>
  <c r="G59" i="1"/>
  <c r="H59" i="1"/>
  <c r="I59" i="1"/>
  <c r="J59" i="1"/>
  <c r="F59" i="1"/>
  <c r="G55" i="1"/>
  <c r="H55" i="1"/>
  <c r="I55" i="1"/>
  <c r="J55" i="1"/>
  <c r="F55" i="1"/>
  <c r="G48" i="1"/>
  <c r="H48" i="1"/>
  <c r="I48" i="1"/>
  <c r="J48" i="1"/>
  <c r="F48" i="1"/>
  <c r="G33" i="1"/>
  <c r="H33" i="1"/>
  <c r="I33" i="1"/>
  <c r="J33" i="1"/>
  <c r="G37" i="1"/>
  <c r="H37" i="1"/>
  <c r="I37" i="1"/>
  <c r="J37" i="1"/>
  <c r="F37" i="1"/>
  <c r="F33" i="1"/>
  <c r="H27" i="1"/>
  <c r="I27" i="1"/>
  <c r="J27" i="1"/>
  <c r="G27" i="1"/>
  <c r="F27" i="1"/>
  <c r="I16" i="1"/>
  <c r="I17" i="1" s="1"/>
  <c r="I12" i="1"/>
  <c r="H16" i="1"/>
  <c r="H12" i="1"/>
  <c r="G16" i="1"/>
  <c r="G12" i="1"/>
  <c r="J16" i="1"/>
  <c r="J12" i="1"/>
  <c r="F16" i="1"/>
  <c r="F12" i="1"/>
  <c r="F132" i="1" l="1"/>
  <c r="G132" i="1"/>
  <c r="H132" i="1"/>
  <c r="I132" i="1"/>
  <c r="J132" i="1"/>
  <c r="F119" i="1"/>
  <c r="F109" i="1"/>
  <c r="J109" i="1"/>
  <c r="G109" i="1"/>
  <c r="I109" i="1"/>
  <c r="J89" i="1"/>
  <c r="H109" i="1"/>
  <c r="J99" i="1"/>
  <c r="F49" i="1"/>
  <c r="F99" i="1"/>
  <c r="H99" i="1"/>
  <c r="I99" i="1"/>
  <c r="G99" i="1"/>
  <c r="I89" i="1"/>
  <c r="F89" i="1"/>
  <c r="H89" i="1"/>
  <c r="F60" i="1"/>
  <c r="H60" i="1"/>
  <c r="G89" i="1"/>
  <c r="I60" i="1"/>
  <c r="J60" i="1"/>
  <c r="G60" i="1"/>
  <c r="J17" i="1"/>
  <c r="H17" i="1"/>
  <c r="F17" i="1"/>
  <c r="G17" i="1"/>
  <c r="A139" i="1"/>
  <c r="F148" i="1"/>
  <c r="G148" i="1"/>
  <c r="H148" i="1"/>
  <c r="I148" i="1"/>
  <c r="J148" i="1"/>
  <c r="L148" i="1"/>
  <c r="B149" i="1"/>
  <c r="A149" i="1"/>
  <c r="J138" i="1"/>
  <c r="I138" i="1"/>
  <c r="H138" i="1"/>
  <c r="G138" i="1"/>
  <c r="F138" i="1"/>
  <c r="B78" i="1"/>
  <c r="A78" i="1"/>
  <c r="J77" i="1"/>
  <c r="I77" i="1"/>
  <c r="H77" i="1"/>
  <c r="G77" i="1"/>
  <c r="F77" i="1"/>
  <c r="B70" i="1"/>
  <c r="A60" i="1"/>
  <c r="B60" i="1"/>
  <c r="A85" i="1"/>
  <c r="B85" i="1"/>
  <c r="B132" i="1"/>
  <c r="A132" i="1"/>
  <c r="B127" i="1"/>
  <c r="A127" i="1"/>
  <c r="B119" i="1"/>
  <c r="A119" i="1"/>
  <c r="B115" i="1"/>
  <c r="A115" i="1"/>
  <c r="B109" i="1"/>
  <c r="A109" i="1"/>
  <c r="B105" i="1"/>
  <c r="A105" i="1"/>
  <c r="B99" i="1"/>
  <c r="A99" i="1"/>
  <c r="B95" i="1"/>
  <c r="A95" i="1"/>
  <c r="B89" i="1"/>
  <c r="A89" i="1"/>
  <c r="B56" i="1"/>
  <c r="A56" i="1"/>
  <c r="B49" i="1"/>
  <c r="A49" i="1"/>
  <c r="B45" i="1"/>
  <c r="A45" i="1"/>
  <c r="J49" i="1"/>
  <c r="B38" i="1"/>
  <c r="A38" i="1"/>
  <c r="B34" i="1"/>
  <c r="A34" i="1"/>
  <c r="B28" i="1"/>
  <c r="A28" i="1"/>
  <c r="B24" i="1"/>
  <c r="A24" i="1"/>
  <c r="J23" i="1"/>
  <c r="I23" i="1"/>
  <c r="H23" i="1"/>
  <c r="G23" i="1"/>
  <c r="F23" i="1"/>
  <c r="B17" i="1"/>
  <c r="A17" i="1"/>
  <c r="H119" i="1" l="1"/>
  <c r="I149" i="1"/>
  <c r="H149" i="1"/>
  <c r="H78" i="1"/>
  <c r="I78" i="1"/>
  <c r="F149" i="1"/>
  <c r="G149" i="1"/>
  <c r="L149" i="1"/>
  <c r="J149" i="1"/>
  <c r="G78" i="1"/>
  <c r="F78" i="1"/>
  <c r="J78" i="1"/>
  <c r="G119" i="1"/>
  <c r="I119" i="1"/>
  <c r="J119" i="1"/>
  <c r="H49" i="1"/>
  <c r="I49" i="1"/>
  <c r="G49" i="1"/>
  <c r="J38" i="1"/>
  <c r="I38" i="1"/>
  <c r="H38" i="1"/>
  <c r="G38" i="1"/>
  <c r="F38" i="1"/>
  <c r="J28" i="1"/>
  <c r="I28" i="1"/>
  <c r="H28" i="1"/>
  <c r="G28" i="1"/>
  <c r="F28" i="1"/>
  <c r="H150" i="1" l="1"/>
  <c r="G150" i="1"/>
  <c r="I150" i="1"/>
  <c r="L150" i="1"/>
  <c r="J150" i="1"/>
  <c r="F150" i="1"/>
</calcChain>
</file>

<file path=xl/sharedStrings.xml><?xml version="1.0" encoding="utf-8"?>
<sst xmlns="http://schemas.openxmlformats.org/spreadsheetml/2006/main" count="434" uniqueCount="186">
  <si>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</si>
  <si>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</si>
  <si>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</si>
  <si>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</si>
  <si>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</si>
  <si>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</si>
  <si>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</si>
  <si>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</si>
  <si>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</si>
  <si>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</si>
  <si>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</si>
  <si>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</si>
  <si>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</si>
  <si>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</si>
  <si>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</si>
  <si>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</si>
  <si>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</si>
  <si>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</si>
  <si>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</si>
  <si>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</si>
  <si>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</si>
  <si>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</si>
  <si>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</si>
  <si>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</si>
  <si>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</si>
  <si>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</si>
  <si>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</si>
  <si>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</si>
  <si>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</si>
  <si>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</si>
  <si>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</si>
  <si>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</si>
  <si>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</si>
  <si>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</si>
  <si>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</si>
  <si>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</si>
  <si>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</si>
  <si>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</si>
  <si>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Чай с сахаром</t>
  </si>
  <si>
    <t>хлеб пшеничный</t>
  </si>
  <si>
    <t>Каша гречневая рассыпчатая со слив маслом</t>
  </si>
  <si>
    <t>хлеб сельский</t>
  </si>
  <si>
    <t>608:759</t>
  </si>
  <si>
    <t>свекла отварная с маслом растительным</t>
  </si>
  <si>
    <t>картофельное пюре со слив маслом</t>
  </si>
  <si>
    <t>цикорий с молоком</t>
  </si>
  <si>
    <t>Каша вязкая молочная из овсяной крупы со слив маслом</t>
  </si>
  <si>
    <t xml:space="preserve">чай с сахаром </t>
  </si>
  <si>
    <t>Завтрак 2</t>
  </si>
  <si>
    <t>667:759</t>
  </si>
  <si>
    <t>чай с сахаром</t>
  </si>
  <si>
    <t>Согласовал:</t>
  </si>
  <si>
    <t>биточки из говядины с соусом</t>
  </si>
  <si>
    <t>макароны отварные со слив маслом</t>
  </si>
  <si>
    <t>621:759</t>
  </si>
  <si>
    <t>Каша вязкая молочная из пшенной крупы со сливочным маслом</t>
  </si>
  <si>
    <t>голубцы ленивые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</si>
  <si>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</si>
  <si>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Какао с молоком</t>
  </si>
  <si>
    <t>Каша  молочная из манной крупы со сливочным маслом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</si>
  <si>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</si>
  <si>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сельский</t>
  </si>
  <si>
    <t>Каша вязкая молочная из рисовой крупы  со сливочным маслом</t>
  </si>
  <si>
    <t xml:space="preserve">омлет натуральный 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</si>
  <si>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</si>
  <si>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</si>
  <si>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конд.изд.</t>
  </si>
  <si>
    <t>запеканка из творога</t>
  </si>
  <si>
    <t>170/179</t>
  </si>
  <si>
    <t>Тефтели с мясом и рисом с соусом</t>
  </si>
  <si>
    <t>90</t>
  </si>
  <si>
    <t>40</t>
  </si>
  <si>
    <t>Каша вязкая молочная из пшеничный крупы со слив маслом</t>
  </si>
  <si>
    <t>Хлеб пшеничный</t>
  </si>
  <si>
    <t>462/759</t>
  </si>
  <si>
    <t>Компот из урюка и яблок</t>
  </si>
  <si>
    <t>Каша вязкая молочная "Дружба" со слив маслом</t>
  </si>
  <si>
    <t>156,76</t>
  </si>
  <si>
    <t>4,1</t>
  </si>
  <si>
    <t>25,372</t>
  </si>
  <si>
    <t>32</t>
  </si>
  <si>
    <t>0</t>
  </si>
  <si>
    <t>8</t>
  </si>
  <si>
    <t>94</t>
  </si>
  <si>
    <t>3,04</t>
  </si>
  <si>
    <t>0,32</t>
  </si>
  <si>
    <t>19,68</t>
  </si>
  <si>
    <t>4,555</t>
  </si>
  <si>
    <t>котлеты из мяса птицы с соусом</t>
  </si>
  <si>
    <t xml:space="preserve">хлеб </t>
  </si>
  <si>
    <t>1,424</t>
  </si>
  <si>
    <t>2,092</t>
  </si>
  <si>
    <t>1,204</t>
  </si>
  <si>
    <t>1,32</t>
  </si>
  <si>
    <t>59,212</t>
  </si>
  <si>
    <t>46,6</t>
  </si>
  <si>
    <t>132,244</t>
  </si>
  <si>
    <t>5,285</t>
  </si>
  <si>
    <t>4,485</t>
  </si>
  <si>
    <t>24,629</t>
  </si>
  <si>
    <t>Булочка домашняя</t>
  </si>
  <si>
    <t>Каша вязкая молочная из гречневой крупы</t>
  </si>
  <si>
    <t>7,065</t>
  </si>
  <si>
    <t>10,785</t>
  </si>
  <si>
    <t>29,4</t>
  </si>
  <si>
    <t>236,775</t>
  </si>
  <si>
    <t>сладкое</t>
  </si>
  <si>
    <t>Бутерброд с маслом</t>
  </si>
  <si>
    <t>Запеканка из творога</t>
  </si>
  <si>
    <t>2,35</t>
  </si>
  <si>
    <t>2,55</t>
  </si>
  <si>
    <t>18,55</t>
  </si>
  <si>
    <t>3,74</t>
  </si>
  <si>
    <t>5,1</t>
  </si>
  <si>
    <t>24,74</t>
  </si>
  <si>
    <t>85,86</t>
  </si>
  <si>
    <t>145,5</t>
  </si>
  <si>
    <t>19,16</t>
  </si>
  <si>
    <t>Котлеты из рыбы с соусом</t>
  </si>
  <si>
    <t>Картофельное пюре со сливочным маслом</t>
  </si>
  <si>
    <t>0,723</t>
  </si>
  <si>
    <t>3,104</t>
  </si>
  <si>
    <t>5,61</t>
  </si>
  <si>
    <t>5,038</t>
  </si>
  <si>
    <t>28,385</t>
  </si>
  <si>
    <t>58,895</t>
  </si>
  <si>
    <t>175,81</t>
  </si>
  <si>
    <t>510:759</t>
  </si>
  <si>
    <t>яблоко</t>
  </si>
  <si>
    <t>пряники "Мятные"</t>
  </si>
  <si>
    <t>Уха с крупой</t>
  </si>
  <si>
    <t xml:space="preserve">Хлеб пшеничный </t>
  </si>
  <si>
    <t>9,06</t>
  </si>
  <si>
    <t>7,038</t>
  </si>
  <si>
    <t>15,221</t>
  </si>
  <si>
    <t>103,007</t>
  </si>
  <si>
    <t>гор. блюдо</t>
  </si>
  <si>
    <t>7,275</t>
  </si>
  <si>
    <t>6,434</t>
  </si>
  <si>
    <t>12,295</t>
  </si>
  <si>
    <t>3.04</t>
  </si>
  <si>
    <t>85,14</t>
  </si>
  <si>
    <t>борщ с капустой и картофелем с фрикадельками из мяса птицы</t>
  </si>
  <si>
    <t>Печенье "Нарезное" 25гр.</t>
  </si>
  <si>
    <t>14,275</t>
  </si>
  <si>
    <t>14,1</t>
  </si>
  <si>
    <t>24,192</t>
  </si>
  <si>
    <t>0,48</t>
  </si>
  <si>
    <t>0,875</t>
  </si>
  <si>
    <t>0,3</t>
  </si>
  <si>
    <t>18,25</t>
  </si>
  <si>
    <t>5,8</t>
  </si>
  <si>
    <t>6,83</t>
  </si>
  <si>
    <t>144,27</t>
  </si>
  <si>
    <t>94,8</t>
  </si>
  <si>
    <t>77,25</t>
  </si>
  <si>
    <t>12,284</t>
  </si>
  <si>
    <t>13,56</t>
  </si>
  <si>
    <t>17,22</t>
  </si>
  <si>
    <t>27,637</t>
  </si>
  <si>
    <t>165,608</t>
  </si>
  <si>
    <t>Апельсин</t>
  </si>
  <si>
    <t>Суп гороховый с мясными фрикадельками</t>
  </si>
  <si>
    <t>206/2013</t>
  </si>
  <si>
    <t>Салат из свеклы с яблоками</t>
  </si>
  <si>
    <t>Бутерброд с сыром</t>
  </si>
  <si>
    <t>4,097</t>
  </si>
  <si>
    <t>Гороховое пюре</t>
  </si>
  <si>
    <t>Плов с мясом</t>
  </si>
  <si>
    <t>150</t>
  </si>
  <si>
    <t>10,553</t>
  </si>
  <si>
    <t>7,587</t>
  </si>
  <si>
    <t>9,052</t>
  </si>
  <si>
    <t>201,962</t>
  </si>
  <si>
    <t xml:space="preserve">Тефтели с мясом и рисом с соусом </t>
  </si>
  <si>
    <t>462:759</t>
  </si>
  <si>
    <t>апельсин</t>
  </si>
  <si>
    <t>0,45</t>
  </si>
  <si>
    <t>0,1</t>
  </si>
  <si>
    <t>4,05</t>
  </si>
  <si>
    <t>21,5</t>
  </si>
  <si>
    <t>Яблоко</t>
  </si>
  <si>
    <t xml:space="preserve">Чай с сахаром </t>
  </si>
  <si>
    <t>директор</t>
  </si>
  <si>
    <t>МБОУ "Верхнесиметская СОШ"</t>
  </si>
  <si>
    <t>Гарифуллин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</si>
</sst>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theme="7" tint="0.79992065187536243"/>
        <bgColor indexed="65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6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3" borderId="19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25" xfId="0" applyFill="1" applyBorder="1" applyAlignment="1">
      <alignment horizontal="center"/>
    </xf>
    <xf numFmtId="0" fontId="10" fillId="3" borderId="21" xfId="0" applyFont="1" applyFill="1" applyBorder="1" applyAlignment="1">
      <alignment horizontal="center" vertical="center" wrapText="1"/>
    </xf>
    <xf numFmtId="49" fontId="15" fillId="4" borderId="22" xfId="0" applyNumberFormat="1" applyFont="1" applyFill="1" applyBorder="1" applyAlignment="1">
      <alignment horizontal="center"/>
    </xf>
    <xf numFmtId="49" fontId="0" fillId="4" borderId="22" xfId="0" applyNumberFormat="1" applyFill="1" applyBorder="1" applyAlignment="1">
      <alignment horizontal="center"/>
    </xf>
    <xf numFmtId="0" fontId="15" fillId="4" borderId="24" xfId="0" applyFont="1" applyFill="1" applyBorder="1" applyAlignment="1">
      <alignment wrapText="1"/>
    </xf>
    <xf numFmtId="49" fontId="0" fillId="4" borderId="24" xfId="0" applyNumberFormat="1" applyFill="1" applyBorder="1" applyAlignment="1">
      <alignment horizontal="center"/>
    </xf>
    <xf numFmtId="49" fontId="0" fillId="4" borderId="23" xfId="0" applyNumberFormat="1" applyFill="1" applyBorder="1" applyAlignment="1">
      <alignment horizontal="center"/>
    </xf>
    <xf numFmtId="0" fontId="0" fillId="4" borderId="25" xfId="0" applyNumberFormat="1" applyFill="1" applyBorder="1"/>
    <xf numFmtId="0" fontId="0" fillId="4" borderId="22" xfId="0" applyNumberFormat="1" applyFont="1" applyFill="1" applyBorder="1"/>
    <xf numFmtId="0" fontId="0" fillId="4" borderId="22" xfId="0" applyNumberFormat="1" applyFill="1" applyBorder="1" applyAlignment="1">
      <alignment wrapText="1"/>
    </xf>
    <xf numFmtId="0" fontId="0" fillId="4" borderId="22" xfId="0" applyNumberFormat="1" applyFont="1" applyFill="1" applyBorder="1" applyAlignment="1">
      <alignment horizontal="center"/>
    </xf>
    <xf numFmtId="2" fontId="0" fillId="4" borderId="22" xfId="0" applyNumberFormat="1" applyFont="1" applyFill="1" applyBorder="1"/>
    <xf numFmtId="0" fontId="0" fillId="4" borderId="28" xfId="0" applyNumberFormat="1" applyFont="1" applyFill="1" applyBorder="1"/>
    <xf numFmtId="0" fontId="0" fillId="4" borderId="22" xfId="0" applyNumberFormat="1" applyFill="1" applyBorder="1"/>
    <xf numFmtId="0" fontId="0" fillId="4" borderId="25" xfId="0" applyNumberFormat="1" applyFont="1" applyFill="1" applyBorder="1"/>
    <xf numFmtId="0" fontId="0" fillId="4" borderId="25" xfId="0" applyNumberFormat="1" applyFont="1" applyFill="1" applyBorder="1" applyAlignment="1">
      <alignment wrapText="1"/>
    </xf>
    <xf numFmtId="0" fontId="0" fillId="4" borderId="25" xfId="0" applyNumberFormat="1" applyFont="1" applyFill="1" applyBorder="1" applyAlignment="1">
      <alignment horizontal="center"/>
    </xf>
    <xf numFmtId="2" fontId="0" fillId="4" borderId="25" xfId="0" applyNumberFormat="1" applyFont="1" applyFill="1" applyBorder="1"/>
    <xf numFmtId="0" fontId="0" fillId="4" borderId="29" xfId="0" applyNumberFormat="1" applyFont="1" applyFill="1" applyBorder="1"/>
    <xf numFmtId="0" fontId="0" fillId="4" borderId="22" xfId="0" applyNumberFormat="1" applyFont="1" applyFill="1" applyBorder="1" applyAlignment="1">
      <alignment wrapText="1"/>
    </xf>
    <xf numFmtId="0" fontId="0" fillId="4" borderId="24" xfId="0" applyNumberFormat="1" applyFill="1" applyBorder="1" applyAlignment="1">
      <alignment wrapText="1"/>
    </xf>
    <xf numFmtId="0" fontId="0" fillId="4" borderId="24" xfId="0" applyNumberFormat="1" applyFont="1" applyFill="1" applyBorder="1" applyAlignment="1">
      <alignment horizontal="center"/>
    </xf>
    <xf numFmtId="2" fontId="0" fillId="4" borderId="24" xfId="0" applyNumberFormat="1" applyFont="1" applyFill="1" applyBorder="1"/>
    <xf numFmtId="0" fontId="0" fillId="4" borderId="24" xfId="0" applyNumberFormat="1" applyFont="1" applyFill="1" applyBorder="1"/>
    <xf numFmtId="0" fontId="0" fillId="4" borderId="30" xfId="0" applyNumberFormat="1" applyFont="1" applyFill="1" applyBorder="1"/>
    <xf numFmtId="0" fontId="15" fillId="4" borderId="22" xfId="0" applyNumberFormat="1" applyFont="1" applyFill="1" applyBorder="1" applyAlignment="1">
      <alignment wrapText="1"/>
    </xf>
    <xf numFmtId="0" fontId="0" fillId="4" borderId="23" xfId="0" applyNumberFormat="1" applyFont="1" applyFill="1" applyBorder="1"/>
    <xf numFmtId="0" fontId="0" fillId="4" borderId="23" xfId="0" applyNumberFormat="1" applyFill="1" applyBorder="1" applyAlignment="1">
      <alignment wrapText="1"/>
    </xf>
    <xf numFmtId="0" fontId="0" fillId="4" borderId="23" xfId="0" applyNumberFormat="1" applyFont="1" applyFill="1" applyBorder="1" applyAlignment="1">
      <alignment horizontal="right"/>
    </xf>
    <xf numFmtId="49" fontId="0" fillId="4" borderId="23" xfId="0" applyNumberFormat="1" applyFill="1" applyBorder="1" applyAlignment="1">
      <alignment horizontal="right"/>
    </xf>
    <xf numFmtId="49" fontId="0" fillId="4" borderId="23" xfId="0" applyNumberFormat="1" applyFont="1" applyFill="1" applyBorder="1" applyAlignment="1">
      <alignment horizontal="right"/>
    </xf>
    <xf numFmtId="49" fontId="0" fillId="4" borderId="31" xfId="0" applyNumberFormat="1" applyFont="1" applyFill="1" applyBorder="1" applyAlignment="1">
      <alignment horizontal="right"/>
    </xf>
    <xf numFmtId="1" fontId="0" fillId="4" borderId="22" xfId="0" applyNumberFormat="1" applyFont="1" applyFill="1" applyBorder="1" applyAlignment="1">
      <alignment horizontal="right"/>
    </xf>
    <xf numFmtId="49" fontId="0" fillId="4" borderId="22" xfId="0" applyNumberFormat="1" applyFill="1" applyBorder="1" applyAlignment="1">
      <alignment horizontal="right"/>
    </xf>
    <xf numFmtId="49" fontId="0" fillId="4" borderId="22" xfId="0" applyNumberFormat="1" applyFont="1" applyFill="1" applyBorder="1" applyAlignment="1">
      <alignment horizontal="right"/>
    </xf>
    <xf numFmtId="49" fontId="0" fillId="4" borderId="28" xfId="0" applyNumberFormat="1" applyFont="1" applyFill="1" applyBorder="1" applyAlignment="1">
      <alignment horizontal="right"/>
    </xf>
    <xf numFmtId="0" fontId="0" fillId="4" borderId="22" xfId="0" applyNumberFormat="1" applyFont="1" applyFill="1" applyBorder="1" applyAlignment="1">
      <alignment horizontal="right"/>
    </xf>
    <xf numFmtId="0" fontId="0" fillId="4" borderId="23" xfId="0" applyNumberFormat="1" applyFont="1" applyFill="1" applyBorder="1" applyAlignment="1">
      <alignment horizontal="center"/>
    </xf>
    <xf numFmtId="1" fontId="0" fillId="4" borderId="22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 vertical="top" wrapText="1"/>
    </xf>
    <xf numFmtId="1" fontId="6" fillId="3" borderId="2" xfId="0" applyNumberFormat="1" applyFont="1" applyFill="1" applyBorder="1" applyAlignment="1">
      <alignment horizontal="center" vertical="top" wrapText="1"/>
    </xf>
    <xf numFmtId="0" fontId="4" fillId="4" borderId="22" xfId="0" applyNumberFormat="1" applyFont="1" applyFill="1" applyBorder="1"/>
    <xf numFmtId="0" fontId="4" fillId="4" borderId="24" xfId="0" applyNumberFormat="1" applyFont="1" applyFill="1" applyBorder="1"/>
    <xf numFmtId="0" fontId="4" fillId="4" borderId="23" xfId="0" applyNumberFormat="1" applyFont="1" applyFill="1" applyBorder="1"/>
    <xf numFmtId="4" fontId="6" fillId="0" borderId="1" xfId="0" applyNumberFormat="1" applyFont="1" applyBorder="1" applyAlignment="1">
      <alignment horizontal="center" vertical="top" wrapText="1"/>
    </xf>
    <xf numFmtId="4" fontId="6" fillId="3" borderId="2" xfId="0" applyNumberFormat="1" applyFont="1" applyFill="1" applyBorder="1" applyAlignment="1">
      <alignment horizontal="center" vertical="top" wrapText="1"/>
    </xf>
    <xf numFmtId="0" fontId="0" fillId="4" borderId="24" xfId="0" applyNumberFormat="1" applyFont="1" applyFill="1" applyBorder="1" applyAlignment="1">
      <alignment wrapText="1"/>
    </xf>
    <xf numFmtId="0" fontId="0" fillId="4" borderId="23" xfId="0" applyNumberFormat="1" applyFont="1" applyFill="1" applyBorder="1" applyAlignment="1">
      <alignment wrapText="1"/>
    </xf>
    <xf numFmtId="49" fontId="15" fillId="4" borderId="22" xfId="0" applyNumberFormat="1" applyFont="1" applyFill="1" applyBorder="1"/>
    <xf numFmtId="49" fontId="0" fillId="4" borderId="23" xfId="0" applyNumberFormat="1" applyFill="1" applyBorder="1"/>
    <xf numFmtId="49" fontId="0" fillId="4" borderId="22" xfId="0" applyNumberFormat="1" applyFill="1" applyBorder="1"/>
    <xf numFmtId="49" fontId="0" fillId="4" borderId="22" xfId="0" applyNumberFormat="1" applyFont="1" applyFill="1" applyBorder="1"/>
    <xf numFmtId="2" fontId="0" fillId="4" borderId="25" xfId="0" applyNumberFormat="1" applyFont="1" applyFill="1" applyBorder="1" applyAlignment="1">
      <alignment horizontal="right"/>
    </xf>
    <xf numFmtId="2" fontId="0" fillId="4" borderId="22" xfId="0" applyNumberFormat="1" applyFont="1" applyFill="1" applyBorder="1" applyAlignment="1">
      <alignment horizontal="right"/>
    </xf>
    <xf numFmtId="49" fontId="15" fillId="4" borderId="24" xfId="0" applyNumberFormat="1" applyFont="1" applyFill="1" applyBorder="1" applyAlignment="1">
      <alignment horizontal="right"/>
    </xf>
    <xf numFmtId="49" fontId="15" fillId="4" borderId="22" xfId="0" applyNumberFormat="1" applyFont="1" applyFill="1" applyBorder="1" applyAlignment="1">
      <alignment horizontal="right"/>
    </xf>
    <xf numFmtId="49" fontId="0" fillId="4" borderId="24" xfId="0" applyNumberFormat="1" applyFont="1" applyFill="1" applyBorder="1"/>
    <xf numFmtId="49" fontId="0" fillId="4" borderId="24" xfId="0" applyNumberFormat="1" applyFill="1" applyBorder="1"/>
    <xf numFmtId="49" fontId="0" fillId="4" borderId="22" xfId="0" applyNumberFormat="1" applyFont="1" applyFill="1" applyBorder="1" applyAlignment="1">
      <alignment horizontal="center"/>
    </xf>
    <xf numFmtId="49" fontId="0" fillId="4" borderId="31" xfId="0" applyNumberFormat="1" applyFill="1" applyBorder="1"/>
    <xf numFmtId="49" fontId="0" fillId="4" borderId="28" xfId="0" applyNumberFormat="1" applyFont="1" applyFill="1" applyBorder="1"/>
    <xf numFmtId="49" fontId="4" fillId="4" borderId="28" xfId="0" applyNumberFormat="1" applyFont="1" applyFill="1" applyBorder="1"/>
    <xf numFmtId="49" fontId="4" fillId="4" borderId="22" xfId="0" applyNumberFormat="1" applyFont="1" applyFill="1" applyBorder="1"/>
    <xf numFmtId="0" fontId="0" fillId="4" borderId="25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center" vertical="top" wrapText="1"/>
    </xf>
    <xf numFmtId="0" fontId="0" fillId="4" borderId="28" xfId="0" applyNumberFormat="1" applyFont="1" applyFill="1" applyBorder="1" applyAlignment="1">
      <alignment horizontal="right"/>
    </xf>
    <xf numFmtId="49" fontId="0" fillId="4" borderId="31" xfId="0" applyNumberFormat="1" applyFill="1" applyBorder="1" applyAlignment="1">
      <alignment horizontal="right"/>
    </xf>
    <xf numFmtId="49" fontId="0" fillId="4" borderId="28" xfId="0" applyNumberForma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center" vertical="top" wrapText="1"/>
    </xf>
    <xf numFmtId="0" fontId="0" fillId="4" borderId="26" xfId="0" applyNumberFormat="1" applyFill="1" applyBorder="1" applyAlignment="1">
      <alignment wrapText="1"/>
    </xf>
    <xf numFmtId="1" fontId="0" fillId="4" borderId="26" xfId="0" applyNumberFormat="1" applyFont="1" applyFill="1" applyBorder="1" applyAlignment="1">
      <alignment horizontal="center"/>
    </xf>
    <xf numFmtId="0" fontId="0" fillId="4" borderId="23" xfId="0" applyNumberFormat="1" applyFill="1" applyBorder="1"/>
    <xf numFmtId="0" fontId="0" fillId="4" borderId="26" xfId="0" applyNumberFormat="1" applyFont="1" applyFill="1" applyBorder="1" applyAlignment="1">
      <alignment horizontal="right"/>
    </xf>
    <xf numFmtId="0" fontId="0" fillId="4" borderId="32" xfId="0" applyNumberFormat="1" applyFont="1" applyFill="1" applyBorder="1" applyAlignment="1">
      <alignment horizontal="right"/>
    </xf>
    <xf numFmtId="2" fontId="0" fillId="4" borderId="26" xfId="0" applyNumberFormat="1" applyFont="1" applyFill="1" applyBorder="1" applyAlignment="1">
      <alignment horizontal="right"/>
    </xf>
    <xf numFmtId="49" fontId="4" fillId="4" borderId="28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center" vertical="top" wrapText="1"/>
    </xf>
    <xf numFmtId="0" fontId="0" fillId="4" borderId="25" xfId="0" applyNumberFormat="1" applyFill="1" applyBorder="1" applyAlignment="1">
      <alignment wrapText="1"/>
    </xf>
    <xf numFmtId="49" fontId="0" fillId="4" borderId="25" xfId="0" applyNumberFormat="1" applyFill="1" applyBorder="1" applyAlignment="1">
      <alignment horizontal="right"/>
    </xf>
    <xf numFmtId="0" fontId="0" fillId="4" borderId="29" xfId="0" applyNumberFormat="1" applyFont="1" applyFill="1" applyBorder="1" applyAlignment="1">
      <alignment horizontal="right"/>
    </xf>
    <xf numFmtId="0" fontId="3" fillId="5" borderId="22" xfId="0" applyNumberFormat="1" applyFont="1" applyFill="1" applyBorder="1" applyAlignment="1">
      <alignment wrapText="1"/>
    </xf>
    <xf numFmtId="1" fontId="3" fillId="5" borderId="22" xfId="0" applyNumberFormat="1" applyFont="1" applyFill="1" applyBorder="1" applyAlignment="1">
      <alignment horizontal="center"/>
    </xf>
    <xf numFmtId="0" fontId="16" fillId="6" borderId="22" xfId="0" applyNumberFormat="1" applyFont="1" applyFill="1" applyBorder="1" applyAlignment="1">
      <alignment horizontal="left" vertical="center" wrapText="1"/>
    </xf>
    <xf numFmtId="1" fontId="3" fillId="5" borderId="23" xfId="0" applyNumberFormat="1" applyFont="1" applyFill="1" applyBorder="1" applyAlignment="1">
      <alignment horizontal="center"/>
    </xf>
    <xf numFmtId="0" fontId="3" fillId="5" borderId="25" xfId="0" applyNumberFormat="1" applyFont="1" applyFill="1" applyBorder="1" applyAlignment="1">
      <alignment horizontal="center"/>
    </xf>
    <xf numFmtId="0" fontId="3" fillId="5" borderId="22" xfId="0" applyNumberFormat="1" applyFont="1" applyFill="1" applyBorder="1" applyAlignment="1">
      <alignment horizontal="center"/>
    </xf>
    <xf numFmtId="49" fontId="3" fillId="5" borderId="22" xfId="0" applyNumberFormat="1" applyFont="1" applyFill="1" applyBorder="1" applyAlignment="1">
      <alignment horizontal="right"/>
    </xf>
    <xf numFmtId="49" fontId="3" fillId="5" borderId="28" xfId="0" applyNumberFormat="1" applyFont="1" applyFill="1" applyBorder="1" applyAlignment="1">
      <alignment horizontal="right"/>
    </xf>
    <xf numFmtId="0" fontId="3" fillId="5" borderId="22" xfId="0" applyNumberFormat="1" applyFont="1" applyFill="1" applyBorder="1" applyAlignment="1">
      <alignment horizontal="right"/>
    </xf>
    <xf numFmtId="0" fontId="3" fillId="5" borderId="28" xfId="0" applyNumberFormat="1" applyFont="1" applyFill="1" applyBorder="1" applyAlignment="1">
      <alignment horizontal="right"/>
    </xf>
    <xf numFmtId="0" fontId="3" fillId="5" borderId="23" xfId="0" applyNumberFormat="1" applyFont="1" applyFill="1" applyBorder="1" applyAlignment="1">
      <alignment horizontal="right"/>
    </xf>
    <xf numFmtId="0" fontId="3" fillId="5" borderId="31" xfId="0" applyNumberFormat="1" applyFont="1" applyFill="1" applyBorder="1" applyAlignment="1">
      <alignment horizontal="right"/>
    </xf>
    <xf numFmtId="0" fontId="3" fillId="5" borderId="25" xfId="0" applyNumberFormat="1" applyFont="1" applyFill="1" applyBorder="1" applyAlignment="1">
      <alignment horizontal="right"/>
    </xf>
    <xf numFmtId="0" fontId="3" fillId="5" borderId="29" xfId="0" applyNumberFormat="1" applyFont="1" applyFill="1" applyBorder="1" applyAlignment="1">
      <alignment horizontal="right"/>
    </xf>
    <xf numFmtId="0" fontId="3" fillId="5" borderId="22" xfId="0" applyNumberFormat="1" applyFont="1" applyFill="1" applyBorder="1"/>
    <xf numFmtId="0" fontId="3" fillId="5" borderId="25" xfId="0" applyNumberFormat="1" applyFont="1" applyFill="1" applyBorder="1"/>
    <xf numFmtId="0" fontId="3" fillId="5" borderId="23" xfId="0" applyNumberFormat="1" applyFont="1" applyFill="1" applyBorder="1"/>
    <xf numFmtId="2" fontId="3" fillId="5" borderId="22" xfId="0" applyNumberFormat="1" applyFont="1" applyFill="1" applyBorder="1" applyAlignment="1">
      <alignment horizontal="right"/>
    </xf>
    <xf numFmtId="2" fontId="3" fillId="5" borderId="23" xfId="0" applyNumberFormat="1" applyFont="1" applyFill="1" applyBorder="1" applyAlignment="1">
      <alignment horizontal="right"/>
    </xf>
    <xf numFmtId="2" fontId="3" fillId="5" borderId="25" xfId="0" applyNumberFormat="1" applyFont="1" applyFill="1" applyBorder="1" applyAlignment="1">
      <alignment horizontal="right"/>
    </xf>
    <xf numFmtId="0" fontId="18" fillId="5" borderId="22" xfId="0" applyNumberFormat="1" applyFont="1" applyFill="1" applyBorder="1" applyAlignment="1">
      <alignment wrapText="1"/>
    </xf>
    <xf numFmtId="1" fontId="18" fillId="5" borderId="22" xfId="0" applyNumberFormat="1" applyFont="1" applyFill="1" applyBorder="1" applyAlignment="1">
      <alignment horizontal="right"/>
    </xf>
    <xf numFmtId="0" fontId="19" fillId="6" borderId="22" xfId="0" applyNumberFormat="1" applyFont="1" applyFill="1" applyBorder="1" applyAlignment="1">
      <alignment horizontal="left" vertical="center" wrapText="1"/>
    </xf>
    <xf numFmtId="1" fontId="18" fillId="5" borderId="26" xfId="0" applyNumberFormat="1" applyFont="1" applyFill="1" applyBorder="1" applyAlignment="1">
      <alignment horizontal="right"/>
    </xf>
    <xf numFmtId="1" fontId="18" fillId="5" borderId="27" xfId="0" applyNumberFormat="1" applyFont="1" applyFill="1" applyBorder="1" applyAlignment="1">
      <alignment horizontal="right"/>
    </xf>
    <xf numFmtId="0" fontId="18" fillId="6" borderId="22" xfId="0" applyNumberFormat="1" applyFont="1" applyFill="1" applyBorder="1"/>
    <xf numFmtId="0" fontId="18" fillId="5" borderId="25" xfId="0" applyNumberFormat="1" applyFont="1" applyFill="1" applyBorder="1" applyAlignment="1">
      <alignment horizontal="right"/>
    </xf>
    <xf numFmtId="0" fontId="18" fillId="5" borderId="22" xfId="0" applyNumberFormat="1" applyFont="1" applyFill="1" applyBorder="1" applyAlignment="1">
      <alignment horizontal="right"/>
    </xf>
    <xf numFmtId="49" fontId="18" fillId="5" borderId="22" xfId="0" applyNumberFormat="1" applyFont="1" applyFill="1" applyBorder="1" applyAlignment="1">
      <alignment horizontal="right"/>
    </xf>
    <xf numFmtId="2" fontId="18" fillId="5" borderId="26" xfId="0" applyNumberFormat="1" applyFont="1" applyFill="1" applyBorder="1" applyAlignment="1">
      <alignment horizontal="right"/>
    </xf>
    <xf numFmtId="2" fontId="18" fillId="5" borderId="27" xfId="0" applyNumberFormat="1" applyFont="1" applyFill="1" applyBorder="1" applyAlignment="1">
      <alignment horizontal="right"/>
    </xf>
    <xf numFmtId="2" fontId="18" fillId="5" borderId="22" xfId="0" applyNumberFormat="1" applyFont="1" applyFill="1" applyBorder="1" applyAlignment="1">
      <alignment horizontal="right"/>
    </xf>
    <xf numFmtId="2" fontId="18" fillId="5" borderId="25" xfId="0" applyNumberFormat="1" applyFont="1" applyFill="1" applyBorder="1" applyAlignment="1">
      <alignment horizontal="right"/>
    </xf>
    <xf numFmtId="49" fontId="18" fillId="5" borderId="28" xfId="0" applyNumberFormat="1" applyFont="1" applyFill="1" applyBorder="1" applyAlignment="1">
      <alignment horizontal="right"/>
    </xf>
    <xf numFmtId="0" fontId="18" fillId="5" borderId="26" xfId="0" applyNumberFormat="1" applyFont="1" applyFill="1" applyBorder="1" applyAlignment="1">
      <alignment horizontal="right"/>
    </xf>
    <xf numFmtId="0" fontId="18" fillId="5" borderId="32" xfId="0" applyNumberFormat="1" applyFont="1" applyFill="1" applyBorder="1" applyAlignment="1">
      <alignment horizontal="right"/>
    </xf>
    <xf numFmtId="0" fontId="18" fillId="5" borderId="27" xfId="0" applyNumberFormat="1" applyFont="1" applyFill="1" applyBorder="1" applyAlignment="1">
      <alignment horizontal="right"/>
    </xf>
    <xf numFmtId="0" fontId="18" fillId="5" borderId="33" xfId="0" applyNumberFormat="1" applyFont="1" applyFill="1" applyBorder="1" applyAlignment="1">
      <alignment horizontal="right"/>
    </xf>
    <xf numFmtId="0" fontId="18" fillId="5" borderId="28" xfId="0" applyNumberFormat="1" applyFont="1" applyFill="1" applyBorder="1" applyAlignment="1">
      <alignment horizontal="right"/>
    </xf>
    <xf numFmtId="0" fontId="18" fillId="5" borderId="29" xfId="0" applyNumberFormat="1" applyFont="1" applyFill="1" applyBorder="1" applyAlignment="1">
      <alignment horizontal="right"/>
    </xf>
    <xf numFmtId="0" fontId="18" fillId="5" borderId="22" xfId="0" applyNumberFormat="1" applyFont="1" applyFill="1" applyBorder="1"/>
    <xf numFmtId="0" fontId="18" fillId="5" borderId="23" xfId="0" applyNumberFormat="1" applyFont="1" applyFill="1" applyBorder="1"/>
    <xf numFmtId="1" fontId="3" fillId="5" borderId="26" xfId="0" applyNumberFormat="1" applyFont="1" applyFill="1" applyBorder="1" applyAlignment="1">
      <alignment horizontal="center"/>
    </xf>
    <xf numFmtId="49" fontId="3" fillId="5" borderId="22" xfId="0" applyNumberFormat="1" applyFont="1" applyFill="1" applyBorder="1"/>
    <xf numFmtId="49" fontId="3" fillId="5" borderId="28" xfId="0" applyNumberFormat="1" applyFont="1" applyFill="1" applyBorder="1"/>
    <xf numFmtId="0" fontId="3" fillId="5" borderId="28" xfId="0" applyNumberFormat="1" applyFont="1" applyFill="1" applyBorder="1"/>
    <xf numFmtId="49" fontId="3" fillId="5" borderId="26" xfId="0" applyNumberFormat="1" applyFont="1" applyFill="1" applyBorder="1"/>
    <xf numFmtId="0" fontId="3" fillId="5" borderId="26" xfId="0" applyNumberFormat="1" applyFont="1" applyFill="1" applyBorder="1"/>
    <xf numFmtId="0" fontId="3" fillId="5" borderId="32" xfId="0" applyNumberFormat="1" applyFont="1" applyFill="1" applyBorder="1"/>
    <xf numFmtId="49" fontId="3" fillId="5" borderId="23" xfId="0" applyNumberFormat="1" applyFont="1" applyFill="1" applyBorder="1"/>
    <xf numFmtId="0" fontId="3" fillId="5" borderId="31" xfId="0" applyNumberFormat="1" applyFont="1" applyFill="1" applyBorder="1"/>
    <xf numFmtId="0" fontId="3" fillId="5" borderId="29" xfId="0" applyNumberFormat="1" applyFont="1" applyFill="1" applyBorder="1"/>
    <xf numFmtId="49" fontId="3" fillId="5" borderId="22" xfId="0" applyNumberFormat="1" applyFont="1" applyFill="1" applyBorder="1" applyAlignment="1">
      <alignment horizontal="center"/>
    </xf>
    <xf numFmtId="0" fontId="3" fillId="5" borderId="26" xfId="0" applyNumberFormat="1" applyFont="1" applyFill="1" applyBorder="1" applyAlignment="1">
      <alignment horizontal="center"/>
    </xf>
    <xf numFmtId="0" fontId="3" fillId="5" borderId="23" xfId="0" applyNumberFormat="1" applyFont="1" applyFill="1" applyBorder="1" applyAlignment="1">
      <alignment horizontal="center"/>
    </xf>
    <xf numFmtId="2" fontId="3" fillId="5" borderId="22" xfId="0" applyNumberFormat="1" applyFont="1" applyFill="1" applyBorder="1"/>
    <xf numFmtId="2" fontId="3" fillId="5" borderId="26" xfId="0" applyNumberFormat="1" applyFont="1" applyFill="1" applyBorder="1" applyAlignment="1">
      <alignment horizontal="right"/>
    </xf>
    <xf numFmtId="2" fontId="3" fillId="5" borderId="25" xfId="0" applyNumberFormat="1" applyFont="1" applyFill="1" applyBorder="1"/>
    <xf numFmtId="0" fontId="16" fillId="5" borderId="22" xfId="0" applyNumberFormat="1" applyFont="1" applyFill="1" applyBorder="1" applyAlignment="1">
      <alignment horizontal="left" vertical="center" wrapText="1"/>
    </xf>
    <xf numFmtId="0" fontId="3" fillId="7" borderId="22" xfId="0" applyNumberFormat="1" applyFont="1" applyFill="1" applyBorder="1" applyAlignment="1">
      <alignment horizontal="center"/>
    </xf>
    <xf numFmtId="1" fontId="3" fillId="7" borderId="22" xfId="0" applyNumberFormat="1" applyFont="1" applyFill="1" applyBorder="1" applyAlignment="1">
      <alignment horizontal="center"/>
    </xf>
    <xf numFmtId="1" fontId="3" fillId="7" borderId="25" xfId="0" applyNumberFormat="1" applyFont="1" applyFill="1" applyBorder="1" applyAlignment="1">
      <alignment horizontal="center"/>
    </xf>
    <xf numFmtId="0" fontId="16" fillId="5" borderId="23" xfId="0" applyNumberFormat="1" applyFont="1" applyFill="1" applyBorder="1" applyAlignment="1">
      <alignment horizontal="left" vertical="center" wrapText="1"/>
    </xf>
    <xf numFmtId="0" fontId="3" fillId="7" borderId="25" xfId="0" applyNumberFormat="1" applyFont="1" applyFill="1" applyBorder="1" applyAlignment="1">
      <alignment horizontal="center"/>
    </xf>
    <xf numFmtId="0" fontId="3" fillId="7" borderId="22" xfId="0" applyNumberFormat="1" applyFont="1" applyFill="1" applyBorder="1"/>
    <xf numFmtId="0" fontId="3" fillId="7" borderId="23" xfId="0" applyNumberFormat="1" applyFont="1" applyFill="1" applyBorder="1"/>
    <xf numFmtId="49" fontId="3" fillId="7" borderId="22" xfId="0" applyNumberFormat="1" applyFont="1" applyFill="1" applyBorder="1"/>
    <xf numFmtId="49" fontId="3" fillId="7" borderId="28" xfId="0" applyNumberFormat="1" applyFont="1" applyFill="1" applyBorder="1"/>
    <xf numFmtId="49" fontId="3" fillId="7" borderId="25" xfId="0" applyNumberFormat="1" applyFont="1" applyFill="1" applyBorder="1"/>
    <xf numFmtId="49" fontId="3" fillId="7" borderId="29" xfId="0" applyNumberFormat="1" applyFont="1" applyFill="1" applyBorder="1"/>
    <xf numFmtId="49" fontId="3" fillId="7" borderId="22" xfId="0" applyNumberFormat="1" applyFont="1" applyFill="1" applyBorder="1" applyAlignment="1">
      <alignment horizontal="center"/>
    </xf>
    <xf numFmtId="49" fontId="3" fillId="7" borderId="27" xfId="0" applyNumberFormat="1" applyFont="1" applyFill="1" applyBorder="1" applyAlignment="1">
      <alignment horizontal="center"/>
    </xf>
    <xf numFmtId="49" fontId="0" fillId="4" borderId="23" xfId="0" applyNumberFormat="1" applyFont="1" applyFill="1" applyBorder="1" applyAlignment="1">
      <alignment horizontal="center"/>
    </xf>
    <xf numFmtId="49" fontId="15" fillId="4" borderId="28" xfId="0" applyNumberFormat="1" applyFont="1" applyFill="1" applyBorder="1"/>
    <xf numFmtId="49" fontId="0" fillId="4" borderId="28" xfId="0" applyNumberFormat="1" applyFill="1" applyBorder="1"/>
    <xf numFmtId="49" fontId="15" fillId="4" borderId="23" xfId="0" applyNumberFormat="1" applyFont="1" applyFill="1" applyBorder="1"/>
    <xf numFmtId="49" fontId="15" fillId="4" borderId="31" xfId="0" applyNumberFormat="1" applyFont="1" applyFill="1" applyBorder="1"/>
    <xf numFmtId="49" fontId="15" fillId="4" borderId="23" xfId="0" applyNumberFormat="1" applyFont="1" applyFill="1" applyBorder="1" applyAlignment="1">
      <alignment horizontal="center"/>
    </xf>
    <xf numFmtId="0" fontId="15" fillId="4" borderId="25" xfId="0" applyNumberFormat="1" applyFont="1" applyFill="1" applyBorder="1" applyAlignment="1">
      <alignment wrapText="1"/>
    </xf>
    <xf numFmtId="49" fontId="2" fillId="5" borderId="22" xfId="0" applyNumberFormat="1" applyFont="1" applyFill="1" applyBorder="1"/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22" xfId="0" applyNumberFormat="1" applyFont="1" applyFill="1" applyBorder="1" applyAlignment="1">
      <alignment horizontal="center" vertical="center"/>
    </xf>
    <xf numFmtId="0" fontId="0" fillId="4" borderId="24" xfId="0" applyNumberFormat="1" applyFill="1" applyBorder="1" applyAlignment="1">
      <alignment horizontal="center" vertical="center"/>
    </xf>
    <xf numFmtId="0" fontId="0" fillId="4" borderId="23" xfId="0" applyNumberFormat="1" applyFont="1" applyFill="1" applyBorder="1" applyAlignment="1">
      <alignment horizontal="center" vertical="center"/>
    </xf>
    <xf numFmtId="0" fontId="0" fillId="4" borderId="25" xfId="0" applyNumberFormat="1" applyFont="1" applyFill="1" applyBorder="1" applyAlignment="1">
      <alignment horizontal="center" vertical="center"/>
    </xf>
    <xf numFmtId="0" fontId="0" fillId="4" borderId="24" xfId="0" applyNumberFormat="1" applyFont="1" applyFill="1" applyBorder="1" applyAlignment="1">
      <alignment horizontal="center" vertical="center"/>
    </xf>
    <xf numFmtId="0" fontId="0" fillId="4" borderId="22" xfId="0" applyNumberFormat="1" applyFill="1" applyBorder="1" applyAlignment="1">
      <alignment horizontal="center" vertical="center"/>
    </xf>
    <xf numFmtId="0" fontId="0" fillId="4" borderId="26" xfId="0" applyNumberFormat="1" applyFont="1" applyFill="1" applyBorder="1" applyAlignment="1">
      <alignment horizontal="center" vertical="center"/>
    </xf>
    <xf numFmtId="0" fontId="0" fillId="4" borderId="25" xfId="0" applyNumberFormat="1" applyFill="1" applyBorder="1" applyAlignment="1">
      <alignment horizontal="center" vertical="center"/>
    </xf>
    <xf numFmtId="0" fontId="3" fillId="5" borderId="22" xfId="0" applyNumberFormat="1" applyFont="1" applyFill="1" applyBorder="1" applyAlignment="1">
      <alignment horizontal="center" vertical="center"/>
    </xf>
    <xf numFmtId="0" fontId="3" fillId="5" borderId="25" xfId="0" applyNumberFormat="1" applyFont="1" applyFill="1" applyBorder="1" applyAlignment="1">
      <alignment horizontal="center" vertical="center"/>
    </xf>
    <xf numFmtId="0" fontId="18" fillId="5" borderId="22" xfId="0" applyNumberFormat="1" applyFont="1" applyFill="1" applyBorder="1" applyAlignment="1">
      <alignment horizontal="center" vertical="center"/>
    </xf>
    <xf numFmtId="0" fontId="18" fillId="5" borderId="26" xfId="0" applyNumberFormat="1" applyFont="1" applyFill="1" applyBorder="1" applyAlignment="1">
      <alignment horizontal="center" vertical="center"/>
    </xf>
    <xf numFmtId="0" fontId="18" fillId="5" borderId="23" xfId="0" applyNumberFormat="1" applyFont="1" applyFill="1" applyBorder="1" applyAlignment="1">
      <alignment horizontal="center" vertical="center"/>
    </xf>
    <xf numFmtId="0" fontId="18" fillId="5" borderId="25" xfId="0" applyNumberFormat="1" applyFont="1" applyFill="1" applyBorder="1" applyAlignment="1">
      <alignment horizontal="center" vertical="center"/>
    </xf>
    <xf numFmtId="0" fontId="3" fillId="5" borderId="26" xfId="0" applyNumberFormat="1" applyFont="1" applyFill="1" applyBorder="1" applyAlignment="1">
      <alignment horizontal="center" vertical="center"/>
    </xf>
    <xf numFmtId="0" fontId="3" fillId="7" borderId="22" xfId="0" applyNumberFormat="1" applyFont="1" applyFill="1" applyBorder="1" applyAlignment="1">
      <alignment horizontal="center" vertical="center"/>
    </xf>
    <xf numFmtId="0" fontId="3" fillId="7" borderId="25" xfId="0" applyNumberFormat="1" applyFont="1" applyFill="1" applyBorder="1" applyAlignment="1">
      <alignment horizontal="center" vertical="center"/>
    </xf>
    <xf numFmtId="0" fontId="0" fillId="4" borderId="0" xfId="0" applyNumberFormat="1" applyFont="1" applyFill="1" applyBorder="1"/>
    <xf numFmtId="0" fontId="0" fillId="4" borderId="0" xfId="0" applyNumberFormat="1" applyFill="1" applyBorder="1" applyAlignment="1">
      <alignment wrapText="1"/>
    </xf>
    <xf numFmtId="0" fontId="0" fillId="4" borderId="0" xfId="0" applyNumberFormat="1" applyFont="1" applyFill="1" applyBorder="1" applyAlignment="1">
      <alignment horizontal="center"/>
    </xf>
    <xf numFmtId="49" fontId="15" fillId="4" borderId="0" xfId="0" applyNumberFormat="1" applyFont="1" applyFill="1" applyBorder="1" applyAlignment="1">
      <alignment horizontal="right"/>
    </xf>
    <xf numFmtId="49" fontId="0" fillId="4" borderId="0" xfId="0" applyNumberFormat="1" applyFont="1" applyFill="1" applyBorder="1" applyAlignment="1">
      <alignment horizontal="right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2" fontId="0" fillId="4" borderId="0" xfId="0" applyNumberFormat="1" applyFont="1" applyFill="1" applyBorder="1" applyAlignment="1">
      <alignment horizontal="right"/>
    </xf>
    <xf numFmtId="49" fontId="1" fillId="4" borderId="0" xfId="0" applyNumberFormat="1" applyFont="1" applyFill="1" applyBorder="1" applyAlignment="1">
      <alignment horizontal="right"/>
    </xf>
    <xf numFmtId="2" fontId="6" fillId="3" borderId="2" xfId="0" applyNumberFormat="1" applyFont="1" applyFill="1" applyBorder="1" applyAlignment="1">
      <alignment horizontal="center" vertical="top" wrapText="1"/>
    </xf>
    <xf numFmtId="2" fontId="6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workbookViewId="0">
      <pane xSplit="4" ySplit="5" topLeftCell="E4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5546875" style="2" customWidth="1"/>
    <col min="7" max="7" width="10" style="2" customWidth="1"/>
    <col min="8" max="9" width="7.5546875" style="2" customWidth="1"/>
    <col min="10" max="10" width="8.109375" style="2" customWidth="1"/>
    <col min="11" max="11" width="10.6640625" style="223" customWidth="1"/>
    <col min="12" max="16384" width="9.109375" style="2"/>
  </cols>
  <sheetData>
    <row r="1" spans="1:12" ht="14.4" x14ac:dyDescent="0.3">
      <c r="A1" s="1" t="s">
        <v>7</v>
      </c>
      <c r="C1" s="256" t="s">
        <v>184</v>
      </c>
      <c r="D1" s="257"/>
      <c r="E1" s="257"/>
      <c r="F1" s="11" t="s">
        <v>51</v>
      </c>
      <c r="G1" s="2" t="s">
        <v>16</v>
      </c>
      <c r="H1" s="258" t="s">
        <v>183</v>
      </c>
      <c r="I1" s="258"/>
      <c r="J1" s="258"/>
      <c r="K1" s="258"/>
    </row>
    <row r="2" spans="1:12" ht="17.399999999999999" x14ac:dyDescent="0.25">
      <c r="A2" s="33" t="s">
        <v>6</v>
      </c>
      <c r="C2" s="2"/>
      <c r="G2" s="2" t="s">
        <v>17</v>
      </c>
      <c r="H2" s="258" t="s">
        <v>185</v>
      </c>
      <c r="I2" s="258"/>
      <c r="J2" s="258"/>
      <c r="K2" s="258"/>
    </row>
    <row r="3" spans="1:12" ht="17.25" customHeight="1" x14ac:dyDescent="0.25">
      <c r="A3" s="4" t="s">
        <v>8</v>
      </c>
      <c r="C3" s="2"/>
      <c r="D3" s="3"/>
      <c r="E3" s="36" t="s">
        <v>9</v>
      </c>
      <c r="G3" s="2" t="s">
        <v>18</v>
      </c>
      <c r="H3" s="42">
        <v>2</v>
      </c>
      <c r="I3" s="42">
        <v>9</v>
      </c>
      <c r="J3" s="43">
        <v>2025</v>
      </c>
      <c r="K3" s="222"/>
    </row>
    <row r="4" spans="1:12" x14ac:dyDescent="0.25">
      <c r="C4" s="2"/>
      <c r="D4" s="4"/>
      <c r="H4" s="41" t="s">
        <v>34</v>
      </c>
      <c r="I4" s="41" t="s">
        <v>35</v>
      </c>
      <c r="J4" s="41" t="s">
        <v>36</v>
      </c>
    </row>
    <row r="5" spans="1:12" ht="31.2" thickBot="1" x14ac:dyDescent="0.3">
      <c r="A5" s="39" t="s">
        <v>14</v>
      </c>
      <c r="B5" s="40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33</v>
      </c>
    </row>
    <row r="6" spans="1:12" ht="14.4" x14ac:dyDescent="0.3">
      <c r="A6" s="13">
        <v>1</v>
      </c>
      <c r="B6" s="14">
        <v>1</v>
      </c>
      <c r="C6" s="21" t="s">
        <v>19</v>
      </c>
      <c r="D6" s="88"/>
      <c r="E6" s="56"/>
      <c r="F6" s="57"/>
      <c r="G6" s="55"/>
      <c r="H6" s="55"/>
      <c r="I6" s="59"/>
      <c r="J6" s="57"/>
      <c r="K6" s="224"/>
      <c r="L6" s="58"/>
    </row>
    <row r="7" spans="1:12" ht="14.4" x14ac:dyDescent="0.3">
      <c r="A7" s="22"/>
      <c r="B7" s="14"/>
      <c r="C7" s="10"/>
      <c r="D7" s="88" t="s">
        <v>26</v>
      </c>
      <c r="E7" s="66" t="s">
        <v>174</v>
      </c>
      <c r="F7" s="57">
        <v>90</v>
      </c>
      <c r="G7" s="55">
        <v>8.7260000000000009</v>
      </c>
      <c r="H7" s="55">
        <v>12.46</v>
      </c>
      <c r="I7" s="59">
        <v>9.5679999999999996</v>
      </c>
      <c r="J7" s="57">
        <v>165.608</v>
      </c>
      <c r="K7" s="224" t="s">
        <v>175</v>
      </c>
      <c r="L7" s="58"/>
    </row>
    <row r="8" spans="1:12" ht="14.4" x14ac:dyDescent="0.3">
      <c r="A8" s="22"/>
      <c r="B8" s="14"/>
      <c r="C8" s="10"/>
      <c r="D8" s="88" t="s">
        <v>27</v>
      </c>
      <c r="E8" s="66" t="s">
        <v>40</v>
      </c>
      <c r="F8" s="57">
        <v>156</v>
      </c>
      <c r="G8" s="55">
        <v>6.4859999999999998</v>
      </c>
      <c r="H8" s="55">
        <v>5.6760000000000002</v>
      </c>
      <c r="I8" s="59">
        <v>34.764000000000003</v>
      </c>
      <c r="J8" s="57">
        <v>207.51</v>
      </c>
      <c r="K8" s="224">
        <v>378</v>
      </c>
      <c r="L8" s="58"/>
    </row>
    <row r="9" spans="1:12" ht="14.4" x14ac:dyDescent="0.3">
      <c r="A9" s="22"/>
      <c r="B9" s="14"/>
      <c r="C9" s="10"/>
      <c r="D9" s="89" t="s">
        <v>28</v>
      </c>
      <c r="E9" s="67" t="s">
        <v>75</v>
      </c>
      <c r="F9" s="68">
        <v>200</v>
      </c>
      <c r="G9" s="70">
        <v>1.01</v>
      </c>
      <c r="H9" s="70">
        <v>2.8000000000000001E-2</v>
      </c>
      <c r="I9" s="71">
        <v>5.25</v>
      </c>
      <c r="J9" s="68">
        <v>24.75</v>
      </c>
      <c r="K9" s="225">
        <v>393</v>
      </c>
      <c r="L9" s="69"/>
    </row>
    <row r="10" spans="1:12" ht="14.4" x14ac:dyDescent="0.3">
      <c r="A10" s="22"/>
      <c r="B10" s="14"/>
      <c r="C10" s="10"/>
      <c r="D10" s="88" t="s">
        <v>22</v>
      </c>
      <c r="E10" s="72" t="s">
        <v>41</v>
      </c>
      <c r="F10" s="57">
        <v>40</v>
      </c>
      <c r="G10" s="55">
        <v>1.32</v>
      </c>
      <c r="H10" s="55">
        <v>0.48</v>
      </c>
      <c r="I10" s="59">
        <v>19.16</v>
      </c>
      <c r="J10" s="57">
        <v>94.8</v>
      </c>
      <c r="K10" s="207"/>
      <c r="L10" s="58"/>
    </row>
    <row r="11" spans="1:12" ht="14.4" x14ac:dyDescent="0.3">
      <c r="A11" s="22"/>
      <c r="B11" s="14"/>
      <c r="C11" s="10"/>
      <c r="D11" s="55"/>
      <c r="E11" s="37"/>
      <c r="F11" s="57"/>
      <c r="G11" s="55"/>
      <c r="H11" s="55"/>
      <c r="I11" s="59"/>
      <c r="J11" s="57"/>
      <c r="K11" s="207"/>
      <c r="L11" s="58"/>
    </row>
    <row r="12" spans="1:12" ht="15" thickBot="1" x14ac:dyDescent="0.35">
      <c r="A12" s="23"/>
      <c r="B12" s="16"/>
      <c r="C12" s="7"/>
      <c r="D12" s="17" t="s">
        <v>31</v>
      </c>
      <c r="E12" s="8"/>
      <c r="F12" s="18">
        <f>F10+F9+F8+F7+F6</f>
        <v>486</v>
      </c>
      <c r="G12" s="2">
        <f>G6+G7+G8+G9+G10</f>
        <v>17.542000000000002</v>
      </c>
      <c r="H12" s="2">
        <f>H6+H7+H8+H9+H10</f>
        <v>18.644000000000002</v>
      </c>
      <c r="I12" s="2">
        <f>I10+I9+I8+I7+I6</f>
        <v>68.742000000000004</v>
      </c>
      <c r="J12" s="2">
        <f>J6+J7+J8+J9+J10</f>
        <v>492.66800000000001</v>
      </c>
      <c r="K12" s="208">
        <v>0</v>
      </c>
      <c r="L12" s="18"/>
    </row>
    <row r="13" spans="1:12" ht="14.4" x14ac:dyDescent="0.3">
      <c r="A13" s="24">
        <v>1</v>
      </c>
      <c r="B13" s="12">
        <v>1</v>
      </c>
      <c r="C13" s="9" t="s">
        <v>48</v>
      </c>
      <c r="D13" s="90" t="s">
        <v>20</v>
      </c>
      <c r="E13" s="74" t="s">
        <v>76</v>
      </c>
      <c r="F13" s="84">
        <v>130</v>
      </c>
      <c r="G13" s="77" t="s">
        <v>78</v>
      </c>
      <c r="H13" s="76" t="s">
        <v>87</v>
      </c>
      <c r="I13" s="78" t="s">
        <v>79</v>
      </c>
      <c r="J13" s="77" t="s">
        <v>77</v>
      </c>
      <c r="K13" s="226">
        <v>384</v>
      </c>
      <c r="L13" s="76"/>
    </row>
    <row r="14" spans="1:12" ht="14.4" x14ac:dyDescent="0.3">
      <c r="A14" s="22"/>
      <c r="B14" s="14"/>
      <c r="C14" s="10"/>
      <c r="D14" s="88" t="s">
        <v>21</v>
      </c>
      <c r="E14" s="66" t="s">
        <v>38</v>
      </c>
      <c r="F14" s="85">
        <v>200</v>
      </c>
      <c r="G14" s="81" t="s">
        <v>81</v>
      </c>
      <c r="H14" s="81" t="s">
        <v>81</v>
      </c>
      <c r="I14" s="82" t="s">
        <v>82</v>
      </c>
      <c r="J14" s="81" t="s">
        <v>80</v>
      </c>
      <c r="K14" s="224">
        <v>959</v>
      </c>
      <c r="L14" s="80"/>
    </row>
    <row r="15" spans="1:12" ht="14.4" x14ac:dyDescent="0.3">
      <c r="A15" s="22"/>
      <c r="B15" s="14"/>
      <c r="C15" s="10"/>
      <c r="D15" s="88" t="s">
        <v>22</v>
      </c>
      <c r="E15" s="72" t="s">
        <v>39</v>
      </c>
      <c r="F15" s="57">
        <v>40</v>
      </c>
      <c r="G15" s="81" t="s">
        <v>84</v>
      </c>
      <c r="H15" s="81" t="s">
        <v>85</v>
      </c>
      <c r="I15" s="82" t="s">
        <v>86</v>
      </c>
      <c r="J15" s="81" t="s">
        <v>83</v>
      </c>
      <c r="K15" s="207"/>
      <c r="L15" s="80"/>
    </row>
    <row r="16" spans="1:12" ht="14.4" x14ac:dyDescent="0.3">
      <c r="A16" s="23"/>
      <c r="B16" s="16"/>
      <c r="C16" s="7"/>
      <c r="D16" s="17" t="s">
        <v>31</v>
      </c>
      <c r="E16" s="8"/>
      <c r="F16" s="86">
        <f>F15+F14+F13</f>
        <v>370</v>
      </c>
      <c r="G16" s="91">
        <f>G13+G14+G15</f>
        <v>7.14</v>
      </c>
      <c r="H16" s="91">
        <f>H15+H14+H13</f>
        <v>4.875</v>
      </c>
      <c r="I16" s="91">
        <f>I13+I14+I15</f>
        <v>53.052</v>
      </c>
      <c r="J16" s="91">
        <f>J13+J14+J15</f>
        <v>282.76</v>
      </c>
      <c r="K16" s="209">
        <v>0</v>
      </c>
      <c r="L16" s="91"/>
    </row>
    <row r="17" spans="1:12" ht="15" thickBot="1" x14ac:dyDescent="0.3">
      <c r="A17" s="27">
        <f>A6</f>
        <v>1</v>
      </c>
      <c r="B17" s="28">
        <f>B6</f>
        <v>1</v>
      </c>
      <c r="C17" s="252" t="s">
        <v>4</v>
      </c>
      <c r="D17" s="253"/>
      <c r="E17" s="29"/>
      <c r="F17" s="87">
        <f>F12+F16</f>
        <v>856</v>
      </c>
      <c r="G17" s="92">
        <f>G16+G12</f>
        <v>24.682000000000002</v>
      </c>
      <c r="H17" s="92">
        <f>H16+H12</f>
        <v>23.519000000000002</v>
      </c>
      <c r="I17" s="92">
        <f>I16</f>
        <v>53.052</v>
      </c>
      <c r="J17" s="92">
        <f>J16+J12</f>
        <v>775.428</v>
      </c>
      <c r="K17" s="210">
        <v>0</v>
      </c>
      <c r="L17" s="92"/>
    </row>
    <row r="18" spans="1:12" ht="14.4" x14ac:dyDescent="0.3">
      <c r="A18" s="13">
        <v>1</v>
      </c>
      <c r="B18" s="14">
        <v>2</v>
      </c>
      <c r="C18" s="21" t="s">
        <v>19</v>
      </c>
      <c r="D18" s="61" t="s">
        <v>24</v>
      </c>
      <c r="E18" s="62" t="s">
        <v>43</v>
      </c>
      <c r="F18" s="63">
        <v>60</v>
      </c>
      <c r="G18" s="61">
        <v>0.98399999999999999</v>
      </c>
      <c r="H18" s="61">
        <v>3.0630000000000002</v>
      </c>
      <c r="I18" s="65">
        <v>1.7729999999999999</v>
      </c>
      <c r="J18" s="63">
        <v>24.521999999999998</v>
      </c>
      <c r="K18" s="227">
        <v>34</v>
      </c>
      <c r="L18" s="99"/>
    </row>
    <row r="19" spans="1:12" ht="14.4" x14ac:dyDescent="0.3">
      <c r="A19" s="13"/>
      <c r="B19" s="14"/>
      <c r="C19" s="10"/>
      <c r="D19" s="55" t="s">
        <v>26</v>
      </c>
      <c r="E19" s="56" t="s">
        <v>88</v>
      </c>
      <c r="F19" s="57">
        <v>90</v>
      </c>
      <c r="G19" s="55">
        <v>6.5</v>
      </c>
      <c r="H19" s="55">
        <v>7.5650000000000004</v>
      </c>
      <c r="I19" s="59">
        <v>11.446999999999999</v>
      </c>
      <c r="J19" s="57">
        <v>60.723999999999997</v>
      </c>
      <c r="K19" s="224" t="s">
        <v>49</v>
      </c>
      <c r="L19" s="100"/>
    </row>
    <row r="20" spans="1:12" ht="14.4" x14ac:dyDescent="0.3">
      <c r="A20" s="13"/>
      <c r="B20" s="14"/>
      <c r="C20" s="10"/>
      <c r="D20" s="55" t="s">
        <v>27</v>
      </c>
      <c r="E20" s="66" t="s">
        <v>44</v>
      </c>
      <c r="F20" s="57">
        <v>155</v>
      </c>
      <c r="G20" s="97" t="s">
        <v>90</v>
      </c>
      <c r="H20" s="97" t="s">
        <v>91</v>
      </c>
      <c r="I20" s="59">
        <v>8.1349999999999998</v>
      </c>
      <c r="J20" s="50" t="s">
        <v>94</v>
      </c>
      <c r="K20" s="224">
        <v>299</v>
      </c>
      <c r="L20" s="100"/>
    </row>
    <row r="21" spans="1:12" ht="14.4" x14ac:dyDescent="0.3">
      <c r="A21" s="13"/>
      <c r="B21" s="14"/>
      <c r="C21" s="10"/>
      <c r="D21" s="55" t="s">
        <v>21</v>
      </c>
      <c r="E21" s="93" t="s">
        <v>45</v>
      </c>
      <c r="F21" s="68">
        <v>200</v>
      </c>
      <c r="G21" s="103">
        <v>2.88</v>
      </c>
      <c r="H21" s="104" t="s">
        <v>92</v>
      </c>
      <c r="I21" s="71">
        <v>3</v>
      </c>
      <c r="J21" s="52" t="s">
        <v>95</v>
      </c>
      <c r="K21" s="228">
        <v>958</v>
      </c>
      <c r="L21" s="101"/>
    </row>
    <row r="22" spans="1:12" ht="14.4" x14ac:dyDescent="0.3">
      <c r="A22" s="13"/>
      <c r="B22" s="14"/>
      <c r="C22" s="10"/>
      <c r="D22" s="60" t="s">
        <v>89</v>
      </c>
      <c r="E22" s="56" t="s">
        <v>41</v>
      </c>
      <c r="F22" s="57">
        <v>40</v>
      </c>
      <c r="G22" s="95" t="s">
        <v>93</v>
      </c>
      <c r="H22" s="98">
        <v>0.48</v>
      </c>
      <c r="I22" s="59">
        <v>19.16</v>
      </c>
      <c r="J22" s="105">
        <v>94.8</v>
      </c>
      <c r="K22" s="207"/>
      <c r="L22" s="102"/>
    </row>
    <row r="23" spans="1:12" ht="15" thickBot="1" x14ac:dyDescent="0.35">
      <c r="A23" s="15"/>
      <c r="B23" s="16"/>
      <c r="C23" s="7"/>
      <c r="D23" s="17" t="s">
        <v>31</v>
      </c>
      <c r="E23" s="8"/>
      <c r="F23" s="18">
        <f>SUM(F18:F22)</f>
        <v>545</v>
      </c>
      <c r="G23" s="18">
        <f>SUM(G18:G22)</f>
        <v>10.364000000000001</v>
      </c>
      <c r="H23" s="18">
        <f>SUM(H18:H22)</f>
        <v>11.108000000000001</v>
      </c>
      <c r="I23" s="18">
        <f>SUM(I18:I22)</f>
        <v>43.515000000000001</v>
      </c>
      <c r="J23" s="18">
        <f>SUM(J18:J22)</f>
        <v>180.04599999999999</v>
      </c>
      <c r="K23" s="211">
        <v>0</v>
      </c>
      <c r="L23" s="18"/>
    </row>
    <row r="24" spans="1:12" ht="14.4" x14ac:dyDescent="0.3">
      <c r="A24" s="12">
        <f>A18</f>
        <v>1</v>
      </c>
      <c r="B24" s="12">
        <f>B18</f>
        <v>2</v>
      </c>
      <c r="C24" s="9" t="s">
        <v>48</v>
      </c>
      <c r="D24" s="73" t="s">
        <v>20</v>
      </c>
      <c r="E24" s="94" t="s">
        <v>46</v>
      </c>
      <c r="F24" s="84">
        <v>130</v>
      </c>
      <c r="G24" s="96" t="s">
        <v>97</v>
      </c>
      <c r="H24" s="96" t="s">
        <v>98</v>
      </c>
      <c r="I24" s="106" t="s">
        <v>99</v>
      </c>
      <c r="J24" s="53" t="s">
        <v>96</v>
      </c>
      <c r="K24" s="226">
        <v>384</v>
      </c>
      <c r="L24" s="76"/>
    </row>
    <row r="25" spans="1:12" ht="14.4" x14ac:dyDescent="0.3">
      <c r="A25" s="13"/>
      <c r="B25" s="14"/>
      <c r="C25" s="10"/>
      <c r="D25" s="55" t="s">
        <v>21</v>
      </c>
      <c r="E25" s="66" t="s">
        <v>47</v>
      </c>
      <c r="F25" s="85">
        <v>200</v>
      </c>
      <c r="G25" s="98" t="s">
        <v>81</v>
      </c>
      <c r="H25" s="98" t="s">
        <v>81</v>
      </c>
      <c r="I25" s="107" t="s">
        <v>82</v>
      </c>
      <c r="J25" s="105" t="s">
        <v>80</v>
      </c>
      <c r="K25" s="224">
        <v>943</v>
      </c>
      <c r="L25" s="80"/>
    </row>
    <row r="26" spans="1:12" ht="14.4" x14ac:dyDescent="0.3">
      <c r="A26" s="13"/>
      <c r="B26" s="14"/>
      <c r="C26" s="10"/>
      <c r="D26" s="55" t="s">
        <v>22</v>
      </c>
      <c r="E26" s="56" t="s">
        <v>39</v>
      </c>
      <c r="F26" s="57">
        <v>40</v>
      </c>
      <c r="G26" s="109" t="s">
        <v>84</v>
      </c>
      <c r="H26" s="109" t="s">
        <v>85</v>
      </c>
      <c r="I26" s="108" t="s">
        <v>86</v>
      </c>
      <c r="J26" s="105" t="s">
        <v>83</v>
      </c>
      <c r="K26" s="207"/>
      <c r="L26" s="81"/>
    </row>
    <row r="27" spans="1:12" ht="14.4" x14ac:dyDescent="0.3">
      <c r="A27" s="15"/>
      <c r="B27" s="16"/>
      <c r="C27" s="7"/>
      <c r="D27" s="17" t="s">
        <v>31</v>
      </c>
      <c r="E27" s="8"/>
      <c r="F27" s="86">
        <f>F26+F25+F24</f>
        <v>370</v>
      </c>
      <c r="G27" s="111">
        <f>G26+G25+G24</f>
        <v>8.3249999999999993</v>
      </c>
      <c r="H27" s="111">
        <f t="shared" ref="H27:J27" si="0">H26+H25+H24</f>
        <v>4.8050000000000006</v>
      </c>
      <c r="I27" s="111">
        <f t="shared" si="0"/>
        <v>52.308999999999997</v>
      </c>
      <c r="J27" s="111">
        <f t="shared" si="0"/>
        <v>258.24400000000003</v>
      </c>
      <c r="K27" s="211">
        <v>0</v>
      </c>
      <c r="L27" s="18"/>
    </row>
    <row r="28" spans="1:12" ht="15.75" customHeight="1" thickBot="1" x14ac:dyDescent="0.3">
      <c r="A28" s="31">
        <f>A18</f>
        <v>1</v>
      </c>
      <c r="B28" s="31">
        <f>B18</f>
        <v>2</v>
      </c>
      <c r="C28" s="252" t="s">
        <v>4</v>
      </c>
      <c r="D28" s="253"/>
      <c r="E28" s="29"/>
      <c r="F28" s="30">
        <f>F23+F27</f>
        <v>915</v>
      </c>
      <c r="G28" s="30">
        <f>G23+G27</f>
        <v>18.689</v>
      </c>
      <c r="H28" s="30">
        <f>H23+H27</f>
        <v>15.913</v>
      </c>
      <c r="I28" s="30">
        <f>I23+I27</f>
        <v>95.823999999999998</v>
      </c>
      <c r="J28" s="30">
        <f>J23+J27</f>
        <v>438.29</v>
      </c>
      <c r="K28" s="212">
        <v>0</v>
      </c>
      <c r="L28" s="30"/>
    </row>
    <row r="29" spans="1:12" ht="14.4" x14ac:dyDescent="0.3">
      <c r="A29" s="19">
        <v>1</v>
      </c>
      <c r="B29" s="20">
        <v>3</v>
      </c>
      <c r="C29" s="21" t="s">
        <v>19</v>
      </c>
      <c r="D29" s="55" t="s">
        <v>25</v>
      </c>
      <c r="E29" s="56" t="s">
        <v>162</v>
      </c>
      <c r="F29" s="57">
        <v>250</v>
      </c>
      <c r="G29" s="83">
        <v>13.548</v>
      </c>
      <c r="H29" s="83">
        <v>12.204000000000001</v>
      </c>
      <c r="I29" s="112">
        <v>12.423999999999999</v>
      </c>
      <c r="J29" s="57">
        <v>238.38200000000001</v>
      </c>
      <c r="K29" s="229" t="s">
        <v>163</v>
      </c>
      <c r="L29" s="100"/>
    </row>
    <row r="30" spans="1:12" ht="14.4" x14ac:dyDescent="0.3">
      <c r="A30" s="22"/>
      <c r="B30" s="14"/>
      <c r="C30" s="10"/>
      <c r="D30" s="55" t="s">
        <v>21</v>
      </c>
      <c r="E30" s="66" t="s">
        <v>50</v>
      </c>
      <c r="F30" s="85">
        <v>200</v>
      </c>
      <c r="G30" s="81" t="s">
        <v>81</v>
      </c>
      <c r="H30" s="81" t="s">
        <v>81</v>
      </c>
      <c r="I30" s="82" t="s">
        <v>82</v>
      </c>
      <c r="J30" s="105" t="s">
        <v>80</v>
      </c>
      <c r="K30" s="224">
        <v>943</v>
      </c>
      <c r="L30" s="81"/>
    </row>
    <row r="31" spans="1:12" ht="14.4" x14ac:dyDescent="0.3">
      <c r="A31" s="22"/>
      <c r="B31" s="14"/>
      <c r="C31" s="10"/>
      <c r="D31" s="55" t="s">
        <v>30</v>
      </c>
      <c r="E31" s="56" t="s">
        <v>41</v>
      </c>
      <c r="F31" s="57">
        <v>40</v>
      </c>
      <c r="G31" s="83">
        <v>1.32</v>
      </c>
      <c r="H31" s="83">
        <v>0.48</v>
      </c>
      <c r="I31" s="112">
        <v>19.16</v>
      </c>
      <c r="J31" s="57">
        <v>94.8</v>
      </c>
      <c r="K31" s="224"/>
      <c r="L31" s="100"/>
    </row>
    <row r="32" spans="1:12" ht="14.4" x14ac:dyDescent="0.3">
      <c r="A32" s="22"/>
      <c r="B32" s="14"/>
      <c r="C32" s="10"/>
      <c r="D32" s="60" t="s">
        <v>66</v>
      </c>
      <c r="E32" s="56" t="s">
        <v>100</v>
      </c>
      <c r="F32" s="57">
        <v>50</v>
      </c>
      <c r="G32" s="83">
        <v>2.7509999999999999</v>
      </c>
      <c r="H32" s="83">
        <v>9.36</v>
      </c>
      <c r="I32" s="112">
        <v>11.214</v>
      </c>
      <c r="J32" s="57">
        <v>133.71700000000001</v>
      </c>
      <c r="K32" s="224">
        <v>144</v>
      </c>
      <c r="L32" s="100"/>
    </row>
    <row r="33" spans="1:12" ht="15" thickBot="1" x14ac:dyDescent="0.35">
      <c r="A33" s="23"/>
      <c r="B33" s="16"/>
      <c r="C33" s="7"/>
      <c r="D33" s="17" t="s">
        <v>31</v>
      </c>
      <c r="E33" s="8"/>
      <c r="F33" s="86">
        <f>F32+F31+F30+F29</f>
        <v>540</v>
      </c>
      <c r="G33" s="111">
        <f>G32+G31+G30+G29</f>
        <v>17.619</v>
      </c>
      <c r="H33" s="111">
        <f>H32+H31+H30+H29</f>
        <v>22.044</v>
      </c>
      <c r="I33" s="111">
        <f>I32+I31+I30+I29</f>
        <v>50.798000000000002</v>
      </c>
      <c r="J33" s="111">
        <f>J32+J31+J30+J29</f>
        <v>498.899</v>
      </c>
      <c r="K33" s="213" t="s">
        <v>81</v>
      </c>
      <c r="L33" s="111"/>
    </row>
    <row r="34" spans="1:12" ht="14.4" x14ac:dyDescent="0.3">
      <c r="A34" s="24">
        <f>A29</f>
        <v>1</v>
      </c>
      <c r="B34" s="12">
        <f>B29</f>
        <v>3</v>
      </c>
      <c r="C34" s="9" t="s">
        <v>48</v>
      </c>
      <c r="D34" s="73" t="s">
        <v>20</v>
      </c>
      <c r="E34" s="74" t="s">
        <v>101</v>
      </c>
      <c r="F34" s="84">
        <v>160</v>
      </c>
      <c r="G34" s="76" t="s">
        <v>102</v>
      </c>
      <c r="H34" s="76" t="s">
        <v>103</v>
      </c>
      <c r="I34" s="113" t="s">
        <v>104</v>
      </c>
      <c r="J34" s="53" t="s">
        <v>105</v>
      </c>
      <c r="K34" s="226">
        <v>384</v>
      </c>
      <c r="L34" s="96"/>
    </row>
    <row r="35" spans="1:12" ht="14.4" x14ac:dyDescent="0.3">
      <c r="A35" s="22"/>
      <c r="B35" s="14"/>
      <c r="C35" s="10"/>
      <c r="D35" s="55" t="s">
        <v>21</v>
      </c>
      <c r="E35" s="66" t="s">
        <v>50</v>
      </c>
      <c r="F35" s="85">
        <v>200</v>
      </c>
      <c r="G35" s="81" t="s">
        <v>81</v>
      </c>
      <c r="H35" s="81" t="s">
        <v>81</v>
      </c>
      <c r="I35" s="82" t="s">
        <v>82</v>
      </c>
      <c r="J35" s="105" t="s">
        <v>80</v>
      </c>
      <c r="K35" s="224">
        <v>943</v>
      </c>
      <c r="L35" s="97"/>
    </row>
    <row r="36" spans="1:12" ht="14.4" x14ac:dyDescent="0.3">
      <c r="A36" s="22"/>
      <c r="B36" s="14"/>
      <c r="C36" s="10"/>
      <c r="D36" s="55" t="s">
        <v>22</v>
      </c>
      <c r="E36" s="56" t="s">
        <v>73</v>
      </c>
      <c r="F36" s="57">
        <v>40</v>
      </c>
      <c r="G36" s="80" t="s">
        <v>84</v>
      </c>
      <c r="H36" s="80" t="s">
        <v>85</v>
      </c>
      <c r="I36" s="114" t="s">
        <v>86</v>
      </c>
      <c r="J36" s="50" t="s">
        <v>83</v>
      </c>
      <c r="K36" s="207"/>
      <c r="L36" s="97"/>
    </row>
    <row r="37" spans="1:12" ht="14.4" x14ac:dyDescent="0.3">
      <c r="A37" s="23"/>
      <c r="B37" s="16"/>
      <c r="C37" s="7"/>
      <c r="D37" s="17" t="s">
        <v>31</v>
      </c>
      <c r="E37" s="8"/>
      <c r="F37" s="86">
        <f>F36+F35+F34</f>
        <v>400</v>
      </c>
      <c r="G37" s="86">
        <f t="shared" ref="G37:J37" si="1">G36+G35+G34</f>
        <v>10.105</v>
      </c>
      <c r="H37" s="86">
        <f t="shared" si="1"/>
        <v>11.105</v>
      </c>
      <c r="I37" s="86">
        <f t="shared" si="1"/>
        <v>57.08</v>
      </c>
      <c r="J37" s="86">
        <f t="shared" si="1"/>
        <v>362.77499999999998</v>
      </c>
      <c r="K37" s="211">
        <v>0</v>
      </c>
      <c r="L37" s="111"/>
    </row>
    <row r="38" spans="1:12" ht="15.75" customHeight="1" thickBot="1" x14ac:dyDescent="0.3">
      <c r="A38" s="27">
        <f>A29</f>
        <v>1</v>
      </c>
      <c r="B38" s="28">
        <f>B29</f>
        <v>3</v>
      </c>
      <c r="C38" s="252" t="s">
        <v>4</v>
      </c>
      <c r="D38" s="253"/>
      <c r="E38" s="29"/>
      <c r="F38" s="30">
        <f>F33+F37</f>
        <v>940</v>
      </c>
      <c r="G38" s="30">
        <f>G33+G37</f>
        <v>27.724</v>
      </c>
      <c r="H38" s="30">
        <f>H33+H37</f>
        <v>33.149000000000001</v>
      </c>
      <c r="I38" s="30">
        <f>I33+I37</f>
        <v>107.878</v>
      </c>
      <c r="J38" s="30">
        <f>J33+J37</f>
        <v>861.67399999999998</v>
      </c>
      <c r="K38" s="212">
        <v>0</v>
      </c>
      <c r="L38" s="115"/>
    </row>
    <row r="39" spans="1:12" ht="14.4" x14ac:dyDescent="0.3">
      <c r="A39" s="19">
        <v>1</v>
      </c>
      <c r="B39" s="20">
        <v>4</v>
      </c>
      <c r="C39" s="21" t="s">
        <v>19</v>
      </c>
      <c r="D39" s="55" t="s">
        <v>26</v>
      </c>
      <c r="E39" s="66" t="s">
        <v>52</v>
      </c>
      <c r="F39" s="57">
        <v>90</v>
      </c>
      <c r="G39" s="83">
        <v>6.5759999999999996</v>
      </c>
      <c r="H39" s="83">
        <v>6.8789999999999996</v>
      </c>
      <c r="I39" s="112">
        <v>7.9649999999999999</v>
      </c>
      <c r="J39" s="83">
        <v>115.61</v>
      </c>
      <c r="K39" s="224" t="s">
        <v>54</v>
      </c>
      <c r="L39" s="100"/>
    </row>
    <row r="40" spans="1:12" ht="14.4" x14ac:dyDescent="0.3">
      <c r="A40" s="22"/>
      <c r="B40" s="14"/>
      <c r="C40" s="10"/>
      <c r="D40" s="55" t="s">
        <v>27</v>
      </c>
      <c r="E40" s="66" t="s">
        <v>53</v>
      </c>
      <c r="F40" s="57">
        <v>155</v>
      </c>
      <c r="G40" s="102" t="s">
        <v>109</v>
      </c>
      <c r="H40" s="80" t="s">
        <v>110</v>
      </c>
      <c r="I40" s="114" t="s">
        <v>111</v>
      </c>
      <c r="J40" s="102" t="s">
        <v>115</v>
      </c>
      <c r="K40" s="224">
        <v>414</v>
      </c>
      <c r="L40" s="100"/>
    </row>
    <row r="41" spans="1:12" ht="14.4" x14ac:dyDescent="0.3">
      <c r="A41" s="22"/>
      <c r="B41" s="14"/>
      <c r="C41" s="10"/>
      <c r="D41" s="55" t="s">
        <v>106</v>
      </c>
      <c r="E41" s="66" t="s">
        <v>50</v>
      </c>
      <c r="F41" s="85">
        <v>200</v>
      </c>
      <c r="G41" s="81" t="s">
        <v>81</v>
      </c>
      <c r="H41" s="81" t="s">
        <v>81</v>
      </c>
      <c r="I41" s="82" t="s">
        <v>82</v>
      </c>
      <c r="J41" s="81" t="s">
        <v>80</v>
      </c>
      <c r="K41" s="224">
        <v>943</v>
      </c>
      <c r="L41" s="80"/>
    </row>
    <row r="42" spans="1:12" ht="14.4" x14ac:dyDescent="0.3">
      <c r="A42" s="22"/>
      <c r="B42" s="14"/>
      <c r="C42" s="10"/>
      <c r="D42" s="55" t="s">
        <v>30</v>
      </c>
      <c r="E42" s="56" t="s">
        <v>41</v>
      </c>
      <c r="F42" s="57">
        <v>40</v>
      </c>
      <c r="G42" s="102" t="s">
        <v>93</v>
      </c>
      <c r="H42" s="81">
        <v>0.48</v>
      </c>
      <c r="I42" s="122" t="s">
        <v>117</v>
      </c>
      <c r="J42" s="81">
        <v>94.8</v>
      </c>
      <c r="K42" s="207"/>
      <c r="L42" s="100"/>
    </row>
    <row r="43" spans="1:12" ht="14.4" x14ac:dyDescent="0.3">
      <c r="A43" s="22"/>
      <c r="B43" s="14"/>
      <c r="C43" s="10"/>
      <c r="D43" s="241" t="s">
        <v>23</v>
      </c>
      <c r="E43" s="242" t="s">
        <v>176</v>
      </c>
      <c r="F43" s="243">
        <v>50</v>
      </c>
      <c r="G43" s="244" t="s">
        <v>177</v>
      </c>
      <c r="H43" s="245" t="s">
        <v>178</v>
      </c>
      <c r="I43" s="248" t="s">
        <v>179</v>
      </c>
      <c r="J43" s="245" t="s">
        <v>180</v>
      </c>
      <c r="K43" s="246"/>
      <c r="L43" s="247"/>
    </row>
    <row r="44" spans="1:12" ht="14.4" x14ac:dyDescent="0.3">
      <c r="A44" s="23"/>
      <c r="B44" s="16"/>
      <c r="C44" s="7"/>
      <c r="D44" s="17" t="s">
        <v>31</v>
      </c>
      <c r="E44" s="8"/>
      <c r="F44" s="86">
        <f>F42+F41+F40+F39+F43</f>
        <v>535</v>
      </c>
      <c r="G44" s="86">
        <f t="shared" ref="G44:J44" si="2">G42+G41+G40+G39+G43</f>
        <v>10.695999999999998</v>
      </c>
      <c r="H44" s="86">
        <f t="shared" si="2"/>
        <v>10.008999999999999</v>
      </c>
      <c r="I44" s="86">
        <f>I42+I41+I40+I39+I43</f>
        <v>57.724999999999994</v>
      </c>
      <c r="J44" s="86">
        <f t="shared" si="2"/>
        <v>349.77</v>
      </c>
      <c r="K44" s="214">
        <v>0</v>
      </c>
      <c r="L44" s="123"/>
    </row>
    <row r="45" spans="1:12" ht="14.4" x14ac:dyDescent="0.3">
      <c r="A45" s="24">
        <f>A39</f>
        <v>1</v>
      </c>
      <c r="B45" s="12">
        <f>B39</f>
        <v>4</v>
      </c>
      <c r="C45" s="9" t="s">
        <v>48</v>
      </c>
      <c r="D45" s="55" t="s">
        <v>21</v>
      </c>
      <c r="E45" s="66" t="s">
        <v>50</v>
      </c>
      <c r="F45" s="85">
        <v>200</v>
      </c>
      <c r="G45" s="81" t="s">
        <v>81</v>
      </c>
      <c r="H45" s="81" t="s">
        <v>81</v>
      </c>
      <c r="I45" s="82" t="s">
        <v>82</v>
      </c>
      <c r="J45" s="81" t="s">
        <v>80</v>
      </c>
      <c r="K45" s="224">
        <v>943</v>
      </c>
      <c r="L45" s="80"/>
    </row>
    <row r="46" spans="1:12" ht="15" thickBot="1" x14ac:dyDescent="0.35">
      <c r="A46" s="22"/>
      <c r="B46" s="14"/>
      <c r="C46" s="10"/>
      <c r="D46" s="55" t="s">
        <v>22</v>
      </c>
      <c r="E46" s="72" t="s">
        <v>107</v>
      </c>
      <c r="F46" s="57">
        <v>60</v>
      </c>
      <c r="G46" s="80" t="s">
        <v>112</v>
      </c>
      <c r="H46" s="80" t="s">
        <v>113</v>
      </c>
      <c r="I46" s="114" t="s">
        <v>114</v>
      </c>
      <c r="J46" s="80" t="s">
        <v>116</v>
      </c>
      <c r="K46" s="224">
        <v>3</v>
      </c>
      <c r="L46" s="80"/>
    </row>
    <row r="47" spans="1:12" ht="15" thickBot="1" x14ac:dyDescent="0.35">
      <c r="A47" s="22"/>
      <c r="B47" s="14"/>
      <c r="C47" s="10"/>
      <c r="D47" s="118" t="s">
        <v>20</v>
      </c>
      <c r="E47" s="116" t="s">
        <v>108</v>
      </c>
      <c r="F47" s="117">
        <v>75</v>
      </c>
      <c r="G47" s="119">
        <v>5.4189999999999996</v>
      </c>
      <c r="H47" s="119">
        <v>5.7750000000000004</v>
      </c>
      <c r="I47" s="120">
        <v>15.042</v>
      </c>
      <c r="J47" s="119">
        <v>112.104</v>
      </c>
      <c r="K47" s="230">
        <v>469</v>
      </c>
      <c r="L47" s="121"/>
    </row>
    <row r="48" spans="1:12" ht="14.4" x14ac:dyDescent="0.3">
      <c r="A48" s="23"/>
      <c r="B48" s="16"/>
      <c r="C48" s="7"/>
      <c r="D48" s="17" t="s">
        <v>31</v>
      </c>
      <c r="E48" s="8"/>
      <c r="F48" s="123">
        <f>F45+F46+F47</f>
        <v>335</v>
      </c>
      <c r="G48" s="123">
        <f t="shared" ref="G48:J48" si="3">G45+G46+G47</f>
        <v>9.1589999999999989</v>
      </c>
      <c r="H48" s="123">
        <f t="shared" si="3"/>
        <v>10.875</v>
      </c>
      <c r="I48" s="123">
        <f t="shared" si="3"/>
        <v>47.781999999999996</v>
      </c>
      <c r="J48" s="123">
        <f t="shared" si="3"/>
        <v>289.60399999999998</v>
      </c>
      <c r="K48" s="214">
        <v>0</v>
      </c>
      <c r="L48" s="123"/>
    </row>
    <row r="49" spans="1:12" ht="15.75" customHeight="1" thickBot="1" x14ac:dyDescent="0.3">
      <c r="A49" s="27">
        <f>A39</f>
        <v>1</v>
      </c>
      <c r="B49" s="28">
        <f>B39</f>
        <v>4</v>
      </c>
      <c r="C49" s="252" t="s">
        <v>4</v>
      </c>
      <c r="D49" s="253"/>
      <c r="E49" s="29"/>
      <c r="F49" s="87">
        <f>F48+F44</f>
        <v>870</v>
      </c>
      <c r="G49" s="30">
        <f>G44+G48</f>
        <v>19.854999999999997</v>
      </c>
      <c r="H49" s="30">
        <f>H44+H48</f>
        <v>20.884</v>
      </c>
      <c r="I49" s="30">
        <f>I44+I48</f>
        <v>105.50699999999999</v>
      </c>
      <c r="J49" s="30">
        <f>J44+J48</f>
        <v>639.37400000000002</v>
      </c>
      <c r="K49" s="212">
        <v>0</v>
      </c>
      <c r="L49" s="30"/>
    </row>
    <row r="50" spans="1:12" ht="14.4" x14ac:dyDescent="0.3">
      <c r="A50" s="19">
        <v>1</v>
      </c>
      <c r="B50" s="20">
        <v>5</v>
      </c>
      <c r="C50" s="21" t="s">
        <v>19</v>
      </c>
      <c r="D50" s="61" t="s">
        <v>24</v>
      </c>
      <c r="E50" s="124" t="s">
        <v>164</v>
      </c>
      <c r="F50" s="110">
        <v>60</v>
      </c>
      <c r="G50" s="125" t="s">
        <v>120</v>
      </c>
      <c r="H50" s="125" t="s">
        <v>121</v>
      </c>
      <c r="I50" s="126">
        <v>6.9240000000000004</v>
      </c>
      <c r="J50" s="125" t="s">
        <v>125</v>
      </c>
      <c r="K50" s="227">
        <v>36</v>
      </c>
      <c r="L50" s="125"/>
    </row>
    <row r="51" spans="1:12" ht="14.4" x14ac:dyDescent="0.3">
      <c r="A51" s="22"/>
      <c r="B51" s="14"/>
      <c r="C51" s="10"/>
      <c r="D51" s="55" t="s">
        <v>26</v>
      </c>
      <c r="E51" s="56" t="s">
        <v>118</v>
      </c>
      <c r="F51" s="83">
        <v>90</v>
      </c>
      <c r="G51" s="83">
        <v>10.311999999999999</v>
      </c>
      <c r="H51" s="83">
        <v>10.997</v>
      </c>
      <c r="I51" s="112">
        <v>12.239000000000001</v>
      </c>
      <c r="J51" s="83">
        <v>182.98400000000001</v>
      </c>
      <c r="K51" s="229" t="s">
        <v>127</v>
      </c>
      <c r="L51" s="100"/>
    </row>
    <row r="52" spans="1:12" ht="14.4" x14ac:dyDescent="0.3">
      <c r="A52" s="22"/>
      <c r="B52" s="14"/>
      <c r="C52" s="10"/>
      <c r="D52" s="55" t="s">
        <v>27</v>
      </c>
      <c r="E52" s="56" t="s">
        <v>119</v>
      </c>
      <c r="F52" s="83">
        <v>153</v>
      </c>
      <c r="G52" s="83">
        <v>1.4239999999999999</v>
      </c>
      <c r="H52" s="83">
        <v>2.0920000000000001</v>
      </c>
      <c r="I52" s="112">
        <v>8.1349999999999998</v>
      </c>
      <c r="J52" s="83">
        <v>59.212000000000003</v>
      </c>
      <c r="K52" s="224">
        <v>299</v>
      </c>
      <c r="L52" s="100"/>
    </row>
    <row r="53" spans="1:12" ht="14.4" x14ac:dyDescent="0.3">
      <c r="A53" s="22"/>
      <c r="B53" s="14"/>
      <c r="C53" s="10"/>
      <c r="D53" s="55" t="s">
        <v>21</v>
      </c>
      <c r="E53" s="66" t="s">
        <v>50</v>
      </c>
      <c r="F53" s="79">
        <v>200</v>
      </c>
      <c r="G53" s="81" t="s">
        <v>81</v>
      </c>
      <c r="H53" s="81" t="s">
        <v>81</v>
      </c>
      <c r="I53" s="82" t="s">
        <v>82</v>
      </c>
      <c r="J53" s="81" t="s">
        <v>80</v>
      </c>
      <c r="K53" s="224">
        <v>943</v>
      </c>
      <c r="L53" s="81"/>
    </row>
    <row r="54" spans="1:12" ht="14.4" x14ac:dyDescent="0.3">
      <c r="A54" s="22"/>
      <c r="B54" s="14"/>
      <c r="C54" s="10"/>
      <c r="D54" s="55" t="s">
        <v>30</v>
      </c>
      <c r="E54" s="56" t="s">
        <v>41</v>
      </c>
      <c r="F54" s="83">
        <v>40</v>
      </c>
      <c r="G54" s="83">
        <v>1.32</v>
      </c>
      <c r="H54" s="83">
        <v>0.48</v>
      </c>
      <c r="I54" s="112">
        <v>19.16</v>
      </c>
      <c r="J54" s="83">
        <v>94.8</v>
      </c>
      <c r="K54" s="207"/>
      <c r="L54" s="100"/>
    </row>
    <row r="55" spans="1:12" ht="15" thickBot="1" x14ac:dyDescent="0.35">
      <c r="A55" s="23"/>
      <c r="B55" s="16"/>
      <c r="C55" s="7"/>
      <c r="D55" s="17" t="s">
        <v>31</v>
      </c>
      <c r="E55" s="8"/>
      <c r="F55" s="86">
        <f>F50+F51+F52+F53+F54</f>
        <v>543</v>
      </c>
      <c r="G55" s="86">
        <f t="shared" ref="G55:J55" si="4">G50+G51+G52+G53+G54</f>
        <v>13.779</v>
      </c>
      <c r="H55" s="86">
        <f t="shared" si="4"/>
        <v>16.672999999999998</v>
      </c>
      <c r="I55" s="86">
        <f t="shared" si="4"/>
        <v>54.457999999999998</v>
      </c>
      <c r="J55" s="86">
        <f t="shared" si="4"/>
        <v>427.89100000000002</v>
      </c>
      <c r="K55" s="215">
        <v>0</v>
      </c>
      <c r="L55" s="86"/>
    </row>
    <row r="56" spans="1:12" ht="28.8" x14ac:dyDescent="0.3">
      <c r="A56" s="24">
        <f>A50</f>
        <v>1</v>
      </c>
      <c r="B56" s="12">
        <f>B50</f>
        <v>5</v>
      </c>
      <c r="C56" s="9" t="s">
        <v>48</v>
      </c>
      <c r="D56" s="73" t="s">
        <v>20</v>
      </c>
      <c r="E56" s="74" t="s">
        <v>55</v>
      </c>
      <c r="F56" s="75">
        <v>130</v>
      </c>
      <c r="G56" s="76" t="s">
        <v>122</v>
      </c>
      <c r="H56" s="77" t="s">
        <v>123</v>
      </c>
      <c r="I56" s="78" t="s">
        <v>124</v>
      </c>
      <c r="J56" s="77" t="s">
        <v>126</v>
      </c>
      <c r="K56" s="226">
        <v>384</v>
      </c>
      <c r="L56" s="76"/>
    </row>
    <row r="57" spans="1:12" ht="14.4" x14ac:dyDescent="0.3">
      <c r="A57" s="22"/>
      <c r="B57" s="14"/>
      <c r="C57" s="10"/>
      <c r="D57" s="55" t="s">
        <v>21</v>
      </c>
      <c r="E57" s="66" t="s">
        <v>50</v>
      </c>
      <c r="F57" s="79">
        <v>200</v>
      </c>
      <c r="G57" s="81" t="s">
        <v>81</v>
      </c>
      <c r="H57" s="81" t="s">
        <v>81</v>
      </c>
      <c r="I57" s="82" t="s">
        <v>82</v>
      </c>
      <c r="J57" s="81" t="s">
        <v>80</v>
      </c>
      <c r="K57" s="224">
        <v>943</v>
      </c>
      <c r="L57" s="80"/>
    </row>
    <row r="58" spans="1:12" ht="14.4" x14ac:dyDescent="0.3">
      <c r="A58" s="22"/>
      <c r="B58" s="14"/>
      <c r="C58" s="10"/>
      <c r="D58" s="55" t="s">
        <v>22</v>
      </c>
      <c r="E58" s="56" t="s">
        <v>39</v>
      </c>
      <c r="F58" s="83">
        <v>40</v>
      </c>
      <c r="G58" s="80" t="s">
        <v>84</v>
      </c>
      <c r="H58" s="80" t="s">
        <v>85</v>
      </c>
      <c r="I58" s="114" t="s">
        <v>86</v>
      </c>
      <c r="J58" s="80" t="s">
        <v>83</v>
      </c>
      <c r="K58" s="207"/>
      <c r="L58" s="80"/>
    </row>
    <row r="59" spans="1:12" ht="14.4" x14ac:dyDescent="0.3">
      <c r="A59" s="23"/>
      <c r="B59" s="16"/>
      <c r="C59" s="7"/>
      <c r="D59" s="17" t="s">
        <v>31</v>
      </c>
      <c r="E59" s="8"/>
      <c r="F59" s="86">
        <f>F58+F57+F56</f>
        <v>370</v>
      </c>
      <c r="G59" s="86">
        <f t="shared" ref="G59:J59" si="5">G58+G57+G56</f>
        <v>8.65</v>
      </c>
      <c r="H59" s="86">
        <f t="shared" si="5"/>
        <v>5.3580000000000005</v>
      </c>
      <c r="I59" s="86">
        <f t="shared" si="5"/>
        <v>56.064999999999998</v>
      </c>
      <c r="J59" s="86">
        <f t="shared" si="5"/>
        <v>301.81</v>
      </c>
      <c r="K59" s="215">
        <v>0</v>
      </c>
      <c r="L59" s="86"/>
    </row>
    <row r="60" spans="1:12" ht="15.75" customHeight="1" thickBot="1" x14ac:dyDescent="0.3">
      <c r="A60" s="27">
        <f>A50</f>
        <v>1</v>
      </c>
      <c r="B60" s="28">
        <f>B50</f>
        <v>5</v>
      </c>
      <c r="C60" s="252" t="s">
        <v>4</v>
      </c>
      <c r="D60" s="254"/>
      <c r="E60" s="29"/>
      <c r="F60" s="249">
        <f>F59+F55</f>
        <v>913</v>
      </c>
      <c r="G60" s="249">
        <f t="shared" ref="G60:K60" si="6">G59+G55</f>
        <v>22.429000000000002</v>
      </c>
      <c r="H60" s="249">
        <f t="shared" si="6"/>
        <v>22.030999999999999</v>
      </c>
      <c r="I60" s="249">
        <f t="shared" si="6"/>
        <v>110.523</v>
      </c>
      <c r="J60" s="249">
        <f t="shared" si="6"/>
        <v>729.70100000000002</v>
      </c>
      <c r="K60" s="250">
        <f t="shared" si="6"/>
        <v>0</v>
      </c>
      <c r="L60" s="87"/>
    </row>
    <row r="61" spans="1:12" ht="14.4" x14ac:dyDescent="0.3">
      <c r="A61" s="19">
        <v>1</v>
      </c>
      <c r="B61" s="20">
        <v>6</v>
      </c>
      <c r="C61" s="21" t="s">
        <v>19</v>
      </c>
      <c r="D61" s="61" t="s">
        <v>23</v>
      </c>
      <c r="E61" s="62" t="s">
        <v>128</v>
      </c>
      <c r="F61" s="63">
        <v>85</v>
      </c>
      <c r="G61" s="61">
        <v>0.29899999999999999</v>
      </c>
      <c r="H61" s="61">
        <v>0.29899999999999999</v>
      </c>
      <c r="I61" s="65">
        <v>7.33</v>
      </c>
      <c r="J61" s="63">
        <v>35.155999999999999</v>
      </c>
      <c r="K61" s="231" t="s">
        <v>37</v>
      </c>
      <c r="L61" s="64"/>
    </row>
    <row r="62" spans="1:12" ht="14.4" x14ac:dyDescent="0.3">
      <c r="A62" s="22"/>
      <c r="B62" s="14"/>
      <c r="C62" s="10"/>
      <c r="D62" s="55" t="s">
        <v>26</v>
      </c>
      <c r="E62" s="66" t="s">
        <v>56</v>
      </c>
      <c r="F62" s="57">
        <v>150</v>
      </c>
      <c r="G62" s="55">
        <v>16.324000000000002</v>
      </c>
      <c r="H62" s="55">
        <v>18.47</v>
      </c>
      <c r="I62" s="59">
        <v>45.758000000000003</v>
      </c>
      <c r="J62" s="57">
        <v>378.02</v>
      </c>
      <c r="K62" s="224">
        <v>636</v>
      </c>
      <c r="L62" s="58"/>
    </row>
    <row r="63" spans="1:12" ht="14.4" x14ac:dyDescent="0.3">
      <c r="A63" s="22"/>
      <c r="B63" s="14"/>
      <c r="C63" s="10"/>
      <c r="D63" s="60" t="s">
        <v>21</v>
      </c>
      <c r="E63" s="93" t="s">
        <v>50</v>
      </c>
      <c r="F63" s="68">
        <v>200</v>
      </c>
      <c r="G63" s="70">
        <v>0</v>
      </c>
      <c r="H63" s="70">
        <v>0</v>
      </c>
      <c r="I63" s="71">
        <v>8</v>
      </c>
      <c r="J63" s="68">
        <v>32</v>
      </c>
      <c r="K63" s="228">
        <v>943</v>
      </c>
      <c r="L63" s="69"/>
    </row>
    <row r="64" spans="1:12" ht="14.4" x14ac:dyDescent="0.3">
      <c r="A64" s="22"/>
      <c r="B64" s="14"/>
      <c r="C64" s="10"/>
      <c r="D64" s="55" t="s">
        <v>29</v>
      </c>
      <c r="E64" s="66" t="s">
        <v>39</v>
      </c>
      <c r="F64" s="57">
        <v>40</v>
      </c>
      <c r="G64" s="55">
        <v>3.04</v>
      </c>
      <c r="H64" s="55">
        <v>0.32</v>
      </c>
      <c r="I64" s="59">
        <v>19.68</v>
      </c>
      <c r="J64" s="57">
        <v>94</v>
      </c>
      <c r="K64" s="224"/>
      <c r="L64" s="58"/>
    </row>
    <row r="65" spans="1:12" ht="14.4" x14ac:dyDescent="0.3">
      <c r="A65" s="22"/>
      <c r="B65" s="14"/>
      <c r="C65" s="10"/>
      <c r="D65" s="55" t="s">
        <v>66</v>
      </c>
      <c r="E65" s="56" t="s">
        <v>129</v>
      </c>
      <c r="F65" s="57">
        <v>30</v>
      </c>
      <c r="G65" s="55">
        <v>1.05</v>
      </c>
      <c r="H65" s="55">
        <v>0.36</v>
      </c>
      <c r="I65" s="59">
        <v>21.9</v>
      </c>
      <c r="J65" s="57">
        <v>92.7</v>
      </c>
      <c r="K65" s="224"/>
      <c r="L65" s="58"/>
    </row>
    <row r="66" spans="1:12" ht="14.4" x14ac:dyDescent="0.3">
      <c r="A66" s="22"/>
      <c r="B66" s="14"/>
      <c r="C66" s="10"/>
      <c r="D66" s="251" t="s">
        <v>26</v>
      </c>
      <c r="E66" s="37" t="s">
        <v>56</v>
      </c>
      <c r="F66" s="38">
        <v>150</v>
      </c>
      <c r="G66" s="38">
        <v>16.324000000000002</v>
      </c>
      <c r="H66" s="38">
        <v>18.47</v>
      </c>
      <c r="I66" s="38">
        <v>45.758000000000003</v>
      </c>
      <c r="J66" s="38">
        <v>378.02</v>
      </c>
      <c r="K66" s="207"/>
      <c r="L66" s="38"/>
    </row>
    <row r="67" spans="1:12" ht="14.4" x14ac:dyDescent="0.3">
      <c r="A67" s="22"/>
      <c r="B67" s="14"/>
      <c r="C67" s="10"/>
      <c r="D67" s="251" t="s">
        <v>23</v>
      </c>
      <c r="E67" s="37" t="s">
        <v>181</v>
      </c>
      <c r="F67" s="38">
        <v>85</v>
      </c>
      <c r="G67" s="38">
        <v>0.29899999999999999</v>
      </c>
      <c r="H67" s="38">
        <v>0.29899999999999999</v>
      </c>
      <c r="I67" s="38">
        <v>7.33</v>
      </c>
      <c r="J67" s="38">
        <v>35.165999999999997</v>
      </c>
      <c r="K67" s="207"/>
      <c r="L67" s="38"/>
    </row>
    <row r="68" spans="1:12" ht="14.4" x14ac:dyDescent="0.3">
      <c r="A68" s="22"/>
      <c r="B68" s="14"/>
      <c r="C68" s="10"/>
      <c r="D68" s="251"/>
      <c r="E68" s="37" t="s">
        <v>182</v>
      </c>
      <c r="F68" s="38">
        <v>200</v>
      </c>
      <c r="G68" s="38">
        <v>0</v>
      </c>
      <c r="H68" s="38">
        <v>0</v>
      </c>
      <c r="I68" s="38">
        <v>8</v>
      </c>
      <c r="J68" s="38">
        <v>32</v>
      </c>
      <c r="K68" s="246"/>
      <c r="L68" s="38"/>
    </row>
    <row r="69" spans="1:12" ht="14.4" x14ac:dyDescent="0.3">
      <c r="A69" s="23"/>
      <c r="B69" s="16"/>
      <c r="C69" s="7"/>
      <c r="D69" s="17" t="s">
        <v>31</v>
      </c>
      <c r="E69" s="8"/>
      <c r="F69" s="18">
        <f>SUM(F64:F68)</f>
        <v>505</v>
      </c>
      <c r="G69" s="18">
        <f t="shared" ref="G69:J69" si="7">SUM(G64:G68)</f>
        <v>20.713000000000001</v>
      </c>
      <c r="H69" s="18">
        <f t="shared" si="7"/>
        <v>19.448999999999998</v>
      </c>
      <c r="I69" s="18">
        <f t="shared" si="7"/>
        <v>102.66799999999999</v>
      </c>
      <c r="J69" s="18">
        <f t="shared" si="7"/>
        <v>631.88599999999997</v>
      </c>
      <c r="K69" s="208">
        <v>0</v>
      </c>
      <c r="L69" s="18"/>
    </row>
    <row r="70" spans="1:12" ht="14.4" x14ac:dyDescent="0.3">
      <c r="A70" s="24">
        <v>1</v>
      </c>
      <c r="B70" s="12">
        <f>B61</f>
        <v>6</v>
      </c>
      <c r="C70" s="9" t="s">
        <v>48</v>
      </c>
      <c r="D70" s="6" t="s">
        <v>24</v>
      </c>
      <c r="E70" s="37"/>
      <c r="F70" s="38"/>
      <c r="G70" s="38"/>
      <c r="H70" s="38"/>
      <c r="I70" s="38"/>
      <c r="J70" s="38"/>
      <c r="K70" s="207"/>
      <c r="L70" s="38"/>
    </row>
    <row r="71" spans="1:12" ht="14.4" x14ac:dyDescent="0.3">
      <c r="A71" s="22"/>
      <c r="B71" s="14"/>
      <c r="C71" s="10"/>
      <c r="D71" s="6" t="s">
        <v>25</v>
      </c>
      <c r="E71" s="37"/>
      <c r="F71" s="38"/>
      <c r="G71" s="38"/>
      <c r="H71" s="38"/>
      <c r="I71" s="38"/>
      <c r="J71" s="38"/>
      <c r="K71" s="207"/>
      <c r="L71" s="38"/>
    </row>
    <row r="72" spans="1:12" ht="14.4" x14ac:dyDescent="0.3">
      <c r="A72" s="22"/>
      <c r="B72" s="14"/>
      <c r="C72" s="10"/>
      <c r="D72" s="6" t="s">
        <v>26</v>
      </c>
      <c r="E72" s="37"/>
      <c r="F72" s="38"/>
      <c r="G72" s="38"/>
      <c r="H72" s="38"/>
      <c r="I72" s="38"/>
      <c r="J72" s="38"/>
      <c r="K72" s="207"/>
      <c r="L72" s="38"/>
    </row>
    <row r="73" spans="1:12" ht="14.4" x14ac:dyDescent="0.3">
      <c r="A73" s="22"/>
      <c r="B73" s="14"/>
      <c r="C73" s="10"/>
      <c r="D73" s="6" t="s">
        <v>27</v>
      </c>
      <c r="E73" s="37"/>
      <c r="F73" s="38"/>
      <c r="G73" s="38"/>
      <c r="H73" s="38"/>
      <c r="I73" s="38"/>
      <c r="J73" s="38"/>
      <c r="K73" s="207"/>
      <c r="L73" s="38"/>
    </row>
    <row r="74" spans="1:12" ht="14.4" x14ac:dyDescent="0.3">
      <c r="A74" s="22"/>
      <c r="B74" s="14"/>
      <c r="C74" s="10"/>
      <c r="D74" s="6" t="s">
        <v>28</v>
      </c>
      <c r="E74" s="37"/>
      <c r="F74" s="38"/>
      <c r="G74" s="38"/>
      <c r="H74" s="38"/>
      <c r="I74" s="38"/>
      <c r="J74" s="38"/>
      <c r="K74" s="207"/>
      <c r="L74" s="38"/>
    </row>
    <row r="75" spans="1:12" ht="14.4" x14ac:dyDescent="0.3">
      <c r="A75" s="22"/>
      <c r="B75" s="14"/>
      <c r="C75" s="10"/>
      <c r="D75" s="6" t="s">
        <v>29</v>
      </c>
      <c r="E75" s="37"/>
      <c r="F75" s="38"/>
      <c r="G75" s="38"/>
      <c r="H75" s="38"/>
      <c r="I75" s="38"/>
      <c r="J75" s="38"/>
      <c r="K75" s="207"/>
      <c r="L75" s="38"/>
    </row>
    <row r="76" spans="1:12" ht="14.4" x14ac:dyDescent="0.3">
      <c r="A76" s="22"/>
      <c r="B76" s="14"/>
      <c r="C76" s="10"/>
      <c r="D76" s="6" t="s">
        <v>30</v>
      </c>
      <c r="E76" s="37"/>
      <c r="F76" s="38"/>
      <c r="G76" s="38"/>
      <c r="H76" s="38"/>
      <c r="I76" s="38"/>
      <c r="J76" s="38"/>
      <c r="K76" s="207"/>
      <c r="L76" s="38"/>
    </row>
    <row r="77" spans="1:12" ht="14.4" x14ac:dyDescent="0.3">
      <c r="A77" s="23"/>
      <c r="B77" s="16"/>
      <c r="C77" s="7"/>
      <c r="D77" s="17" t="s">
        <v>31</v>
      </c>
      <c r="E77" s="8"/>
      <c r="F77" s="18">
        <f>SUM(F70:F76)</f>
        <v>0</v>
      </c>
      <c r="G77" s="18">
        <f>SUM(G70:G76)</f>
        <v>0</v>
      </c>
      <c r="H77" s="18">
        <f>SUM(H70:H76)</f>
        <v>0</v>
      </c>
      <c r="I77" s="18">
        <f>SUM(I70:I76)</f>
        <v>0</v>
      </c>
      <c r="J77" s="18">
        <f>SUM(J70:J76)</f>
        <v>0</v>
      </c>
      <c r="K77" s="211"/>
      <c r="L77" s="18"/>
    </row>
    <row r="78" spans="1:12" ht="25.8" customHeight="1" thickBot="1" x14ac:dyDescent="0.3">
      <c r="A78" s="27">
        <f>A61</f>
        <v>1</v>
      </c>
      <c r="B78" s="28">
        <f>B61</f>
        <v>6</v>
      </c>
      <c r="C78" s="44" t="s">
        <v>4</v>
      </c>
      <c r="D78" s="48"/>
      <c r="E78" s="29"/>
      <c r="F78" s="30">
        <f>F69+F77</f>
        <v>505</v>
      </c>
      <c r="G78" s="30">
        <f>G69+G77</f>
        <v>20.713000000000001</v>
      </c>
      <c r="H78" s="30">
        <f>H69+H77</f>
        <v>19.448999999999998</v>
      </c>
      <c r="I78" s="30">
        <f>I69+I77</f>
        <v>102.66799999999999</v>
      </c>
      <c r="J78" s="30">
        <f>J69+J77</f>
        <v>631.88599999999997</v>
      </c>
      <c r="K78" s="212"/>
      <c r="L78" s="30"/>
    </row>
    <row r="79" spans="1:12" ht="14.4" x14ac:dyDescent="0.3">
      <c r="A79" s="19">
        <v>2</v>
      </c>
      <c r="B79" s="20">
        <v>1</v>
      </c>
      <c r="C79" s="21" t="s">
        <v>19</v>
      </c>
      <c r="D79" s="143"/>
      <c r="E79" s="127"/>
      <c r="F79" s="128"/>
      <c r="G79" s="133"/>
      <c r="H79" s="133"/>
      <c r="I79" s="134"/>
      <c r="J79" s="133"/>
      <c r="K79" s="232"/>
      <c r="L79" s="133"/>
    </row>
    <row r="80" spans="1:12" ht="14.4" x14ac:dyDescent="0.3">
      <c r="A80" s="22"/>
      <c r="B80" s="14"/>
      <c r="C80" s="10"/>
      <c r="D80" s="141" t="s">
        <v>26</v>
      </c>
      <c r="E80" s="56" t="s">
        <v>88</v>
      </c>
      <c r="F80" s="57">
        <v>90</v>
      </c>
      <c r="G80" s="55">
        <v>6.5</v>
      </c>
      <c r="H80" s="55">
        <v>7.5650000000000004</v>
      </c>
      <c r="I80" s="59">
        <v>11.446999999999999</v>
      </c>
      <c r="J80" s="57">
        <v>60.723999999999997</v>
      </c>
      <c r="K80" s="224" t="s">
        <v>49</v>
      </c>
      <c r="L80" s="58"/>
    </row>
    <row r="81" spans="1:12" ht="15.6" x14ac:dyDescent="0.3">
      <c r="A81" s="22"/>
      <c r="B81" s="14"/>
      <c r="C81" s="10"/>
      <c r="D81" s="141" t="s">
        <v>27</v>
      </c>
      <c r="E81" s="129" t="s">
        <v>57</v>
      </c>
      <c r="F81" s="128">
        <v>156</v>
      </c>
      <c r="G81" s="135">
        <v>6.4859999999999998</v>
      </c>
      <c r="H81" s="135">
        <v>5.6760000000000002</v>
      </c>
      <c r="I81" s="136">
        <v>34.764000000000003</v>
      </c>
      <c r="J81" s="135">
        <v>207.51</v>
      </c>
      <c r="K81" s="232">
        <v>378</v>
      </c>
      <c r="L81" s="144"/>
    </row>
    <row r="82" spans="1:12" ht="15" thickBot="1" x14ac:dyDescent="0.35">
      <c r="A82" s="22"/>
      <c r="B82" s="14"/>
      <c r="C82" s="10"/>
      <c r="D82" s="141" t="s">
        <v>106</v>
      </c>
      <c r="E82" s="67" t="s">
        <v>75</v>
      </c>
      <c r="F82" s="68">
        <v>200</v>
      </c>
      <c r="G82" s="70">
        <v>1.01</v>
      </c>
      <c r="H82" s="70">
        <v>2.8000000000000001E-2</v>
      </c>
      <c r="I82" s="71">
        <v>5.25</v>
      </c>
      <c r="J82" s="68">
        <v>24.75</v>
      </c>
      <c r="K82" s="225">
        <v>393</v>
      </c>
      <c r="L82" s="69"/>
    </row>
    <row r="83" spans="1:12" ht="15.6" x14ac:dyDescent="0.3">
      <c r="A83" s="22"/>
      <c r="B83" s="14"/>
      <c r="C83" s="10"/>
      <c r="D83" s="141" t="s">
        <v>30</v>
      </c>
      <c r="E83" s="129" t="s">
        <v>41</v>
      </c>
      <c r="F83" s="130">
        <v>40</v>
      </c>
      <c r="G83" s="137">
        <v>1.32</v>
      </c>
      <c r="H83" s="137">
        <v>0.48</v>
      </c>
      <c r="I83" s="138">
        <v>19.16</v>
      </c>
      <c r="J83" s="137">
        <v>94.8</v>
      </c>
      <c r="K83" s="207"/>
      <c r="L83" s="145"/>
    </row>
    <row r="84" spans="1:12" ht="15" thickBot="1" x14ac:dyDescent="0.35">
      <c r="A84" s="23"/>
      <c r="B84" s="16"/>
      <c r="C84" s="7"/>
      <c r="D84" s="17" t="s">
        <v>31</v>
      </c>
      <c r="E84" s="8"/>
      <c r="F84" s="86">
        <f>F83+F82+F81+F80+F79</f>
        <v>486</v>
      </c>
      <c r="G84" s="86">
        <f t="shared" ref="G84:J84" si="8">G83+G82+G81+G80+G79</f>
        <v>15.315999999999999</v>
      </c>
      <c r="H84" s="86">
        <f t="shared" si="8"/>
        <v>13.749000000000001</v>
      </c>
      <c r="I84" s="86">
        <f t="shared" si="8"/>
        <v>70.621000000000009</v>
      </c>
      <c r="J84" s="86">
        <f t="shared" si="8"/>
        <v>387.78399999999999</v>
      </c>
      <c r="K84" s="215">
        <v>0</v>
      </c>
      <c r="L84" s="86"/>
    </row>
    <row r="85" spans="1:12" ht="31.2" x14ac:dyDescent="0.3">
      <c r="A85" s="24">
        <f>A79</f>
        <v>2</v>
      </c>
      <c r="B85" s="12">
        <f>B79</f>
        <v>1</v>
      </c>
      <c r="C85" s="9" t="s">
        <v>48</v>
      </c>
      <c r="D85" s="143" t="s">
        <v>20</v>
      </c>
      <c r="E85" s="129" t="s">
        <v>59</v>
      </c>
      <c r="F85" s="131">
        <v>130</v>
      </c>
      <c r="G85" s="139">
        <v>4.9000000000000004</v>
      </c>
      <c r="H85" s="139">
        <v>4.3849999999999998</v>
      </c>
      <c r="I85" s="140">
        <v>27.032</v>
      </c>
      <c r="J85" s="139">
        <v>168.76</v>
      </c>
      <c r="K85" s="233">
        <v>384</v>
      </c>
      <c r="L85" s="146"/>
    </row>
    <row r="86" spans="1:12" ht="15.6" x14ac:dyDescent="0.3">
      <c r="A86" s="22"/>
      <c r="B86" s="14"/>
      <c r="C86" s="10"/>
      <c r="D86" s="141" t="s">
        <v>21</v>
      </c>
      <c r="E86" s="129" t="s">
        <v>38</v>
      </c>
      <c r="F86" s="132">
        <v>200</v>
      </c>
      <c r="G86" s="135">
        <v>0</v>
      </c>
      <c r="H86" s="135">
        <v>0</v>
      </c>
      <c r="I86" s="136">
        <v>8</v>
      </c>
      <c r="J86" s="135">
        <v>32</v>
      </c>
      <c r="K86" s="232">
        <v>943</v>
      </c>
      <c r="L86" s="144"/>
    </row>
    <row r="87" spans="1:12" ht="15.6" x14ac:dyDescent="0.3">
      <c r="A87" s="22"/>
      <c r="B87" s="14"/>
      <c r="C87" s="10"/>
      <c r="D87" s="141" t="s">
        <v>22</v>
      </c>
      <c r="E87" s="129" t="s">
        <v>60</v>
      </c>
      <c r="F87" s="132">
        <v>40</v>
      </c>
      <c r="G87" s="135">
        <v>3.04</v>
      </c>
      <c r="H87" s="135">
        <v>0.32</v>
      </c>
      <c r="I87" s="136">
        <v>19.68</v>
      </c>
      <c r="J87" s="135">
        <v>94</v>
      </c>
      <c r="K87" s="207"/>
      <c r="L87" s="144"/>
    </row>
    <row r="88" spans="1:12" ht="14.4" x14ac:dyDescent="0.3">
      <c r="A88" s="23"/>
      <c r="B88" s="16"/>
      <c r="C88" s="7"/>
      <c r="D88" s="17" t="s">
        <v>31</v>
      </c>
      <c r="E88" s="8"/>
      <c r="F88" s="18">
        <f>F87+F86+F85</f>
        <v>370</v>
      </c>
      <c r="G88" s="18">
        <f t="shared" ref="G88:J88" si="9">G87+G86+G85</f>
        <v>7.94</v>
      </c>
      <c r="H88" s="18">
        <f t="shared" si="9"/>
        <v>4.7050000000000001</v>
      </c>
      <c r="I88" s="18">
        <f t="shared" si="9"/>
        <v>54.712000000000003</v>
      </c>
      <c r="J88" s="18">
        <f t="shared" si="9"/>
        <v>294.76</v>
      </c>
      <c r="K88" s="208">
        <v>0</v>
      </c>
      <c r="L88" s="18"/>
    </row>
    <row r="89" spans="1:12" ht="25.8" customHeight="1" thickBot="1" x14ac:dyDescent="0.3">
      <c r="A89" s="27">
        <f>A79</f>
        <v>2</v>
      </c>
      <c r="B89" s="28">
        <f>B79</f>
        <v>1</v>
      </c>
      <c r="C89" s="44" t="s">
        <v>4</v>
      </c>
      <c r="D89" s="48"/>
      <c r="E89" s="29"/>
      <c r="F89" s="87">
        <f>F88+F84</f>
        <v>856</v>
      </c>
      <c r="G89" s="87">
        <f t="shared" ref="G89:K89" si="10">G88+G84</f>
        <v>23.256</v>
      </c>
      <c r="H89" s="87">
        <f t="shared" si="10"/>
        <v>18.454000000000001</v>
      </c>
      <c r="I89" s="87">
        <f t="shared" si="10"/>
        <v>125.33300000000001</v>
      </c>
      <c r="J89" s="87">
        <f t="shared" si="10"/>
        <v>682.54399999999998</v>
      </c>
      <c r="K89" s="216">
        <f t="shared" si="10"/>
        <v>0</v>
      </c>
      <c r="L89" s="87"/>
    </row>
    <row r="90" spans="1:12" ht="14.4" x14ac:dyDescent="0.3">
      <c r="A90" s="13">
        <v>2</v>
      </c>
      <c r="B90" s="14">
        <v>2</v>
      </c>
      <c r="C90" s="21" t="s">
        <v>19</v>
      </c>
      <c r="D90" s="167" t="s">
        <v>25</v>
      </c>
      <c r="E90" s="147" t="s">
        <v>130</v>
      </c>
      <c r="F90" s="148">
        <v>250</v>
      </c>
      <c r="G90" s="155" t="s">
        <v>132</v>
      </c>
      <c r="H90" s="155" t="s">
        <v>133</v>
      </c>
      <c r="I90" s="160" t="s">
        <v>134</v>
      </c>
      <c r="J90" s="155" t="s">
        <v>135</v>
      </c>
      <c r="K90" s="234">
        <v>182</v>
      </c>
      <c r="L90" s="155"/>
    </row>
    <row r="91" spans="1:12" ht="15" thickBot="1" x14ac:dyDescent="0.35">
      <c r="A91" s="13"/>
      <c r="B91" s="14"/>
      <c r="C91" s="10"/>
      <c r="D91" s="167" t="s">
        <v>106</v>
      </c>
      <c r="E91" s="149" t="s">
        <v>58</v>
      </c>
      <c r="F91" s="150">
        <v>200</v>
      </c>
      <c r="G91" s="161">
        <v>1.046</v>
      </c>
      <c r="H91" s="161">
        <v>1.8560000000000001</v>
      </c>
      <c r="I91" s="162">
        <v>6.12</v>
      </c>
      <c r="J91" s="161">
        <v>99.07</v>
      </c>
      <c r="K91" s="235">
        <v>959</v>
      </c>
      <c r="L91" s="156"/>
    </row>
    <row r="92" spans="1:12" ht="14.4" x14ac:dyDescent="0.3">
      <c r="A92" s="13"/>
      <c r="B92" s="14"/>
      <c r="C92" s="10"/>
      <c r="D92" s="167" t="s">
        <v>30</v>
      </c>
      <c r="E92" s="149" t="s">
        <v>61</v>
      </c>
      <c r="F92" s="151">
        <v>40</v>
      </c>
      <c r="G92" s="163">
        <v>1.32</v>
      </c>
      <c r="H92" s="163">
        <v>0.48</v>
      </c>
      <c r="I92" s="164">
        <v>19.16</v>
      </c>
      <c r="J92" s="163">
        <v>94.8</v>
      </c>
      <c r="K92" s="236"/>
      <c r="L92" s="157"/>
    </row>
    <row r="93" spans="1:12" ht="14.4" x14ac:dyDescent="0.3">
      <c r="A93" s="13"/>
      <c r="B93" s="14"/>
      <c r="C93" s="10"/>
      <c r="D93" s="167" t="s">
        <v>66</v>
      </c>
      <c r="E93" s="152" t="s">
        <v>100</v>
      </c>
      <c r="F93" s="148">
        <v>50</v>
      </c>
      <c r="G93" s="154">
        <v>2.7509999999999999</v>
      </c>
      <c r="H93" s="154">
        <v>9.36</v>
      </c>
      <c r="I93" s="165">
        <v>11.214</v>
      </c>
      <c r="J93" s="154">
        <v>133.71700000000001</v>
      </c>
      <c r="K93" s="234">
        <v>144</v>
      </c>
      <c r="L93" s="158"/>
    </row>
    <row r="94" spans="1:12" ht="15" thickBot="1" x14ac:dyDescent="0.35">
      <c r="A94" s="15"/>
      <c r="B94" s="16"/>
      <c r="C94" s="7"/>
      <c r="D94" s="17" t="s">
        <v>31</v>
      </c>
      <c r="E94" s="8"/>
      <c r="F94" s="86">
        <f>F93+F92+F91+F90</f>
        <v>540</v>
      </c>
      <c r="G94" s="86">
        <f t="shared" ref="G94:J94" si="11">G93+G92+G91+G90</f>
        <v>14.177</v>
      </c>
      <c r="H94" s="86">
        <f t="shared" si="11"/>
        <v>18.734000000000002</v>
      </c>
      <c r="I94" s="86">
        <f t="shared" si="11"/>
        <v>51.715000000000003</v>
      </c>
      <c r="J94" s="86">
        <f t="shared" si="11"/>
        <v>430.59399999999999</v>
      </c>
      <c r="K94" s="215">
        <v>0</v>
      </c>
      <c r="L94" s="86"/>
    </row>
    <row r="95" spans="1:12" ht="27.6" x14ac:dyDescent="0.3">
      <c r="A95" s="12">
        <f>A90</f>
        <v>2</v>
      </c>
      <c r="B95" s="12">
        <f>B90</f>
        <v>2</v>
      </c>
      <c r="C95" s="9" t="s">
        <v>48</v>
      </c>
      <c r="D95" s="168" t="s">
        <v>20</v>
      </c>
      <c r="E95" s="149" t="s">
        <v>62</v>
      </c>
      <c r="F95" s="153">
        <v>130</v>
      </c>
      <c r="G95" s="153">
        <v>3.74</v>
      </c>
      <c r="H95" s="153">
        <v>4.3849999999999998</v>
      </c>
      <c r="I95" s="166">
        <v>27.321999999999999</v>
      </c>
      <c r="J95" s="153">
        <v>144.41300000000001</v>
      </c>
      <c r="K95" s="237">
        <v>384</v>
      </c>
      <c r="L95" s="159"/>
    </row>
    <row r="96" spans="1:12" ht="14.4" x14ac:dyDescent="0.3">
      <c r="A96" s="13"/>
      <c r="B96" s="14"/>
      <c r="C96" s="10"/>
      <c r="D96" s="167" t="s">
        <v>21</v>
      </c>
      <c r="E96" s="149" t="s">
        <v>38</v>
      </c>
      <c r="F96" s="154">
        <v>200</v>
      </c>
      <c r="G96" s="154">
        <v>0</v>
      </c>
      <c r="H96" s="154">
        <v>0</v>
      </c>
      <c r="I96" s="165">
        <v>8</v>
      </c>
      <c r="J96" s="154">
        <v>32</v>
      </c>
      <c r="K96" s="234">
        <v>943</v>
      </c>
      <c r="L96" s="158"/>
    </row>
    <row r="97" spans="1:12" ht="14.4" x14ac:dyDescent="0.3">
      <c r="A97" s="13"/>
      <c r="B97" s="14"/>
      <c r="C97" s="10"/>
      <c r="D97" s="167" t="s">
        <v>22</v>
      </c>
      <c r="E97" s="149" t="s">
        <v>131</v>
      </c>
      <c r="F97" s="155">
        <v>40</v>
      </c>
      <c r="G97" s="155" t="s">
        <v>84</v>
      </c>
      <c r="H97" s="155" t="s">
        <v>85</v>
      </c>
      <c r="I97" s="160" t="s">
        <v>86</v>
      </c>
      <c r="J97" s="155">
        <v>94</v>
      </c>
      <c r="K97" s="207"/>
      <c r="L97" s="155"/>
    </row>
    <row r="98" spans="1:12" ht="14.4" x14ac:dyDescent="0.3">
      <c r="A98" s="15"/>
      <c r="B98" s="16"/>
      <c r="C98" s="7"/>
      <c r="D98" s="17" t="s">
        <v>31</v>
      </c>
      <c r="E98" s="8"/>
      <c r="F98" s="111">
        <f>F97+F96+F95</f>
        <v>370</v>
      </c>
      <c r="G98" s="111">
        <f t="shared" ref="G98:J98" si="12">G97+G96+G95</f>
        <v>6.78</v>
      </c>
      <c r="H98" s="111">
        <f t="shared" si="12"/>
        <v>4.7050000000000001</v>
      </c>
      <c r="I98" s="111">
        <f t="shared" si="12"/>
        <v>55.001999999999995</v>
      </c>
      <c r="J98" s="111">
        <f t="shared" si="12"/>
        <v>270.41300000000001</v>
      </c>
      <c r="K98" s="217" t="s">
        <v>81</v>
      </c>
      <c r="L98" s="111"/>
    </row>
    <row r="99" spans="1:12" ht="15" thickBot="1" x14ac:dyDescent="0.3">
      <c r="A99" s="31">
        <f>A90</f>
        <v>2</v>
      </c>
      <c r="B99" s="31">
        <f>B90</f>
        <v>2</v>
      </c>
      <c r="C99" s="252" t="s">
        <v>4</v>
      </c>
      <c r="D99" s="253"/>
      <c r="E99" s="29"/>
      <c r="F99" s="115">
        <f>F98+F94</f>
        <v>910</v>
      </c>
      <c r="G99" s="115">
        <f t="shared" ref="G99:K99" si="13">G98+G94</f>
        <v>20.957000000000001</v>
      </c>
      <c r="H99" s="115">
        <f t="shared" si="13"/>
        <v>23.439</v>
      </c>
      <c r="I99" s="115">
        <f t="shared" si="13"/>
        <v>106.717</v>
      </c>
      <c r="J99" s="115">
        <f t="shared" si="13"/>
        <v>701.00700000000006</v>
      </c>
      <c r="K99" s="218">
        <f t="shared" si="13"/>
        <v>0</v>
      </c>
      <c r="L99" s="115"/>
    </row>
    <row r="100" spans="1:12" ht="15.6" x14ac:dyDescent="0.3">
      <c r="A100" s="19">
        <v>2</v>
      </c>
      <c r="B100" s="20">
        <v>3</v>
      </c>
      <c r="C100" s="21" t="s">
        <v>19</v>
      </c>
      <c r="D100" s="141" t="s">
        <v>26</v>
      </c>
      <c r="E100" s="129" t="s">
        <v>64</v>
      </c>
      <c r="F100" s="132">
        <v>90</v>
      </c>
      <c r="G100" s="170" t="s">
        <v>137</v>
      </c>
      <c r="H100" s="170" t="s">
        <v>138</v>
      </c>
      <c r="I100" s="171" t="s">
        <v>139</v>
      </c>
      <c r="J100" s="179" t="s">
        <v>141</v>
      </c>
      <c r="K100" s="232" t="s">
        <v>42</v>
      </c>
      <c r="L100" s="133"/>
    </row>
    <row r="101" spans="1:12" ht="15.6" x14ac:dyDescent="0.3">
      <c r="A101" s="22"/>
      <c r="B101" s="14"/>
      <c r="C101" s="10"/>
      <c r="D101" s="141" t="s">
        <v>27</v>
      </c>
      <c r="E101" s="129" t="s">
        <v>65</v>
      </c>
      <c r="F101" s="128">
        <v>155</v>
      </c>
      <c r="G101" s="170" t="s">
        <v>109</v>
      </c>
      <c r="H101" s="141">
        <v>2.5499999999999998</v>
      </c>
      <c r="I101" s="172">
        <v>18.55</v>
      </c>
      <c r="J101" s="132">
        <v>85.86</v>
      </c>
      <c r="K101" s="232">
        <v>414</v>
      </c>
      <c r="L101" s="144"/>
    </row>
    <row r="102" spans="1:12" ht="16.2" thickBot="1" x14ac:dyDescent="0.35">
      <c r="A102" s="22"/>
      <c r="B102" s="14"/>
      <c r="C102" s="10"/>
      <c r="D102" s="141" t="s">
        <v>106</v>
      </c>
      <c r="E102" s="129" t="s">
        <v>50</v>
      </c>
      <c r="F102" s="169">
        <v>200</v>
      </c>
      <c r="G102" s="173">
        <v>0</v>
      </c>
      <c r="H102" s="174">
        <v>0</v>
      </c>
      <c r="I102" s="175">
        <v>8</v>
      </c>
      <c r="J102" s="180">
        <v>32</v>
      </c>
      <c r="K102" s="238">
        <v>867</v>
      </c>
      <c r="L102" s="183"/>
    </row>
    <row r="103" spans="1:12" ht="15.75" customHeight="1" x14ac:dyDescent="0.3">
      <c r="A103" s="22"/>
      <c r="B103" s="14"/>
      <c r="C103" s="10"/>
      <c r="D103" s="141" t="s">
        <v>30</v>
      </c>
      <c r="E103" s="129" t="s">
        <v>41</v>
      </c>
      <c r="F103" s="130">
        <v>40</v>
      </c>
      <c r="G103" s="176" t="s">
        <v>93</v>
      </c>
      <c r="H103" s="143">
        <v>0.48</v>
      </c>
      <c r="I103" s="177">
        <v>19.16</v>
      </c>
      <c r="J103" s="181">
        <v>94.8</v>
      </c>
      <c r="K103" s="207"/>
      <c r="L103" s="145"/>
    </row>
    <row r="104" spans="1:12" ht="15" thickBot="1" x14ac:dyDescent="0.35">
      <c r="A104" s="23"/>
      <c r="B104" s="16"/>
      <c r="C104" s="7"/>
      <c r="D104" s="17" t="s">
        <v>31</v>
      </c>
      <c r="E104" s="8"/>
      <c r="F104" s="86">
        <f>F103+F102+F101+F100</f>
        <v>485</v>
      </c>
      <c r="G104" s="86">
        <f t="shared" ref="G104:J104" si="14">G103+G102+G101+G100</f>
        <v>10.945</v>
      </c>
      <c r="H104" s="86">
        <f t="shared" si="14"/>
        <v>9.4640000000000004</v>
      </c>
      <c r="I104" s="86">
        <f t="shared" si="14"/>
        <v>58.005000000000003</v>
      </c>
      <c r="J104" s="86">
        <f t="shared" si="14"/>
        <v>297.8</v>
      </c>
      <c r="K104" s="215">
        <v>0</v>
      </c>
      <c r="L104" s="86"/>
    </row>
    <row r="105" spans="1:12" ht="15.6" x14ac:dyDescent="0.3">
      <c r="A105" s="24">
        <f>A100</f>
        <v>2</v>
      </c>
      <c r="B105" s="12">
        <f>B100</f>
        <v>3</v>
      </c>
      <c r="C105" s="9" t="s">
        <v>48</v>
      </c>
      <c r="D105" s="143" t="s">
        <v>136</v>
      </c>
      <c r="E105" s="129" t="s">
        <v>63</v>
      </c>
      <c r="F105" s="131">
        <v>130</v>
      </c>
      <c r="G105" s="142">
        <v>12.228999999999999</v>
      </c>
      <c r="H105" s="142">
        <v>21.629000000000001</v>
      </c>
      <c r="I105" s="178">
        <v>2.573</v>
      </c>
      <c r="J105" s="131">
        <v>253.85</v>
      </c>
      <c r="K105" s="233">
        <v>340</v>
      </c>
      <c r="L105" s="184"/>
    </row>
    <row r="106" spans="1:12" ht="15.6" x14ac:dyDescent="0.3">
      <c r="A106" s="22"/>
      <c r="B106" s="14"/>
      <c r="C106" s="10"/>
      <c r="D106" s="141" t="s">
        <v>21</v>
      </c>
      <c r="E106" s="129" t="s">
        <v>38</v>
      </c>
      <c r="F106" s="132">
        <v>200</v>
      </c>
      <c r="G106" s="141">
        <v>0</v>
      </c>
      <c r="H106" s="141">
        <v>0</v>
      </c>
      <c r="I106" s="172">
        <v>8</v>
      </c>
      <c r="J106" s="132">
        <v>32</v>
      </c>
      <c r="K106" s="232">
        <v>943</v>
      </c>
      <c r="L106" s="182"/>
    </row>
    <row r="107" spans="1:12" ht="15.6" x14ac:dyDescent="0.3">
      <c r="A107" s="22"/>
      <c r="B107" s="14"/>
      <c r="C107" s="10"/>
      <c r="D107" s="141" t="s">
        <v>22</v>
      </c>
      <c r="E107" s="129" t="s">
        <v>165</v>
      </c>
      <c r="F107" s="132">
        <v>60</v>
      </c>
      <c r="G107" s="206" t="s">
        <v>166</v>
      </c>
      <c r="H107" s="141">
        <v>3.9649999999999999</v>
      </c>
      <c r="I107" s="172">
        <v>9.98</v>
      </c>
      <c r="J107" s="132">
        <v>96.05</v>
      </c>
      <c r="K107" s="219">
        <v>3</v>
      </c>
      <c r="L107" s="182"/>
    </row>
    <row r="108" spans="1:12" ht="14.4" x14ac:dyDescent="0.3">
      <c r="A108" s="23"/>
      <c r="B108" s="16"/>
      <c r="C108" s="7"/>
      <c r="D108" s="17" t="s">
        <v>31</v>
      </c>
      <c r="E108" s="8"/>
      <c r="F108" s="18">
        <f>F107+F106+F105</f>
        <v>390</v>
      </c>
      <c r="G108" s="18">
        <f t="shared" ref="G108:J108" si="15">G107+G106+G105</f>
        <v>16.326000000000001</v>
      </c>
      <c r="H108" s="18">
        <f t="shared" si="15"/>
        <v>25.594000000000001</v>
      </c>
      <c r="I108" s="18">
        <f t="shared" si="15"/>
        <v>20.553000000000001</v>
      </c>
      <c r="J108" s="18">
        <f t="shared" si="15"/>
        <v>381.9</v>
      </c>
      <c r="K108" s="208">
        <v>0</v>
      </c>
      <c r="L108" s="18"/>
    </row>
    <row r="109" spans="1:12" ht="15" thickBot="1" x14ac:dyDescent="0.3">
      <c r="A109" s="27">
        <f>A100</f>
        <v>2</v>
      </c>
      <c r="B109" s="28">
        <f>B100</f>
        <v>3</v>
      </c>
      <c r="C109" s="252" t="s">
        <v>4</v>
      </c>
      <c r="D109" s="253"/>
      <c r="E109" s="29"/>
      <c r="F109" s="87">
        <f>F108+F104</f>
        <v>875</v>
      </c>
      <c r="G109" s="87">
        <f t="shared" ref="G109:K109" si="16">G108+G104</f>
        <v>27.271000000000001</v>
      </c>
      <c r="H109" s="87">
        <f t="shared" si="16"/>
        <v>35.058</v>
      </c>
      <c r="I109" s="87">
        <f t="shared" si="16"/>
        <v>78.558000000000007</v>
      </c>
      <c r="J109" s="87">
        <f t="shared" si="16"/>
        <v>679.7</v>
      </c>
      <c r="K109" s="216">
        <f t="shared" si="16"/>
        <v>0</v>
      </c>
      <c r="L109" s="87"/>
    </row>
    <row r="110" spans="1:12" ht="31.2" x14ac:dyDescent="0.3">
      <c r="A110" s="19">
        <v>2</v>
      </c>
      <c r="B110" s="20">
        <v>4</v>
      </c>
      <c r="C110" s="21" t="s">
        <v>19</v>
      </c>
      <c r="D110" s="191" t="s">
        <v>25</v>
      </c>
      <c r="E110" s="185" t="s">
        <v>142</v>
      </c>
      <c r="F110" s="186">
        <v>250</v>
      </c>
      <c r="G110" s="193" t="s">
        <v>144</v>
      </c>
      <c r="H110" s="193" t="s">
        <v>145</v>
      </c>
      <c r="I110" s="194" t="s">
        <v>146</v>
      </c>
      <c r="J110" s="197" t="s">
        <v>153</v>
      </c>
      <c r="K110" s="239" t="s">
        <v>68</v>
      </c>
      <c r="L110" s="193"/>
    </row>
    <row r="111" spans="1:12" ht="15.6" x14ac:dyDescent="0.3">
      <c r="A111" s="22"/>
      <c r="B111" s="14"/>
      <c r="C111" s="10"/>
      <c r="D111" s="191" t="s">
        <v>21</v>
      </c>
      <c r="E111" s="185" t="s">
        <v>50</v>
      </c>
      <c r="F111" s="186">
        <v>200</v>
      </c>
      <c r="G111" s="193" t="s">
        <v>81</v>
      </c>
      <c r="H111" s="193">
        <v>0</v>
      </c>
      <c r="I111" s="194" t="s">
        <v>82</v>
      </c>
      <c r="J111" s="197" t="s">
        <v>80</v>
      </c>
      <c r="K111" s="239">
        <v>943</v>
      </c>
      <c r="L111" s="193"/>
    </row>
    <row r="112" spans="1:12" ht="15.6" x14ac:dyDescent="0.3">
      <c r="A112" s="22"/>
      <c r="B112" s="14"/>
      <c r="C112" s="10"/>
      <c r="D112" s="191" t="s">
        <v>22</v>
      </c>
      <c r="E112" s="185" t="s">
        <v>41</v>
      </c>
      <c r="F112" s="187">
        <v>40</v>
      </c>
      <c r="G112" s="193" t="s">
        <v>93</v>
      </c>
      <c r="H112" s="193" t="s">
        <v>147</v>
      </c>
      <c r="I112" s="194" t="s">
        <v>117</v>
      </c>
      <c r="J112" s="198" t="s">
        <v>154</v>
      </c>
      <c r="K112" s="207"/>
      <c r="L112" s="193"/>
    </row>
    <row r="113" spans="1:12" ht="15.6" x14ac:dyDescent="0.3">
      <c r="A113" s="22"/>
      <c r="B113" s="14"/>
      <c r="C113" s="10"/>
      <c r="D113" s="191" t="s">
        <v>106</v>
      </c>
      <c r="E113" s="185" t="s">
        <v>143</v>
      </c>
      <c r="F113" s="188">
        <v>25</v>
      </c>
      <c r="G113" s="195" t="s">
        <v>148</v>
      </c>
      <c r="H113" s="195" t="s">
        <v>149</v>
      </c>
      <c r="I113" s="196" t="s">
        <v>150</v>
      </c>
      <c r="J113" s="197" t="s">
        <v>155</v>
      </c>
      <c r="K113" s="207"/>
      <c r="L113" s="195"/>
    </row>
    <row r="114" spans="1:12" ht="15" thickBot="1" x14ac:dyDescent="0.35">
      <c r="A114" s="23"/>
      <c r="B114" s="16"/>
      <c r="C114" s="7"/>
      <c r="D114" s="17" t="s">
        <v>31</v>
      </c>
      <c r="E114" s="8"/>
      <c r="F114" s="86">
        <f>F110+F111+F112+F113</f>
        <v>515</v>
      </c>
      <c r="G114" s="86">
        <f t="shared" ref="G114:J114" si="17">G110+G111+G112+G113</f>
        <v>16.47</v>
      </c>
      <c r="H114" s="86">
        <f t="shared" si="17"/>
        <v>14.88</v>
      </c>
      <c r="I114" s="86">
        <f t="shared" si="17"/>
        <v>69.602000000000004</v>
      </c>
      <c r="J114" s="86">
        <f t="shared" si="17"/>
        <v>348.32</v>
      </c>
      <c r="K114" s="215" t="s">
        <v>37</v>
      </c>
      <c r="L114" s="86"/>
    </row>
    <row r="115" spans="1:12" ht="15.6" x14ac:dyDescent="0.3">
      <c r="A115" s="24">
        <f>A110</f>
        <v>2</v>
      </c>
      <c r="B115" s="12">
        <f>B110</f>
        <v>4</v>
      </c>
      <c r="C115" s="9" t="s">
        <v>48</v>
      </c>
      <c r="D115" s="192" t="s">
        <v>20</v>
      </c>
      <c r="E115" s="189" t="s">
        <v>67</v>
      </c>
      <c r="F115" s="190">
        <v>75</v>
      </c>
      <c r="G115" s="195" t="s">
        <v>151</v>
      </c>
      <c r="H115" s="195" t="s">
        <v>152</v>
      </c>
      <c r="I115" s="196">
        <v>15.042</v>
      </c>
      <c r="J115" s="190">
        <v>112.104</v>
      </c>
      <c r="K115" s="240">
        <v>469</v>
      </c>
      <c r="L115" s="195"/>
    </row>
    <row r="116" spans="1:12" ht="15.6" x14ac:dyDescent="0.3">
      <c r="A116" s="22"/>
      <c r="B116" s="14"/>
      <c r="C116" s="10"/>
      <c r="D116" s="191" t="s">
        <v>21</v>
      </c>
      <c r="E116" s="185" t="s">
        <v>50</v>
      </c>
      <c r="F116" s="186">
        <v>200</v>
      </c>
      <c r="G116" s="193" t="s">
        <v>81</v>
      </c>
      <c r="H116" s="193">
        <v>0</v>
      </c>
      <c r="I116" s="194" t="s">
        <v>82</v>
      </c>
      <c r="J116" s="197" t="s">
        <v>80</v>
      </c>
      <c r="K116" s="239">
        <v>943</v>
      </c>
      <c r="L116" s="193"/>
    </row>
    <row r="117" spans="1:12" ht="15.6" x14ac:dyDescent="0.3">
      <c r="A117" s="22"/>
      <c r="B117" s="14"/>
      <c r="C117" s="10"/>
      <c r="D117" s="191" t="s">
        <v>22</v>
      </c>
      <c r="E117" s="129" t="s">
        <v>39</v>
      </c>
      <c r="F117" s="132">
        <v>40</v>
      </c>
      <c r="G117" s="170" t="s">
        <v>84</v>
      </c>
      <c r="H117" s="141">
        <v>0.32</v>
      </c>
      <c r="I117" s="172">
        <v>19.68</v>
      </c>
      <c r="J117" s="132">
        <v>94</v>
      </c>
      <c r="K117" s="207"/>
      <c r="L117" s="182"/>
    </row>
    <row r="118" spans="1:12" ht="14.4" x14ac:dyDescent="0.3">
      <c r="A118" s="23"/>
      <c r="B118" s="16"/>
      <c r="C118" s="7"/>
      <c r="D118" s="17" t="s">
        <v>31</v>
      </c>
      <c r="E118" s="8"/>
      <c r="F118" s="18">
        <f>F117+F116+F115</f>
        <v>315</v>
      </c>
      <c r="G118" s="18">
        <f t="shared" ref="G118:J118" si="18">G117+G116+G115</f>
        <v>8.84</v>
      </c>
      <c r="H118" s="18">
        <f t="shared" si="18"/>
        <v>7.15</v>
      </c>
      <c r="I118" s="18">
        <f t="shared" si="18"/>
        <v>42.722000000000001</v>
      </c>
      <c r="J118" s="18">
        <f t="shared" si="18"/>
        <v>238.10399999999998</v>
      </c>
      <c r="K118" s="208" t="s">
        <v>37</v>
      </c>
      <c r="L118" s="18"/>
    </row>
    <row r="119" spans="1:12" ht="15" thickBot="1" x14ac:dyDescent="0.3">
      <c r="A119" s="27">
        <f>A110</f>
        <v>2</v>
      </c>
      <c r="B119" s="28">
        <f>B110</f>
        <v>4</v>
      </c>
      <c r="C119" s="252" t="s">
        <v>4</v>
      </c>
      <c r="D119" s="253"/>
      <c r="E119" s="29"/>
      <c r="F119" s="87">
        <f>F118+F114</f>
        <v>830</v>
      </c>
      <c r="G119" s="30">
        <f>G114+G118</f>
        <v>25.31</v>
      </c>
      <c r="H119" s="30">
        <f>H114+H118</f>
        <v>22.03</v>
      </c>
      <c r="I119" s="30">
        <f>I114+I118</f>
        <v>112.32400000000001</v>
      </c>
      <c r="J119" s="30">
        <f>J114+J118</f>
        <v>586.42399999999998</v>
      </c>
      <c r="K119" s="212"/>
      <c r="L119" s="30"/>
    </row>
    <row r="120" spans="1:12" ht="14.4" x14ac:dyDescent="0.3">
      <c r="A120" s="19">
        <v>2</v>
      </c>
      <c r="B120" s="20">
        <v>5</v>
      </c>
      <c r="C120" s="21" t="s">
        <v>19</v>
      </c>
      <c r="D120" s="54"/>
      <c r="E120" s="124"/>
      <c r="F120" s="63"/>
      <c r="G120" s="61"/>
      <c r="H120" s="61"/>
      <c r="I120" s="65"/>
      <c r="J120" s="63"/>
      <c r="K120" s="227"/>
      <c r="L120" s="64"/>
    </row>
    <row r="121" spans="1:12" ht="14.4" x14ac:dyDescent="0.3">
      <c r="A121" s="22"/>
      <c r="B121" s="14"/>
      <c r="C121" s="10"/>
      <c r="D121" s="55" t="s">
        <v>26</v>
      </c>
      <c r="E121" s="66" t="s">
        <v>69</v>
      </c>
      <c r="F121" s="49" t="s">
        <v>70</v>
      </c>
      <c r="G121" s="95" t="s">
        <v>156</v>
      </c>
      <c r="H121" s="95" t="s">
        <v>157</v>
      </c>
      <c r="I121" s="200" t="s">
        <v>158</v>
      </c>
      <c r="J121" s="49" t="s">
        <v>160</v>
      </c>
      <c r="K121" s="224" t="s">
        <v>74</v>
      </c>
      <c r="L121" s="102"/>
    </row>
    <row r="122" spans="1:12" ht="14.4" x14ac:dyDescent="0.3">
      <c r="A122" s="22"/>
      <c r="B122" s="14"/>
      <c r="C122" s="10"/>
      <c r="D122" s="55" t="s">
        <v>27</v>
      </c>
      <c r="E122" s="56" t="s">
        <v>167</v>
      </c>
      <c r="F122" s="50" t="s">
        <v>169</v>
      </c>
      <c r="G122" s="97" t="s">
        <v>170</v>
      </c>
      <c r="H122" s="95" t="s">
        <v>171</v>
      </c>
      <c r="I122" s="200" t="s">
        <v>172</v>
      </c>
      <c r="J122" s="50" t="s">
        <v>173</v>
      </c>
      <c r="K122" s="224">
        <v>182</v>
      </c>
      <c r="L122" s="102"/>
    </row>
    <row r="123" spans="1:12" ht="14.4" x14ac:dyDescent="0.3">
      <c r="A123" s="22"/>
      <c r="B123" s="14"/>
      <c r="C123" s="10"/>
      <c r="D123" s="55" t="s">
        <v>21</v>
      </c>
      <c r="E123" s="72" t="s">
        <v>50</v>
      </c>
      <c r="F123" s="105">
        <v>200</v>
      </c>
      <c r="G123" s="95" t="s">
        <v>81</v>
      </c>
      <c r="H123" s="98" t="s">
        <v>81</v>
      </c>
      <c r="I123" s="200" t="s">
        <v>82</v>
      </c>
      <c r="J123" s="49" t="s">
        <v>80</v>
      </c>
      <c r="K123" s="224">
        <v>943</v>
      </c>
      <c r="L123" s="102"/>
    </row>
    <row r="124" spans="1:12" ht="14.4" x14ac:dyDescent="0.3">
      <c r="A124" s="22"/>
      <c r="B124" s="14"/>
      <c r="C124" s="10"/>
      <c r="D124" s="55" t="s">
        <v>30</v>
      </c>
      <c r="E124" s="56" t="s">
        <v>41</v>
      </c>
      <c r="F124" s="50" t="s">
        <v>71</v>
      </c>
      <c r="G124" s="97" t="s">
        <v>93</v>
      </c>
      <c r="H124" s="97" t="s">
        <v>147</v>
      </c>
      <c r="I124" s="201" t="s">
        <v>117</v>
      </c>
      <c r="J124" s="50" t="s">
        <v>154</v>
      </c>
      <c r="K124" s="207"/>
      <c r="L124" s="80"/>
    </row>
    <row r="125" spans="1:12" ht="14.4" x14ac:dyDescent="0.3">
      <c r="A125" s="22"/>
      <c r="B125" s="14"/>
      <c r="C125" s="10"/>
      <c r="D125" s="5"/>
      <c r="E125" s="37"/>
      <c r="F125" s="38"/>
      <c r="G125" s="38"/>
      <c r="H125" s="38"/>
      <c r="I125" s="38"/>
      <c r="J125" s="38"/>
      <c r="K125" s="207"/>
      <c r="L125" s="38"/>
    </row>
    <row r="126" spans="1:12" ht="15.75" customHeight="1" thickBot="1" x14ac:dyDescent="0.35">
      <c r="A126" s="23"/>
      <c r="B126" s="16"/>
      <c r="C126" s="7"/>
      <c r="D126" s="17" t="s">
        <v>31</v>
      </c>
      <c r="E126" s="8"/>
      <c r="F126" s="111">
        <f>F124+F123+F122+F120+F121</f>
        <v>480</v>
      </c>
      <c r="G126" s="111">
        <f t="shared" ref="G126:J126" si="19">G124+G123+G122+G120+G121</f>
        <v>24.157000000000004</v>
      </c>
      <c r="H126" s="111">
        <f t="shared" si="19"/>
        <v>21.627000000000002</v>
      </c>
      <c r="I126" s="111">
        <f t="shared" si="19"/>
        <v>53.432000000000002</v>
      </c>
      <c r="J126" s="111">
        <f t="shared" si="19"/>
        <v>494.37</v>
      </c>
      <c r="K126" s="217" t="s">
        <v>37</v>
      </c>
      <c r="L126" s="111"/>
    </row>
    <row r="127" spans="1:12" ht="28.8" x14ac:dyDescent="0.3">
      <c r="A127" s="24">
        <f>A120</f>
        <v>2</v>
      </c>
      <c r="B127" s="12">
        <f>B120</f>
        <v>5</v>
      </c>
      <c r="C127" s="9" t="s">
        <v>48</v>
      </c>
      <c r="D127" s="73" t="s">
        <v>20</v>
      </c>
      <c r="E127" s="94" t="s">
        <v>72</v>
      </c>
      <c r="F127" s="199">
        <v>130</v>
      </c>
      <c r="G127" s="202" t="s">
        <v>97</v>
      </c>
      <c r="H127" s="202" t="s">
        <v>98</v>
      </c>
      <c r="I127" s="203" t="s">
        <v>159</v>
      </c>
      <c r="J127" s="204" t="s">
        <v>96</v>
      </c>
      <c r="K127" s="226">
        <v>384</v>
      </c>
      <c r="L127" s="202"/>
    </row>
    <row r="128" spans="1:12" ht="14.4" x14ac:dyDescent="0.3">
      <c r="A128" s="22"/>
      <c r="B128" s="14"/>
      <c r="C128" s="10"/>
      <c r="D128" s="55" t="s">
        <v>21</v>
      </c>
      <c r="E128" s="72" t="s">
        <v>50</v>
      </c>
      <c r="F128" s="105">
        <v>200</v>
      </c>
      <c r="G128" s="95" t="s">
        <v>81</v>
      </c>
      <c r="H128" s="98" t="s">
        <v>81</v>
      </c>
      <c r="I128" s="200" t="s">
        <v>82</v>
      </c>
      <c r="J128" s="49" t="s">
        <v>80</v>
      </c>
      <c r="K128" s="224">
        <v>943</v>
      </c>
      <c r="L128" s="95"/>
    </row>
    <row r="129" spans="1:12" ht="14.4" x14ac:dyDescent="0.3">
      <c r="A129" s="22"/>
      <c r="B129" s="14"/>
      <c r="C129" s="10"/>
      <c r="D129" s="55" t="s">
        <v>22</v>
      </c>
      <c r="E129" s="72" t="s">
        <v>73</v>
      </c>
      <c r="F129" s="49" t="s">
        <v>71</v>
      </c>
      <c r="G129" s="95" t="s">
        <v>140</v>
      </c>
      <c r="H129" s="95" t="s">
        <v>85</v>
      </c>
      <c r="I129" s="200" t="s">
        <v>86</v>
      </c>
      <c r="J129" s="49" t="s">
        <v>83</v>
      </c>
      <c r="K129" s="207"/>
      <c r="L129" s="95"/>
    </row>
    <row r="130" spans="1:12" ht="14.4" x14ac:dyDescent="0.3">
      <c r="A130" s="22"/>
      <c r="B130" s="14"/>
      <c r="C130" s="10"/>
      <c r="D130" s="5"/>
      <c r="E130" s="37"/>
      <c r="F130" s="38"/>
      <c r="G130" s="38"/>
      <c r="H130" s="38"/>
      <c r="I130" s="38"/>
      <c r="J130" s="38"/>
      <c r="K130" s="207"/>
      <c r="L130" s="38"/>
    </row>
    <row r="131" spans="1:12" ht="14.4" x14ac:dyDescent="0.3">
      <c r="A131" s="23"/>
      <c r="B131" s="16"/>
      <c r="C131" s="7"/>
      <c r="D131" s="17" t="s">
        <v>31</v>
      </c>
      <c r="E131" s="8"/>
      <c r="F131" s="111">
        <f>F127+F128+F129</f>
        <v>370</v>
      </c>
      <c r="G131" s="111">
        <f t="shared" ref="G131:J131" si="20">G127+G128+G129</f>
        <v>45755.285000000003</v>
      </c>
      <c r="H131" s="111">
        <f t="shared" si="20"/>
        <v>4.8050000000000006</v>
      </c>
      <c r="I131" s="111">
        <f t="shared" si="20"/>
        <v>55.317</v>
      </c>
      <c r="J131" s="111">
        <f t="shared" si="20"/>
        <v>258.24400000000003</v>
      </c>
      <c r="K131" s="217" t="s">
        <v>37</v>
      </c>
      <c r="L131" s="111"/>
    </row>
    <row r="132" spans="1:12" ht="15" thickBot="1" x14ac:dyDescent="0.3">
      <c r="A132" s="27">
        <f>A120</f>
        <v>2</v>
      </c>
      <c r="B132" s="28">
        <f>B120</f>
        <v>5</v>
      </c>
      <c r="C132" s="252" t="s">
        <v>4</v>
      </c>
      <c r="D132" s="253"/>
      <c r="E132" s="29"/>
      <c r="F132" s="115">
        <f>F131+F126</f>
        <v>850</v>
      </c>
      <c r="G132" s="115">
        <f t="shared" ref="G132:J132" si="21">G131+G126</f>
        <v>45779.442000000003</v>
      </c>
      <c r="H132" s="115">
        <f t="shared" si="21"/>
        <v>26.432000000000002</v>
      </c>
      <c r="I132" s="115">
        <f t="shared" si="21"/>
        <v>108.749</v>
      </c>
      <c r="J132" s="115">
        <f t="shared" si="21"/>
        <v>752.61400000000003</v>
      </c>
      <c r="K132" s="218" t="s">
        <v>37</v>
      </c>
      <c r="L132" s="115"/>
    </row>
    <row r="133" spans="1:12" ht="14.4" x14ac:dyDescent="0.3">
      <c r="A133" s="19">
        <v>2</v>
      </c>
      <c r="B133" s="20">
        <v>6</v>
      </c>
      <c r="C133" s="21" t="s">
        <v>19</v>
      </c>
      <c r="D133" s="61" t="s">
        <v>23</v>
      </c>
      <c r="E133" s="205" t="s">
        <v>161</v>
      </c>
      <c r="F133" s="63">
        <v>85</v>
      </c>
      <c r="G133" s="61">
        <v>0.76500000000000001</v>
      </c>
      <c r="H133" s="61">
        <v>0.17</v>
      </c>
      <c r="I133" s="65">
        <v>6.8849999999999998</v>
      </c>
      <c r="J133" s="63">
        <v>36.549999999999997</v>
      </c>
      <c r="K133" s="220"/>
      <c r="L133" s="64"/>
    </row>
    <row r="134" spans="1:12" ht="14.4" x14ac:dyDescent="0.3">
      <c r="A134" s="22"/>
      <c r="B134" s="14"/>
      <c r="C134" s="10"/>
      <c r="D134" s="55" t="s">
        <v>25</v>
      </c>
      <c r="E134" s="72" t="s">
        <v>168</v>
      </c>
      <c r="F134" s="57">
        <v>150</v>
      </c>
      <c r="G134" s="55">
        <v>19.329999999999998</v>
      </c>
      <c r="H134" s="55">
        <v>22.8</v>
      </c>
      <c r="I134" s="59">
        <v>36.82</v>
      </c>
      <c r="J134" s="57">
        <v>404.74</v>
      </c>
      <c r="K134" s="229">
        <v>443</v>
      </c>
      <c r="L134" s="58"/>
    </row>
    <row r="135" spans="1:12" ht="14.4" x14ac:dyDescent="0.3">
      <c r="A135" s="22"/>
      <c r="B135" s="14"/>
      <c r="C135" s="10"/>
      <c r="D135" s="55" t="s">
        <v>106</v>
      </c>
      <c r="E135" s="93" t="s">
        <v>50</v>
      </c>
      <c r="F135" s="68">
        <v>200</v>
      </c>
      <c r="G135" s="70">
        <v>0</v>
      </c>
      <c r="H135" s="70">
        <v>0</v>
      </c>
      <c r="I135" s="71">
        <v>8</v>
      </c>
      <c r="J135" s="68">
        <v>32</v>
      </c>
      <c r="K135" s="228">
        <v>943</v>
      </c>
      <c r="L135" s="69"/>
    </row>
    <row r="136" spans="1:12" ht="14.4" x14ac:dyDescent="0.3">
      <c r="A136" s="22"/>
      <c r="B136" s="14"/>
      <c r="C136" s="10"/>
      <c r="D136" s="55" t="s">
        <v>89</v>
      </c>
      <c r="E136" s="66" t="s">
        <v>73</v>
      </c>
      <c r="F136" s="57">
        <v>40</v>
      </c>
      <c r="G136" s="55">
        <v>3.04</v>
      </c>
      <c r="H136" s="55">
        <v>0.32</v>
      </c>
      <c r="I136" s="59">
        <v>19.68</v>
      </c>
      <c r="J136" s="57">
        <v>94</v>
      </c>
      <c r="K136" s="207"/>
      <c r="L136" s="58"/>
    </row>
    <row r="137" spans="1:12" ht="14.4" x14ac:dyDescent="0.3">
      <c r="A137" s="22"/>
      <c r="B137" s="14"/>
      <c r="C137" s="10"/>
      <c r="D137" s="5"/>
      <c r="E137" s="37"/>
      <c r="F137" s="38"/>
      <c r="G137" s="38"/>
      <c r="H137" s="38"/>
      <c r="I137" s="38"/>
      <c r="J137" s="38"/>
      <c r="K137" s="207"/>
      <c r="L137" s="38"/>
    </row>
    <row r="138" spans="1:12" ht="15.75" customHeight="1" x14ac:dyDescent="0.3">
      <c r="A138" s="23"/>
      <c r="B138" s="16"/>
      <c r="C138" s="7"/>
      <c r="D138" s="17" t="s">
        <v>31</v>
      </c>
      <c r="E138" s="8"/>
      <c r="F138" s="18">
        <f>SUM(F133:F137)</f>
        <v>475</v>
      </c>
      <c r="G138" s="18">
        <f>SUM(G133:G137)</f>
        <v>23.134999999999998</v>
      </c>
      <c r="H138" s="18">
        <f>SUM(H133:H137)</f>
        <v>23.290000000000003</v>
      </c>
      <c r="I138" s="18">
        <f>SUM(I133:I137)</f>
        <v>71.384999999999991</v>
      </c>
      <c r="J138" s="18">
        <f>SUM(J133:J137)</f>
        <v>567.29</v>
      </c>
      <c r="K138" s="211"/>
      <c r="L138" s="18"/>
    </row>
    <row r="139" spans="1:12" ht="14.4" x14ac:dyDescent="0.3">
      <c r="A139" s="24">
        <f>A133</f>
        <v>2</v>
      </c>
      <c r="B139" s="12">
        <v>6</v>
      </c>
      <c r="C139" s="9" t="s">
        <v>48</v>
      </c>
      <c r="D139" s="6"/>
      <c r="E139" s="46"/>
      <c r="F139" s="47"/>
      <c r="G139" s="38"/>
      <c r="H139" s="38"/>
      <c r="I139" s="38"/>
      <c r="J139" s="38"/>
      <c r="K139" s="207"/>
      <c r="L139" s="38"/>
    </row>
    <row r="140" spans="1:12" ht="14.4" x14ac:dyDescent="0.3">
      <c r="A140" s="22"/>
      <c r="B140" s="14"/>
      <c r="C140" s="10"/>
      <c r="D140" s="6"/>
      <c r="E140" s="37"/>
      <c r="F140" s="38"/>
      <c r="G140" s="38"/>
      <c r="H140" s="38"/>
      <c r="I140" s="38"/>
      <c r="J140" s="38"/>
      <c r="K140" s="207"/>
      <c r="L140" s="38"/>
    </row>
    <row r="141" spans="1:12" ht="14.4" x14ac:dyDescent="0.3">
      <c r="A141" s="22"/>
      <c r="B141" s="14"/>
      <c r="C141" s="10"/>
      <c r="D141" s="6"/>
      <c r="E141" s="45"/>
      <c r="F141" s="49"/>
      <c r="G141" s="38"/>
      <c r="H141" s="38"/>
      <c r="I141" s="38"/>
      <c r="J141" s="38"/>
      <c r="K141" s="207"/>
      <c r="L141" s="38"/>
    </row>
    <row r="142" spans="1:12" ht="14.4" x14ac:dyDescent="0.3">
      <c r="A142" s="22"/>
      <c r="B142" s="14"/>
      <c r="C142" s="10"/>
      <c r="D142" s="6"/>
      <c r="E142" s="45"/>
      <c r="F142" s="50"/>
      <c r="G142" s="38"/>
      <c r="H142" s="38"/>
      <c r="I142" s="38"/>
      <c r="J142" s="38"/>
      <c r="K142" s="207"/>
      <c r="L142" s="38"/>
    </row>
    <row r="143" spans="1:12" ht="14.4" x14ac:dyDescent="0.3">
      <c r="A143" s="22"/>
      <c r="B143" s="14"/>
      <c r="C143" s="10"/>
      <c r="D143" s="6"/>
      <c r="E143" s="51"/>
      <c r="F143" s="52"/>
      <c r="G143" s="38"/>
      <c r="H143" s="38"/>
      <c r="I143" s="38"/>
      <c r="J143" s="38"/>
      <c r="K143" s="207"/>
      <c r="L143" s="38"/>
    </row>
    <row r="144" spans="1:12" ht="14.4" x14ac:dyDescent="0.3">
      <c r="A144" s="22"/>
      <c r="B144" s="14"/>
      <c r="C144" s="10"/>
      <c r="D144" s="6"/>
      <c r="E144" s="37"/>
      <c r="F144" s="38"/>
      <c r="G144" s="38"/>
      <c r="H144" s="38"/>
      <c r="I144" s="38"/>
      <c r="J144" s="38"/>
      <c r="K144" s="207"/>
      <c r="L144" s="38"/>
    </row>
    <row r="145" spans="1:12" ht="14.4" x14ac:dyDescent="0.3">
      <c r="A145" s="22"/>
      <c r="B145" s="14"/>
      <c r="C145" s="10"/>
      <c r="D145" s="6"/>
      <c r="E145" s="45"/>
      <c r="F145" s="50"/>
      <c r="G145" s="38"/>
      <c r="H145" s="38"/>
      <c r="I145" s="38"/>
      <c r="J145" s="38"/>
      <c r="K145" s="207"/>
      <c r="L145" s="38"/>
    </row>
    <row r="146" spans="1:12" ht="14.4" x14ac:dyDescent="0.3">
      <c r="A146" s="22"/>
      <c r="B146" s="14"/>
      <c r="C146" s="10"/>
      <c r="D146" s="5"/>
      <c r="E146" s="37"/>
      <c r="F146" s="38"/>
      <c r="G146" s="38"/>
      <c r="H146" s="38"/>
      <c r="I146" s="38"/>
      <c r="J146" s="38"/>
      <c r="K146" s="207"/>
      <c r="L146" s="38"/>
    </row>
    <row r="147" spans="1:12" ht="14.4" x14ac:dyDescent="0.3">
      <c r="A147" s="22"/>
      <c r="B147" s="14"/>
      <c r="C147" s="10"/>
      <c r="D147" s="5"/>
      <c r="E147" s="37"/>
      <c r="F147" s="38"/>
      <c r="G147" s="38"/>
      <c r="H147" s="38"/>
      <c r="I147" s="38"/>
      <c r="J147" s="38"/>
      <c r="K147" s="207"/>
      <c r="L147" s="38"/>
    </row>
    <row r="148" spans="1:12" ht="14.4" x14ac:dyDescent="0.3">
      <c r="A148" s="23"/>
      <c r="B148" s="16"/>
      <c r="C148" s="7"/>
      <c r="D148" s="17" t="s">
        <v>31</v>
      </c>
      <c r="E148" s="8"/>
      <c r="F148" s="18">
        <f>SUM(F139:F147)</f>
        <v>0</v>
      </c>
      <c r="G148" s="18">
        <f t="shared" ref="G148:J148" si="22">SUM(G139:G147)</f>
        <v>0</v>
      </c>
      <c r="H148" s="18">
        <f t="shared" si="22"/>
        <v>0</v>
      </c>
      <c r="I148" s="18">
        <f t="shared" si="22"/>
        <v>0</v>
      </c>
      <c r="J148" s="18">
        <f t="shared" si="22"/>
        <v>0</v>
      </c>
      <c r="K148" s="211"/>
      <c r="L148" s="18">
        <f t="shared" ref="L148" si="23">SUM(L139:L147)</f>
        <v>0</v>
      </c>
    </row>
    <row r="149" spans="1:12" ht="15" thickBot="1" x14ac:dyDescent="0.3">
      <c r="A149" s="27">
        <f>A133</f>
        <v>2</v>
      </c>
      <c r="B149" s="28">
        <f>B133</f>
        <v>6</v>
      </c>
      <c r="C149" s="252" t="s">
        <v>4</v>
      </c>
      <c r="D149" s="253"/>
      <c r="E149" s="29"/>
      <c r="F149" s="30">
        <f>F138+F148</f>
        <v>475</v>
      </c>
      <c r="G149" s="30">
        <f>G138+G148</f>
        <v>23.134999999999998</v>
      </c>
      <c r="H149" s="30">
        <f>H138+H148</f>
        <v>23.290000000000003</v>
      </c>
      <c r="I149" s="30">
        <f>I138+I148</f>
        <v>71.384999999999991</v>
      </c>
      <c r="J149" s="30">
        <f>J138+J148</f>
        <v>567.29</v>
      </c>
      <c r="K149" s="212"/>
      <c r="L149" s="30">
        <f>L138+L148</f>
        <v>0</v>
      </c>
    </row>
    <row r="150" spans="1:12" ht="13.8" thickBot="1" x14ac:dyDescent="0.3">
      <c r="A150" s="25"/>
      <c r="B150" s="26"/>
      <c r="C150" s="255" t="s">
        <v>5</v>
      </c>
      <c r="D150" s="255"/>
      <c r="E150" s="255"/>
      <c r="F150" s="32">
        <f>(F17+F28+F38+F49+F60+F89+F99+F109+F119+F132)/(IF(F17=0,0,1)+IF(F28=0,0,1)+IF(F38=0,0,1)+IF(F49=0,0,1)+IF(F60=0,0,1)+IF(F89=0,0,1)+IF(F99=0,0,1)+IF(F109=0,0,1)+IF(F119=0,0,1)+IF(F132=0,0,1))</f>
        <v>881.5</v>
      </c>
      <c r="G150" s="32">
        <f>(G17+G28+G38+G49+G60+G89+G99+G109+G119+G132)/(IF(G17=0,0,1)+IF(G28=0,0,1)+IF(G38=0,0,1)+IF(G49=0,0,1)+IF(G60=0,0,1)+IF(G89=0,0,1)+IF(G99=0,0,1)+IF(G109=0,0,1)+IF(G119=0,0,1)+IF(G132=0,0,1))</f>
        <v>4598.9615000000003</v>
      </c>
      <c r="H150" s="32">
        <f>(H17+H28+H38+H49+H60+H89+H99+H109+H119+H132)/(IF(H17=0,0,1)+IF(H28=0,0,1)+IF(H38=0,0,1)+IF(H49=0,0,1)+IF(H60=0,0,1)+IF(H89=0,0,1)+IF(H99=0,0,1)+IF(H109=0,0,1)+IF(H119=0,0,1)+IF(H132=0,0,1))</f>
        <v>24.090899999999998</v>
      </c>
      <c r="I150" s="32">
        <f>(I17+I28+I38+I49+I60+I89+I99+I109+I119+I132)/(IF(I17=0,0,1)+IF(I28=0,0,1)+IF(I38=0,0,1)+IF(I49=0,0,1)+IF(I60=0,0,1)+IF(I89=0,0,1)+IF(I99=0,0,1)+IF(I109=0,0,1)+IF(I119=0,0,1)+IF(I132=0,0,1))</f>
        <v>100.44649999999999</v>
      </c>
      <c r="J150" s="32">
        <f>(J17+J28+J38+J49+J60+J89+J99+J109+J119+J132)/(IF(J17=0,0,1)+IF(J28=0,0,1)+IF(J38=0,0,1)+IF(J49=0,0,1)+IF(J60=0,0,1)+IF(J89=0,0,1)+IF(J99=0,0,1)+IF(J109=0,0,1)+IF(J119=0,0,1)+IF(J132=0,0,1))</f>
        <v>684.67559999999992</v>
      </c>
      <c r="K150" s="221"/>
      <c r="L150" s="32" t="e">
        <f>(L17+L28+L38+L49+L60+L89+L99+L109+L119+L132)/(IF(L17=0,0,1)+IF(L28=0,0,1)+IF(L38=0,0,1)+IF(L49=0,0,1)+IF(L60=0,0,1)+IF(L89=0,0,1)+IF(L99=0,0,1)+IF(L109=0,0,1)+IF(L119=0,0,1)+IF(L132=0,0,1))</f>
        <v>#DIV/0!</v>
      </c>
    </row>
  </sheetData>
  <mergeCells count="14">
    <mergeCell ref="C1:E1"/>
    <mergeCell ref="H1:K1"/>
    <mergeCell ref="H2:K2"/>
    <mergeCell ref="C28:D28"/>
    <mergeCell ref="C38:D38"/>
    <mergeCell ref="C49:D49"/>
    <mergeCell ref="C60:D60"/>
    <mergeCell ref="C17:D17"/>
    <mergeCell ref="C150:E150"/>
    <mergeCell ref="C132:D132"/>
    <mergeCell ref="C99:D99"/>
    <mergeCell ref="C109:D109"/>
    <mergeCell ref="C119:D119"/>
    <mergeCell ref="C149:D1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dcterms:created xsi:type="dcterms:W3CDTF">2022-05-16T14:23:56Z</dcterms:created>
  <dcterms:modified xsi:type="dcterms:W3CDTF">2025-09-03T07:54:47Z</dcterms:modified>
</cp:coreProperties>
</file>