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(все док)\01.09.24 приказы,протоколы, меню\"/>
    </mc:Choice>
  </mc:AlternateContent>
  <bookViews>
    <workbookView xWindow="0" yWindow="0" windowWidth="23040" windowHeight="9192"/>
  </bookViews>
  <sheets>
    <sheet name="Лист1" sheetId="1" r:id="rId1"/>
  </sheets>
  <externalReferences>
    <externalReference r:id="rId2"/>
    <externalReference r:id="rId3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6" i="1" l="1"/>
  <c r="B346" i="1"/>
  <c r="C346" i="1"/>
  <c r="K346" i="1"/>
  <c r="K179" i="1"/>
  <c r="F183" i="1"/>
  <c r="G183" i="1"/>
  <c r="H183" i="1"/>
  <c r="I183" i="1"/>
  <c r="J183" i="1"/>
  <c r="L183" i="1"/>
  <c r="A184" i="1"/>
  <c r="B345" i="1" l="1"/>
  <c r="A345" i="1"/>
  <c r="L342" i="1"/>
  <c r="J342" i="1"/>
  <c r="I342" i="1"/>
  <c r="H342" i="1"/>
  <c r="G342" i="1"/>
  <c r="F342" i="1"/>
  <c r="L335" i="1"/>
  <c r="J335" i="1"/>
  <c r="I335" i="1"/>
  <c r="H335" i="1"/>
  <c r="G335" i="1"/>
  <c r="F335" i="1"/>
  <c r="L329" i="1"/>
  <c r="J329" i="1"/>
  <c r="I329" i="1"/>
  <c r="H329" i="1"/>
  <c r="G329" i="1"/>
  <c r="F329" i="1"/>
  <c r="B321" i="1"/>
  <c r="L320" i="1"/>
  <c r="J320" i="1"/>
  <c r="I320" i="1"/>
  <c r="H320" i="1"/>
  <c r="G320" i="1"/>
  <c r="F320" i="1"/>
  <c r="B312" i="1"/>
  <c r="A312" i="1"/>
  <c r="L311" i="1"/>
  <c r="J311" i="1"/>
  <c r="I311" i="1"/>
  <c r="H311" i="1"/>
  <c r="G311" i="1"/>
  <c r="F311" i="1"/>
  <c r="B304" i="1"/>
  <c r="L303" i="1"/>
  <c r="J303" i="1"/>
  <c r="I303" i="1"/>
  <c r="H303" i="1"/>
  <c r="G303" i="1"/>
  <c r="F303" i="1"/>
  <c r="L297" i="1"/>
  <c r="J297" i="1"/>
  <c r="I297" i="1"/>
  <c r="H297" i="1"/>
  <c r="G297" i="1"/>
  <c r="F297" i="1"/>
  <c r="B288" i="1"/>
  <c r="L287" i="1"/>
  <c r="J287" i="1"/>
  <c r="I287" i="1"/>
  <c r="H287" i="1"/>
  <c r="G287" i="1"/>
  <c r="F287" i="1"/>
  <c r="B279" i="1"/>
  <c r="A279" i="1"/>
  <c r="L278" i="1"/>
  <c r="J278" i="1"/>
  <c r="I278" i="1"/>
  <c r="F278" i="1"/>
  <c r="L276" i="1"/>
  <c r="J276" i="1"/>
  <c r="I276" i="1"/>
  <c r="H276" i="1"/>
  <c r="G276" i="1"/>
  <c r="F276" i="1"/>
  <c r="B269" i="1"/>
  <c r="L268" i="1"/>
  <c r="J268" i="1"/>
  <c r="I268" i="1"/>
  <c r="H268" i="1"/>
  <c r="G268" i="1"/>
  <c r="F268" i="1"/>
  <c r="L261" i="1"/>
  <c r="J261" i="1"/>
  <c r="I261" i="1"/>
  <c r="H261" i="1"/>
  <c r="G261" i="1"/>
  <c r="F261" i="1"/>
  <c r="B251" i="1"/>
  <c r="L250" i="1"/>
  <c r="J250" i="1"/>
  <c r="I250" i="1"/>
  <c r="H250" i="1"/>
  <c r="G250" i="1"/>
  <c r="F250" i="1"/>
  <c r="B243" i="1"/>
  <c r="A243" i="1"/>
  <c r="L242" i="1"/>
  <c r="J242" i="1"/>
  <c r="I242" i="1"/>
  <c r="F242" i="1"/>
  <c r="J239" i="1"/>
  <c r="L237" i="1"/>
  <c r="L239" i="1" s="1"/>
  <c r="K237" i="1"/>
  <c r="J237" i="1"/>
  <c r="I237" i="1"/>
  <c r="I239" i="1" s="1"/>
  <c r="H237" i="1"/>
  <c r="H239" i="1" s="1"/>
  <c r="G237" i="1"/>
  <c r="G239" i="1" s="1"/>
  <c r="F237" i="1"/>
  <c r="F239" i="1" s="1"/>
  <c r="B233" i="1"/>
  <c r="L232" i="1"/>
  <c r="J232" i="1"/>
  <c r="I232" i="1"/>
  <c r="H232" i="1"/>
  <c r="G232" i="1"/>
  <c r="F232" i="1"/>
  <c r="L226" i="1"/>
  <c r="J226" i="1"/>
  <c r="I226" i="1"/>
  <c r="H226" i="1"/>
  <c r="G226" i="1"/>
  <c r="F226" i="1"/>
  <c r="B217" i="1"/>
  <c r="L216" i="1"/>
  <c r="J216" i="1"/>
  <c r="I216" i="1"/>
  <c r="H216" i="1"/>
  <c r="G216" i="1"/>
  <c r="F216" i="1"/>
  <c r="L207" i="1"/>
  <c r="J207" i="1"/>
  <c r="I207" i="1"/>
  <c r="H207" i="1"/>
  <c r="G207" i="1"/>
  <c r="F207" i="1"/>
  <c r="L204" i="1"/>
  <c r="J204" i="1"/>
  <c r="I204" i="1"/>
  <c r="H204" i="1"/>
  <c r="G204" i="1"/>
  <c r="F204" i="1"/>
  <c r="L198" i="1"/>
  <c r="J198" i="1"/>
  <c r="I198" i="1"/>
  <c r="H198" i="1"/>
  <c r="G198" i="1"/>
  <c r="F198" i="1"/>
  <c r="L193" i="1"/>
  <c r="J193" i="1"/>
  <c r="I193" i="1"/>
  <c r="I208" i="1" s="1"/>
  <c r="H193" i="1"/>
  <c r="G193" i="1"/>
  <c r="F193" i="1"/>
  <c r="F165" i="1"/>
  <c r="F345" i="1" l="1"/>
  <c r="L345" i="1"/>
  <c r="J345" i="1"/>
  <c r="I345" i="1"/>
  <c r="H345" i="1"/>
  <c r="G345" i="1"/>
  <c r="F312" i="1"/>
  <c r="J312" i="1"/>
  <c r="H312" i="1"/>
  <c r="L312" i="1"/>
  <c r="G312" i="1"/>
  <c r="I312" i="1"/>
  <c r="F279" i="1"/>
  <c r="L279" i="1"/>
  <c r="J279" i="1"/>
  <c r="I279" i="1"/>
  <c r="G279" i="1"/>
  <c r="H279" i="1"/>
  <c r="H243" i="1"/>
  <c r="G243" i="1"/>
  <c r="L243" i="1"/>
  <c r="J243" i="1"/>
  <c r="F243" i="1"/>
  <c r="H208" i="1"/>
  <c r="L208" i="1"/>
  <c r="J208" i="1"/>
  <c r="F208" i="1"/>
  <c r="G208" i="1"/>
  <c r="I243" i="1"/>
  <c r="L108" i="1"/>
  <c r="J108" i="1"/>
  <c r="I108" i="1"/>
  <c r="F108" i="1"/>
  <c r="J80" i="1"/>
  <c r="G80" i="1"/>
  <c r="F80" i="1"/>
  <c r="L72" i="1"/>
  <c r="J72" i="1"/>
  <c r="I72" i="1"/>
  <c r="F72" i="1"/>
  <c r="F67" i="1"/>
  <c r="F69" i="1" s="1"/>
  <c r="G67" i="1"/>
  <c r="G69" i="1" s="1"/>
  <c r="H67" i="1"/>
  <c r="H69" i="1" s="1"/>
  <c r="I67" i="1"/>
  <c r="I69" i="1" s="1"/>
  <c r="J67" i="1"/>
  <c r="J69" i="1" s="1"/>
  <c r="K67" i="1"/>
  <c r="L67" i="1"/>
  <c r="L69" i="1" s="1"/>
  <c r="F62" i="1"/>
  <c r="G62" i="1"/>
  <c r="H62" i="1"/>
  <c r="I62" i="1"/>
  <c r="J62" i="1"/>
  <c r="L62" i="1"/>
  <c r="B63" i="1"/>
  <c r="A73" i="1"/>
  <c r="B73" i="1"/>
  <c r="H80" i="1"/>
  <c r="I80" i="1"/>
  <c r="L80" i="1"/>
  <c r="A81" i="1"/>
  <c r="B81" i="1"/>
  <c r="F37" i="1"/>
  <c r="G13" i="1" l="1"/>
  <c r="F13" i="1"/>
  <c r="K9" i="1"/>
  <c r="E8" i="1"/>
  <c r="E6" i="1"/>
  <c r="K10" i="1" l="1"/>
  <c r="K180" i="1"/>
  <c r="A166" i="1"/>
  <c r="F172" i="1"/>
  <c r="G172" i="1"/>
  <c r="H172" i="1"/>
  <c r="I172" i="1"/>
  <c r="J172" i="1"/>
  <c r="L172" i="1"/>
  <c r="B175" i="1"/>
  <c r="A175" i="1"/>
  <c r="L165" i="1"/>
  <c r="J165" i="1"/>
  <c r="I165" i="1"/>
  <c r="H165" i="1"/>
  <c r="G165" i="1"/>
  <c r="F91" i="1"/>
  <c r="G91" i="1"/>
  <c r="H91" i="1"/>
  <c r="I91" i="1"/>
  <c r="J91" i="1"/>
  <c r="L91" i="1"/>
  <c r="L159" i="1"/>
  <c r="J159" i="1"/>
  <c r="I159" i="1"/>
  <c r="H159" i="1"/>
  <c r="G159" i="1"/>
  <c r="F159" i="1"/>
  <c r="B151" i="1"/>
  <c r="L150" i="1"/>
  <c r="J150" i="1"/>
  <c r="I150" i="1"/>
  <c r="H150" i="1"/>
  <c r="G150" i="1"/>
  <c r="F150" i="1"/>
  <c r="F175" i="1" s="1"/>
  <c r="B142" i="1"/>
  <c r="A142" i="1"/>
  <c r="L141" i="1"/>
  <c r="J141" i="1"/>
  <c r="I141" i="1"/>
  <c r="H141" i="1"/>
  <c r="G141" i="1"/>
  <c r="F141" i="1"/>
  <c r="B134" i="1"/>
  <c r="L133" i="1"/>
  <c r="J133" i="1"/>
  <c r="I133" i="1"/>
  <c r="H133" i="1"/>
  <c r="G133" i="1"/>
  <c r="F133" i="1"/>
  <c r="L127" i="1"/>
  <c r="J127" i="1"/>
  <c r="I127" i="1"/>
  <c r="H127" i="1"/>
  <c r="G127" i="1"/>
  <c r="F127" i="1"/>
  <c r="B118" i="1"/>
  <c r="A118" i="1"/>
  <c r="L117" i="1"/>
  <c r="J117" i="1"/>
  <c r="I117" i="1"/>
  <c r="H117" i="1"/>
  <c r="G117" i="1"/>
  <c r="F117" i="1"/>
  <c r="B109" i="1"/>
  <c r="A109" i="1"/>
  <c r="L106" i="1"/>
  <c r="J106" i="1"/>
  <c r="I106" i="1"/>
  <c r="H106" i="1"/>
  <c r="G106" i="1"/>
  <c r="F106" i="1"/>
  <c r="B99" i="1"/>
  <c r="A99" i="1"/>
  <c r="L98" i="1"/>
  <c r="J98" i="1"/>
  <c r="I98" i="1"/>
  <c r="H98" i="1"/>
  <c r="H109" i="1" s="1"/>
  <c r="G98" i="1"/>
  <c r="F98" i="1"/>
  <c r="L56" i="1"/>
  <c r="J56" i="1"/>
  <c r="I56" i="1"/>
  <c r="H56" i="1"/>
  <c r="G56" i="1"/>
  <c r="F56" i="1"/>
  <c r="B47" i="1"/>
  <c r="A47" i="1"/>
  <c r="L46" i="1"/>
  <c r="J46" i="1"/>
  <c r="J73" i="1" s="1"/>
  <c r="I46" i="1"/>
  <c r="I73" i="1" s="1"/>
  <c r="H46" i="1"/>
  <c r="H73" i="1" s="1"/>
  <c r="G46" i="1"/>
  <c r="G73" i="1" s="1"/>
  <c r="F46" i="1"/>
  <c r="F73" i="1" s="1"/>
  <c r="L37" i="1"/>
  <c r="J37" i="1"/>
  <c r="I37" i="1"/>
  <c r="H37" i="1"/>
  <c r="G37" i="1"/>
  <c r="L34" i="1"/>
  <c r="J34" i="1"/>
  <c r="I34" i="1"/>
  <c r="H34" i="1"/>
  <c r="G34" i="1"/>
  <c r="F34" i="1"/>
  <c r="L28" i="1"/>
  <c r="J28" i="1"/>
  <c r="I28" i="1"/>
  <c r="H28" i="1"/>
  <c r="G28" i="1"/>
  <c r="F28" i="1"/>
  <c r="L23" i="1"/>
  <c r="J23" i="1"/>
  <c r="I23" i="1"/>
  <c r="H23" i="1"/>
  <c r="G23" i="1"/>
  <c r="F23" i="1"/>
  <c r="A14" i="1"/>
  <c r="L13" i="1"/>
  <c r="J13" i="1"/>
  <c r="I13" i="1"/>
  <c r="H13" i="1"/>
  <c r="I38" i="1" l="1"/>
  <c r="H175" i="1"/>
  <c r="G175" i="1"/>
  <c r="L175" i="1"/>
  <c r="I175" i="1"/>
  <c r="J175" i="1"/>
  <c r="H142" i="1"/>
  <c r="I142" i="1"/>
  <c r="G142" i="1"/>
  <c r="L142" i="1"/>
  <c r="F142" i="1"/>
  <c r="J142" i="1"/>
  <c r="J109" i="1"/>
  <c r="F109" i="1"/>
  <c r="I109" i="1"/>
  <c r="L109" i="1"/>
  <c r="G109" i="1"/>
  <c r="L73" i="1"/>
  <c r="F38" i="1"/>
  <c r="G38" i="1"/>
  <c r="L38" i="1"/>
  <c r="H38" i="1"/>
  <c r="H346" i="1" s="1"/>
  <c r="J38" i="1"/>
  <c r="L346" i="1" l="1"/>
  <c r="I346" i="1"/>
  <c r="G346" i="1"/>
  <c r="J346" i="1"/>
  <c r="F346" i="1"/>
</calcChain>
</file>

<file path=xl/sharedStrings.xml><?xml version="1.0" encoding="utf-8"?>
<sst xmlns="http://schemas.openxmlformats.org/spreadsheetml/2006/main" count="542" uniqueCount="133">
  <si>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</si>
  <si>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</si>
  <si>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</si>
  <si>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</si>
  <si>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</si>
  <si>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</si>
  <si>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</si>
  <si>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</si>
  <si>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</si>
  <si>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</si>
  <si>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</si>
  <si>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</si>
  <si>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</si>
  <si>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</si>
  <si>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</si>
  <si>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</si>
  <si>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</si>
  <si>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</si>
  <si>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</si>
  <si>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</si>
  <si>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</si>
  <si>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</si>
  <si>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</si>
  <si>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</si>
  <si>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</si>
  <si>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</si>
  <si>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</si>
  <si>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</si>
  <si>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</si>
  <si>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</si>
  <si>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</si>
  <si>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</si>
  <si>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</si>
  <si>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</si>
  <si>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</si>
  <si>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</si>
  <si>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</si>
  <si>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608:759</t>
  </si>
  <si>
    <t>чай с сахаром</t>
  </si>
  <si>
    <t>Согласовал:</t>
  </si>
  <si>
    <t>голубцы ленивые</t>
  </si>
  <si>
    <t xml:space="preserve">чай с молоком </t>
  </si>
  <si>
    <t>462/759</t>
  </si>
  <si>
    <t>Директор школы</t>
  </si>
  <si>
    <t>ГБОУ "Сабинская школа-интернат для детей с ОВЗ"</t>
  </si>
  <si>
    <t>Нуриева Д.Б.</t>
  </si>
  <si>
    <t>хлеб пшеничный с маслом и сыром</t>
  </si>
  <si>
    <t>90/20/12</t>
  </si>
  <si>
    <t xml:space="preserve">хлеб </t>
  </si>
  <si>
    <t>хлеб ржаной</t>
  </si>
  <si>
    <t>обед</t>
  </si>
  <si>
    <t>Полдник</t>
  </si>
  <si>
    <t>сладкое</t>
  </si>
  <si>
    <t>печенье</t>
  </si>
  <si>
    <t>ряженка</t>
  </si>
  <si>
    <t>яблоко</t>
  </si>
  <si>
    <t>Ужин</t>
  </si>
  <si>
    <t xml:space="preserve">картофельное пюре </t>
  </si>
  <si>
    <t>суфле рыбное</t>
  </si>
  <si>
    <t>Ужин перед сном</t>
  </si>
  <si>
    <t>кофейный напиток</t>
  </si>
  <si>
    <t>какао с молоком</t>
  </si>
  <si>
    <t>Обед</t>
  </si>
  <si>
    <t>салат из белокачанной капусты</t>
  </si>
  <si>
    <t>суп картофельный с макаронными изделиями</t>
  </si>
  <si>
    <t>компот</t>
  </si>
  <si>
    <t>груша</t>
  </si>
  <si>
    <t>картофельное пюре с рыбными котлетами</t>
  </si>
  <si>
    <t>оладьи с повидлой</t>
  </si>
  <si>
    <t>109,Ю5</t>
  </si>
  <si>
    <t>каша гречневая молочная жидкая</t>
  </si>
  <si>
    <t>салат из свеклы отварной</t>
  </si>
  <si>
    <t xml:space="preserve">суп овощной со сметаой </t>
  </si>
  <si>
    <t>овощное рагу с мясом птицы</t>
  </si>
  <si>
    <t>сок фруктовый</t>
  </si>
  <si>
    <t xml:space="preserve">каша манная молочная </t>
  </si>
  <si>
    <t>салат из свеклы</t>
  </si>
  <si>
    <t>суп овощной со сметаной</t>
  </si>
  <si>
    <t>жаркое по домашнему с мясом птицы</t>
  </si>
  <si>
    <t>картофель в мундире</t>
  </si>
  <si>
    <t>молоко кипяченое</t>
  </si>
  <si>
    <t>плов из отварной говядины</t>
  </si>
  <si>
    <t>каша рисовая молочная жидкая</t>
  </si>
  <si>
    <t>кисель из концентраторов ягодного и плодового</t>
  </si>
  <si>
    <t>хлеб рханой</t>
  </si>
  <si>
    <t>салат из моркови</t>
  </si>
  <si>
    <t>суп картофельный с мясными фрикадельками</t>
  </si>
  <si>
    <t>картофельное пюре с морковью</t>
  </si>
  <si>
    <t>вафли</t>
  </si>
  <si>
    <t>рыба запеченная в омлете</t>
  </si>
  <si>
    <t>пирожки печеный из сдобного теста с капустой</t>
  </si>
  <si>
    <t>Каша пшенная молочная жидкая</t>
  </si>
  <si>
    <t>250</t>
  </si>
  <si>
    <t>салат из капусты с морковью</t>
  </si>
  <si>
    <t>борщ с капустой и картофелем со сметаной</t>
  </si>
  <si>
    <t>плов из отварной птицы</t>
  </si>
  <si>
    <t>180</t>
  </si>
  <si>
    <t xml:space="preserve">компот  </t>
  </si>
  <si>
    <t>20</t>
  </si>
  <si>
    <t>апельсин</t>
  </si>
  <si>
    <t>картофельное пюре</t>
  </si>
  <si>
    <t>100</t>
  </si>
  <si>
    <t>200</t>
  </si>
  <si>
    <t>48</t>
  </si>
  <si>
    <t xml:space="preserve">хлеб пшеничный </t>
  </si>
  <si>
    <t>винегрет овощной</t>
  </si>
  <si>
    <t xml:space="preserve">свекольный со сметаой </t>
  </si>
  <si>
    <t>плов с мясом говядины</t>
  </si>
  <si>
    <t>картофель отварная дольками</t>
  </si>
  <si>
    <t>мясные котлеты</t>
  </si>
  <si>
    <t>чай с молоком</t>
  </si>
  <si>
    <t>суп картофельный с бобовыми со сметаной</t>
  </si>
  <si>
    <t>рыбные котлеты</t>
  </si>
  <si>
    <t>пирожки печеные из сдобного теста с повидлом</t>
  </si>
  <si>
    <t>каша дружба</t>
  </si>
  <si>
    <t>салат картофельный с зеленым горошком</t>
  </si>
  <si>
    <t>суп молочной макаронными изделиями</t>
  </si>
  <si>
    <t>запеканка капустная с говядиной</t>
  </si>
  <si>
    <t>макароны отварные с мясными котлетами</t>
  </si>
  <si>
    <t>200/90</t>
  </si>
  <si>
    <t>каша пченичная</t>
  </si>
  <si>
    <t>рассольник ленинградский со сметаной</t>
  </si>
  <si>
    <t>капуста тушеная</t>
  </si>
  <si>
    <t>гуляш из говядины</t>
  </si>
  <si>
    <t>гороховое пюре</t>
  </si>
  <si>
    <t>70/20/24</t>
  </si>
  <si>
    <t xml:space="preserve">икра свекольная </t>
  </si>
  <si>
    <t>суп с домашней лапшой</t>
  </si>
  <si>
    <t>картофельное пюре с мясными котлетами</t>
  </si>
  <si>
    <t>250/225</t>
  </si>
  <si>
    <t>рис отварной</t>
  </si>
  <si>
    <t>64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</si>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</sst>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</font>
    <font>
      <b/>
      <sz val="10"/>
      <color indexed="63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0" fillId="4" borderId="23" xfId="0" applyFill="1" applyBorder="1" applyAlignment="1">
      <alignment wrapText="1"/>
    </xf>
    <xf numFmtId="0" fontId="0" fillId="4" borderId="23" xfId="0" applyFill="1" applyBorder="1" applyAlignment="1">
      <alignment horizontal="center"/>
    </xf>
    <xf numFmtId="0" fontId="0" fillId="4" borderId="24" xfId="0" applyFill="1" applyBorder="1" applyAlignment="1">
      <alignment wrapText="1"/>
    </xf>
    <xf numFmtId="0" fontId="0" fillId="4" borderId="24" xfId="0" applyFill="1" applyBorder="1" applyAlignment="1">
      <alignment horizontal="right"/>
    </xf>
    <xf numFmtId="1" fontId="0" fillId="4" borderId="23" xfId="0" applyNumberFormat="1" applyFill="1" applyBorder="1" applyAlignment="1">
      <alignment horizontal="right"/>
    </xf>
    <xf numFmtId="0" fontId="14" fillId="4" borderId="23" xfId="0" applyFont="1" applyFill="1" applyBorder="1" applyAlignment="1">
      <alignment wrapText="1"/>
    </xf>
    <xf numFmtId="0" fontId="0" fillId="4" borderId="23" xfId="0" applyFill="1" applyBorder="1" applyAlignment="1">
      <alignment horizontal="right"/>
    </xf>
    <xf numFmtId="0" fontId="0" fillId="4" borderId="25" xfId="0" applyFill="1" applyBorder="1" applyAlignment="1">
      <alignment wrapText="1"/>
    </xf>
    <xf numFmtId="0" fontId="0" fillId="4" borderId="25" xfId="0" applyFill="1" applyBorder="1" applyAlignment="1">
      <alignment horizontal="center"/>
    </xf>
    <xf numFmtId="0" fontId="0" fillId="4" borderId="26" xfId="0" applyFill="1" applyBorder="1" applyAlignment="1">
      <alignment wrapText="1"/>
    </xf>
    <xf numFmtId="0" fontId="0" fillId="4" borderId="26" xfId="0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1" fontId="0" fillId="4" borderId="23" xfId="0" applyNumberFormat="1" applyFill="1" applyBorder="1" applyAlignment="1">
      <alignment horizontal="center"/>
    </xf>
    <xf numFmtId="0" fontId="0" fillId="4" borderId="26" xfId="0" applyFill="1" applyBorder="1" applyAlignment="1">
      <alignment horizontal="right"/>
    </xf>
    <xf numFmtId="0" fontId="0" fillId="4" borderId="25" xfId="0" applyFill="1" applyBorder="1" applyAlignment="1">
      <alignment horizontal="right"/>
    </xf>
    <xf numFmtId="1" fontId="13" fillId="5" borderId="23" xfId="0" applyNumberFormat="1" applyFont="1" applyFill="1" applyBorder="1" applyAlignment="1">
      <alignment horizontal="center"/>
    </xf>
    <xf numFmtId="0" fontId="15" fillId="6" borderId="23" xfId="0" applyFont="1" applyFill="1" applyBorder="1" applyAlignment="1">
      <alignment horizontal="left" vertical="center" wrapText="1"/>
    </xf>
    <xf numFmtId="0" fontId="13" fillId="5" borderId="23" xfId="0" applyFont="1" applyFill="1" applyBorder="1" applyAlignment="1">
      <alignment horizontal="center"/>
    </xf>
    <xf numFmtId="1" fontId="13" fillId="5" borderId="27" xfId="0" applyNumberFormat="1" applyFont="1" applyFill="1" applyBorder="1" applyAlignment="1">
      <alignment horizontal="center"/>
    </xf>
    <xf numFmtId="1" fontId="13" fillId="5" borderId="24" xfId="0" applyNumberFormat="1" applyFont="1" applyFill="1" applyBorder="1" applyAlignment="1">
      <alignment horizontal="center"/>
    </xf>
    <xf numFmtId="0" fontId="13" fillId="5" borderId="26" xfId="0" applyFont="1" applyFill="1" applyBorder="1" applyAlignment="1">
      <alignment horizontal="center"/>
    </xf>
    <xf numFmtId="0" fontId="13" fillId="5" borderId="24" xfId="0" applyFont="1" applyFill="1" applyBorder="1" applyAlignment="1">
      <alignment horizontal="right"/>
    </xf>
    <xf numFmtId="0" fontId="13" fillId="5" borderId="23" xfId="0" applyFont="1" applyFill="1" applyBorder="1" applyAlignment="1">
      <alignment horizontal="right"/>
    </xf>
    <xf numFmtId="1" fontId="13" fillId="5" borderId="23" xfId="0" applyNumberFormat="1" applyFont="1" applyFill="1" applyBorder="1" applyAlignment="1">
      <alignment horizontal="right"/>
    </xf>
    <xf numFmtId="1" fontId="13" fillId="5" borderId="27" xfId="0" applyNumberFormat="1" applyFont="1" applyFill="1" applyBorder="1" applyAlignment="1">
      <alignment horizontal="right"/>
    </xf>
    <xf numFmtId="1" fontId="13" fillId="5" borderId="28" xfId="0" applyNumberFormat="1" applyFont="1" applyFill="1" applyBorder="1" applyAlignment="1">
      <alignment horizontal="right"/>
    </xf>
    <xf numFmtId="0" fontId="13" fillId="5" borderId="26" xfId="0" applyFont="1" applyFill="1" applyBorder="1" applyAlignment="1">
      <alignment horizontal="right"/>
    </xf>
    <xf numFmtId="0" fontId="16" fillId="6" borderId="23" xfId="0" applyFont="1" applyFill="1" applyBorder="1" applyAlignment="1">
      <alignment horizontal="left" vertical="center" wrapText="1"/>
    </xf>
    <xf numFmtId="0" fontId="15" fillId="5" borderId="23" xfId="0" applyFont="1" applyFill="1" applyBorder="1" applyAlignment="1">
      <alignment horizontal="left" vertical="center" wrapText="1"/>
    </xf>
    <xf numFmtId="0" fontId="13" fillId="7" borderId="23" xfId="0" applyFont="1" applyFill="1" applyBorder="1" applyAlignment="1">
      <alignment horizontal="center"/>
    </xf>
    <xf numFmtId="0" fontId="16" fillId="5" borderId="23" xfId="0" applyFont="1" applyFill="1" applyBorder="1" applyAlignment="1">
      <alignment horizontal="left" vertical="center" wrapText="1"/>
    </xf>
    <xf numFmtId="1" fontId="13" fillId="7" borderId="25" xfId="0" applyNumberFormat="1" applyFont="1" applyFill="1" applyBorder="1" applyAlignment="1">
      <alignment horizontal="center"/>
    </xf>
    <xf numFmtId="1" fontId="13" fillId="7" borderId="23" xfId="0" applyNumberFormat="1" applyFont="1" applyFill="1" applyBorder="1" applyAlignment="1">
      <alignment horizontal="center"/>
    </xf>
    <xf numFmtId="1" fontId="13" fillId="7" borderId="26" xfId="0" applyNumberFormat="1" applyFont="1" applyFill="1" applyBorder="1" applyAlignment="1">
      <alignment horizontal="center"/>
    </xf>
    <xf numFmtId="0" fontId="15" fillId="5" borderId="24" xfId="0" applyFont="1" applyFill="1" applyBorder="1" applyAlignment="1">
      <alignment horizontal="left" vertical="center" wrapText="1"/>
    </xf>
    <xf numFmtId="0" fontId="13" fillId="7" borderId="26" xfId="0" applyFont="1" applyFill="1" applyBorder="1" applyAlignment="1">
      <alignment horizontal="center"/>
    </xf>
    <xf numFmtId="49" fontId="14" fillId="4" borderId="23" xfId="0" applyNumberFormat="1" applyFont="1" applyFill="1" applyBorder="1" applyAlignment="1">
      <alignment horizontal="center"/>
    </xf>
    <xf numFmtId="49" fontId="0" fillId="4" borderId="23" xfId="0" applyNumberFormat="1" applyFill="1" applyBorder="1" applyAlignment="1">
      <alignment horizontal="center"/>
    </xf>
    <xf numFmtId="0" fontId="14" fillId="4" borderId="25" xfId="0" applyFont="1" applyFill="1" applyBorder="1" applyAlignment="1">
      <alignment wrapText="1"/>
    </xf>
    <xf numFmtId="49" fontId="0" fillId="4" borderId="25" xfId="0" applyNumberFormat="1" applyFill="1" applyBorder="1" applyAlignment="1">
      <alignment horizontal="center"/>
    </xf>
    <xf numFmtId="49" fontId="0" fillId="4" borderId="24" xfId="0" applyNumberFormat="1" applyFill="1" applyBorder="1" applyAlignment="1">
      <alignment horizontal="center"/>
    </xf>
    <xf numFmtId="0" fontId="0" fillId="0" borderId="14" xfId="0" applyBorder="1" applyAlignment="1">
      <alignment wrapText="1"/>
    </xf>
    <xf numFmtId="0" fontId="15" fillId="6" borderId="0" xfId="0" applyFont="1" applyFill="1" applyBorder="1" applyAlignment="1">
      <alignment horizontal="left" vertical="center" wrapText="1"/>
    </xf>
    <xf numFmtId="1" fontId="13" fillId="5" borderId="0" xfId="0" applyNumberFormat="1" applyFont="1" applyFill="1" applyBorder="1" applyAlignment="1">
      <alignment horizontal="center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0" fillId="0" borderId="35" xfId="0" applyBorder="1" applyAlignment="1">
      <alignment wrapText="1"/>
    </xf>
    <xf numFmtId="0" fontId="7" fillId="0" borderId="5" xfId="0" applyFont="1" applyBorder="1" applyAlignment="1" applyProtection="1">
      <alignment horizontal="right"/>
      <protection locked="0"/>
    </xf>
    <xf numFmtId="0" fontId="4" fillId="0" borderId="37" xfId="0" applyFont="1" applyBorder="1" applyAlignment="1">
      <alignment horizontal="center" vertical="top" wrapText="1"/>
    </xf>
    <xf numFmtId="0" fontId="0" fillId="4" borderId="2" xfId="0" applyFill="1" applyBorder="1" applyAlignment="1">
      <alignment horizontal="center"/>
    </xf>
    <xf numFmtId="0" fontId="0" fillId="4" borderId="5" xfId="0" applyFill="1" applyBorder="1" applyAlignment="1">
      <alignment wrapText="1"/>
    </xf>
    <xf numFmtId="0" fontId="0" fillId="4" borderId="5" xfId="0" applyFill="1" applyBorder="1" applyAlignment="1">
      <alignment horizontal="center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17" fillId="9" borderId="2" xfId="0" applyFont="1" applyFill="1" applyBorder="1" applyAlignment="1">
      <alignment horizontal="right"/>
    </xf>
    <xf numFmtId="0" fontId="0" fillId="9" borderId="5" xfId="0" applyFill="1" applyBorder="1" applyAlignment="1">
      <alignment wrapText="1"/>
    </xf>
    <xf numFmtId="0" fontId="0" fillId="9" borderId="5" xfId="0" applyFill="1" applyBorder="1" applyAlignment="1">
      <alignment horizontal="center"/>
    </xf>
    <xf numFmtId="0" fontId="4" fillId="9" borderId="5" xfId="0" applyFont="1" applyFill="1" applyBorder="1" applyAlignment="1" applyProtection="1">
      <alignment horizontal="center" vertical="top" wrapText="1"/>
      <protection locked="0"/>
    </xf>
    <xf numFmtId="0" fontId="18" fillId="2" borderId="2" xfId="0" applyFont="1" applyFill="1" applyBorder="1" applyAlignment="1" applyProtection="1">
      <alignment horizontal="center" vertical="top" wrapText="1"/>
      <protection locked="0"/>
    </xf>
    <xf numFmtId="0" fontId="2" fillId="5" borderId="23" xfId="0" applyFont="1" applyFill="1" applyBorder="1" applyAlignment="1">
      <alignment horizontal="center"/>
    </xf>
    <xf numFmtId="0" fontId="2" fillId="0" borderId="2" xfId="0" applyFont="1" applyBorder="1"/>
    <xf numFmtId="0" fontId="18" fillId="2" borderId="2" xfId="0" applyFont="1" applyFill="1" applyBorder="1" applyAlignment="1" applyProtection="1">
      <alignment vertical="top" wrapText="1"/>
      <protection locked="0"/>
    </xf>
    <xf numFmtId="0" fontId="2" fillId="0" borderId="5" xfId="0" applyFont="1" applyBorder="1"/>
    <xf numFmtId="0" fontId="2" fillId="5" borderId="23" xfId="0" applyFont="1" applyFill="1" applyBorder="1" applyAlignment="1">
      <alignment wrapText="1"/>
    </xf>
    <xf numFmtId="0" fontId="2" fillId="4" borderId="23" xfId="0" applyFont="1" applyFill="1" applyBorder="1" applyAlignment="1">
      <alignment wrapText="1"/>
    </xf>
    <xf numFmtId="0" fontId="2" fillId="4" borderId="25" xfId="0" applyFont="1" applyFill="1" applyBorder="1" applyAlignment="1">
      <alignment wrapText="1"/>
    </xf>
    <xf numFmtId="0" fontId="2" fillId="4" borderId="24" xfId="0" applyFont="1" applyFill="1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2" fillId="0" borderId="14" xfId="0" applyFont="1" applyBorder="1"/>
    <xf numFmtId="0" fontId="2" fillId="0" borderId="1" xfId="0" applyFont="1" applyBorder="1"/>
    <xf numFmtId="0" fontId="2" fillId="5" borderId="24" xfId="0" applyFont="1" applyFill="1" applyBorder="1" applyAlignment="1">
      <alignment wrapText="1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wrapText="1"/>
    </xf>
    <xf numFmtId="0" fontId="17" fillId="0" borderId="2" xfId="0" applyFont="1" applyBorder="1" applyAlignment="1" applyProtection="1">
      <alignment horizontal="right"/>
      <protection locked="0"/>
    </xf>
    <xf numFmtId="0" fontId="7" fillId="8" borderId="2" xfId="0" applyFont="1" applyFill="1" applyBorder="1" applyAlignment="1" applyProtection="1">
      <alignment horizontal="right"/>
      <protection locked="0"/>
    </xf>
    <xf numFmtId="0" fontId="4" fillId="8" borderId="5" xfId="0" applyFont="1" applyFill="1" applyBorder="1" applyAlignment="1">
      <alignment vertical="top" wrapText="1"/>
    </xf>
    <xf numFmtId="0" fontId="4" fillId="8" borderId="5" xfId="0" applyFont="1" applyFill="1" applyBorder="1" applyAlignment="1">
      <alignment horizontal="center" vertical="top" wrapText="1"/>
    </xf>
    <xf numFmtId="0" fontId="4" fillId="8" borderId="36" xfId="0" applyFont="1" applyFill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center" vertical="top" wrapText="1"/>
    </xf>
    <xf numFmtId="17" fontId="4" fillId="2" borderId="2" xfId="0" applyNumberFormat="1" applyFont="1" applyFill="1" applyBorder="1" applyAlignment="1" applyProtection="1">
      <alignment horizontal="center" vertical="top" wrapText="1"/>
      <protection locked="0"/>
    </xf>
    <xf numFmtId="49" fontId="4" fillId="3" borderId="3" xfId="0" applyNumberFormat="1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wrapText="1"/>
    </xf>
    <xf numFmtId="0" fontId="1" fillId="5" borderId="23" xfId="0" applyFont="1" applyFill="1" applyBorder="1" applyAlignment="1">
      <alignment wrapText="1"/>
    </xf>
    <xf numFmtId="0" fontId="0" fillId="5" borderId="26" xfId="0" applyFont="1" applyFill="1" applyBorder="1" applyAlignment="1">
      <alignment horizontal="right"/>
    </xf>
    <xf numFmtId="0" fontId="0" fillId="5" borderId="26" xfId="0" applyFont="1" applyFill="1" applyBorder="1" applyAlignment="1">
      <alignment horizontal="center"/>
    </xf>
    <xf numFmtId="0" fontId="18" fillId="2" borderId="29" xfId="0" applyFont="1" applyFill="1" applyBorder="1" applyAlignment="1" applyProtection="1">
      <alignment vertical="top" wrapText="1"/>
      <protection locked="0"/>
    </xf>
    <xf numFmtId="0" fontId="16" fillId="6" borderId="38" xfId="0" applyFont="1" applyFill="1" applyBorder="1" applyAlignment="1">
      <alignment horizontal="left" vertical="center" wrapText="1"/>
    </xf>
    <xf numFmtId="1" fontId="13" fillId="5" borderId="25" xfId="0" applyNumberFormat="1" applyFont="1" applyFill="1" applyBorder="1" applyAlignment="1">
      <alignment horizontal="center"/>
    </xf>
    <xf numFmtId="1" fontId="13" fillId="5" borderId="2" xfId="0" applyNumberFormat="1" applyFont="1" applyFill="1" applyBorder="1" applyAlignment="1">
      <alignment horizontal="center"/>
    </xf>
    <xf numFmtId="0" fontId="19" fillId="0" borderId="9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2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 applyProtection="1">
      <alignment wrapText="1"/>
      <protection locked="0"/>
    </xf>
    <xf numFmtId="0" fontId="0" fillId="0" borderId="30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2023-09-04-s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tm2023%20&#1082;&#1086;&#1088;&#1089;&#1072;&#1073;&#1072;&#1096;%20&#1082;&#1072;&#1088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5">
          <cell r="C5" t="str">
            <v>Единый сборник тех.нормативов, рецептур блюд для школ-интернатов, составитель Перевалов А.Я (изд-5е)- 2018 г</v>
          </cell>
        </row>
        <row r="8">
          <cell r="D8" t="str">
            <v>каша геркулесовая</v>
          </cell>
        </row>
        <row r="9">
          <cell r="D9" t="str">
            <v>кофейный напиток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96">
          <cell r="C196" t="str">
            <v>Среднее значение за период: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6"/>
  <sheetViews>
    <sheetView tabSelected="1" workbookViewId="0">
      <pane xSplit="4" ySplit="5" topLeftCell="E339" activePane="bottomRight" state="frozen"/>
      <selection pane="topRight" activeCell="E1" sqref="E1"/>
      <selection pane="bottomLeft" activeCell="A6" sqref="A6"/>
      <selection pane="bottomRight" activeCell="N196" sqref="N19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10.5546875" style="1" customWidth="1"/>
    <col min="4" max="4" width="15.6640625" style="1" customWidth="1"/>
    <col min="5" max="5" width="50.6640625" style="2" customWidth="1"/>
    <col min="6" max="6" width="13.66406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37.5546875" style="2" customWidth="1"/>
    <col min="12" max="16384" width="9.109375" style="2"/>
  </cols>
  <sheetData>
    <row r="1" spans="1:12" ht="15" customHeight="1" x14ac:dyDescent="0.3">
      <c r="A1" s="1" t="s">
        <v>6</v>
      </c>
      <c r="C1" s="149" t="s">
        <v>44</v>
      </c>
      <c r="D1" s="150"/>
      <c r="E1" s="151"/>
      <c r="F1" s="12" t="s">
        <v>39</v>
      </c>
      <c r="G1" s="2" t="s">
        <v>15</v>
      </c>
      <c r="H1" s="145" t="s">
        <v>43</v>
      </c>
      <c r="I1" s="145"/>
      <c r="J1" s="145"/>
      <c r="K1" s="145"/>
    </row>
    <row r="2" spans="1:12" ht="17.399999999999999" x14ac:dyDescent="0.25">
      <c r="A2" s="32" t="s">
        <v>5</v>
      </c>
      <c r="C2" s="2"/>
      <c r="G2" s="2" t="s">
        <v>16</v>
      </c>
      <c r="H2" s="145" t="s">
        <v>45</v>
      </c>
      <c r="I2" s="145"/>
      <c r="J2" s="145"/>
      <c r="K2" s="145"/>
    </row>
    <row r="3" spans="1:12" ht="17.25" customHeight="1" x14ac:dyDescent="0.25">
      <c r="A3" s="4" t="s">
        <v>7</v>
      </c>
      <c r="C3" s="2"/>
      <c r="D3" s="3"/>
      <c r="E3" s="35" t="s">
        <v>8</v>
      </c>
      <c r="G3" s="2" t="s">
        <v>17</v>
      </c>
      <c r="H3" s="44">
        <v>1</v>
      </c>
      <c r="I3" s="44">
        <v>9</v>
      </c>
      <c r="J3" s="45">
        <v>2024</v>
      </c>
      <c r="K3" s="46"/>
    </row>
    <row r="4" spans="1:12" x14ac:dyDescent="0.25">
      <c r="C4" s="2"/>
      <c r="D4" s="4"/>
      <c r="H4" s="43" t="s">
        <v>33</v>
      </c>
      <c r="I4" s="43" t="s">
        <v>34</v>
      </c>
      <c r="J4" s="43" t="s">
        <v>35</v>
      </c>
    </row>
    <row r="5" spans="1:12" ht="31.2" thickBot="1" x14ac:dyDescent="0.3">
      <c r="A5" s="41" t="s">
        <v>13</v>
      </c>
      <c r="B5" s="42" t="s">
        <v>14</v>
      </c>
      <c r="C5" s="33" t="s">
        <v>0</v>
      </c>
      <c r="D5" s="33" t="s">
        <v>12</v>
      </c>
      <c r="E5" s="33" t="s">
        <v>11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  <c r="L5" s="33" t="s">
        <v>32</v>
      </c>
    </row>
    <row r="6" spans="1:12" ht="14.4" x14ac:dyDescent="0.3">
      <c r="A6" s="20">
        <v>1</v>
      </c>
      <c r="B6" s="21">
        <v>1</v>
      </c>
      <c r="C6" s="22" t="s">
        <v>18</v>
      </c>
      <c r="D6" s="5" t="s">
        <v>19</v>
      </c>
      <c r="E6" s="49" t="str">
        <f>'[1]1'!$D$8</f>
        <v>каша геркулесовая</v>
      </c>
      <c r="F6" s="50">
        <v>250</v>
      </c>
      <c r="G6" s="36">
        <v>6.9</v>
      </c>
      <c r="H6" s="36">
        <v>0.75</v>
      </c>
      <c r="I6" s="36">
        <v>44.25</v>
      </c>
      <c r="J6" s="36">
        <v>211.5</v>
      </c>
      <c r="K6" s="37">
        <v>365</v>
      </c>
      <c r="L6" s="36">
        <v>9.25</v>
      </c>
    </row>
    <row r="7" spans="1:12" ht="14.4" x14ac:dyDescent="0.3">
      <c r="A7" s="23"/>
      <c r="B7" s="15"/>
      <c r="C7" s="11"/>
      <c r="D7" s="6"/>
      <c r="E7" s="38"/>
      <c r="F7" s="39"/>
      <c r="G7" s="39"/>
      <c r="H7" s="39"/>
      <c r="I7" s="39"/>
      <c r="J7" s="39"/>
      <c r="K7" s="40"/>
      <c r="L7" s="39"/>
    </row>
    <row r="8" spans="1:12" ht="14.4" x14ac:dyDescent="0.3">
      <c r="A8" s="23"/>
      <c r="B8" s="15"/>
      <c r="C8" s="11"/>
      <c r="D8" s="7" t="s">
        <v>20</v>
      </c>
      <c r="E8" s="47" t="str">
        <f>'[1]1'!$D$9</f>
        <v>кофейный напиток</v>
      </c>
      <c r="F8" s="51">
        <v>200</v>
      </c>
      <c r="G8" s="39">
        <v>3.2</v>
      </c>
      <c r="H8" s="39">
        <v>2.7</v>
      </c>
      <c r="I8" s="39">
        <v>10.9</v>
      </c>
      <c r="J8" s="39">
        <v>109.5</v>
      </c>
      <c r="K8" s="40">
        <v>345</v>
      </c>
      <c r="L8" s="39">
        <v>9.25</v>
      </c>
    </row>
    <row r="9" spans="1:12" ht="14.4" x14ac:dyDescent="0.3">
      <c r="A9" s="23"/>
      <c r="B9" s="15"/>
      <c r="C9" s="11"/>
      <c r="D9" s="7" t="s">
        <v>21</v>
      </c>
      <c r="E9" s="52" t="s">
        <v>46</v>
      </c>
      <c r="F9" s="53" t="s">
        <v>47</v>
      </c>
      <c r="G9" s="39">
        <v>5.9</v>
      </c>
      <c r="H9" s="39">
        <v>6.4</v>
      </c>
      <c r="I9" s="39">
        <v>16</v>
      </c>
      <c r="J9" s="39">
        <v>150</v>
      </c>
      <c r="K9" s="40">
        <f>$K$6</f>
        <v>365</v>
      </c>
      <c r="L9" s="39">
        <v>21.29</v>
      </c>
    </row>
    <row r="10" spans="1:12" ht="14.4" x14ac:dyDescent="0.3">
      <c r="A10" s="23"/>
      <c r="B10" s="15"/>
      <c r="C10" s="11"/>
      <c r="D10" s="7" t="s">
        <v>48</v>
      </c>
      <c r="E10" s="38" t="s">
        <v>49</v>
      </c>
      <c r="F10" s="39">
        <v>50</v>
      </c>
      <c r="G10" s="39">
        <v>2.6</v>
      </c>
      <c r="H10" s="39">
        <v>0.6</v>
      </c>
      <c r="I10" s="39">
        <v>22.15</v>
      </c>
      <c r="J10" s="39">
        <v>67.2</v>
      </c>
      <c r="K10" s="40">
        <f>$K$9</f>
        <v>365</v>
      </c>
      <c r="L10" s="39">
        <v>3.05</v>
      </c>
    </row>
    <row r="11" spans="1:12" ht="14.4" x14ac:dyDescent="0.3">
      <c r="A11" s="23"/>
      <c r="B11" s="15"/>
      <c r="C11" s="11"/>
      <c r="D11" s="6"/>
      <c r="E11" s="38"/>
      <c r="F11" s="39"/>
      <c r="G11" s="39"/>
      <c r="H11" s="39"/>
      <c r="I11" s="39"/>
      <c r="J11" s="39"/>
      <c r="K11" s="40"/>
      <c r="L11" s="39"/>
    </row>
    <row r="12" spans="1:12" ht="14.4" x14ac:dyDescent="0.3">
      <c r="A12" s="23"/>
      <c r="B12" s="15"/>
      <c r="C12" s="11"/>
      <c r="D12" s="6"/>
      <c r="E12" s="38"/>
      <c r="F12" s="39"/>
      <c r="G12" s="39"/>
      <c r="H12" s="39"/>
      <c r="I12" s="39"/>
      <c r="J12" s="39"/>
      <c r="K12" s="40"/>
      <c r="L12" s="39"/>
    </row>
    <row r="13" spans="1:12" ht="14.4" x14ac:dyDescent="0.3">
      <c r="A13" s="24"/>
      <c r="B13" s="17"/>
      <c r="C13" s="8"/>
      <c r="D13" s="18" t="s">
        <v>30</v>
      </c>
      <c r="E13" s="9"/>
      <c r="F13" s="19">
        <f>SUM(F6:F12)</f>
        <v>500</v>
      </c>
      <c r="G13" s="19">
        <f>SUM(G6:G12)</f>
        <v>18.600000000000001</v>
      </c>
      <c r="H13" s="19">
        <f t="shared" ref="H13:J13" si="0">SUM(H6:H12)</f>
        <v>10.450000000000001</v>
      </c>
      <c r="I13" s="19">
        <f t="shared" si="0"/>
        <v>93.300000000000011</v>
      </c>
      <c r="J13" s="19">
        <f t="shared" si="0"/>
        <v>538.20000000000005</v>
      </c>
      <c r="K13" s="25"/>
      <c r="L13" s="19">
        <f t="shared" ref="L13" si="1">SUM(L6:L12)</f>
        <v>42.839999999999996</v>
      </c>
    </row>
    <row r="14" spans="1:12" ht="14.4" x14ac:dyDescent="0.3">
      <c r="A14" s="26">
        <f>A6</f>
        <v>1</v>
      </c>
      <c r="B14" s="13">
        <v>1</v>
      </c>
      <c r="C14" s="10" t="s">
        <v>50</v>
      </c>
      <c r="D14" s="7" t="s">
        <v>23</v>
      </c>
      <c r="E14" s="111" t="s">
        <v>71</v>
      </c>
      <c r="F14" s="48">
        <v>120</v>
      </c>
      <c r="G14" s="39">
        <v>1.05</v>
      </c>
      <c r="H14" s="39">
        <v>1.9</v>
      </c>
      <c r="I14" s="39">
        <v>2.9</v>
      </c>
      <c r="J14" s="39">
        <v>26.11</v>
      </c>
      <c r="K14" s="40">
        <v>79</v>
      </c>
      <c r="L14" s="39">
        <v>2.69</v>
      </c>
    </row>
    <row r="15" spans="1:12" ht="14.4" x14ac:dyDescent="0.3">
      <c r="A15" s="23"/>
      <c r="B15" s="15"/>
      <c r="C15" s="11"/>
      <c r="D15" s="7" t="s">
        <v>24</v>
      </c>
      <c r="E15" s="111" t="s">
        <v>72</v>
      </c>
      <c r="F15" s="48">
        <v>300</v>
      </c>
      <c r="G15" s="39">
        <v>7.41</v>
      </c>
      <c r="H15" s="39">
        <v>13.47</v>
      </c>
      <c r="I15" s="39">
        <v>8.99</v>
      </c>
      <c r="J15" s="39">
        <v>94.2</v>
      </c>
      <c r="K15" s="40" t="s">
        <v>37</v>
      </c>
      <c r="L15" s="39">
        <v>4.55</v>
      </c>
    </row>
    <row r="16" spans="1:12" ht="14.4" x14ac:dyDescent="0.3">
      <c r="A16" s="23"/>
      <c r="B16" s="15"/>
      <c r="C16" s="11"/>
      <c r="D16" s="7" t="s">
        <v>25</v>
      </c>
      <c r="E16" s="108" t="s">
        <v>73</v>
      </c>
      <c r="F16" s="39">
        <v>250</v>
      </c>
      <c r="G16" s="39">
        <v>22.18</v>
      </c>
      <c r="H16" s="39">
        <v>25.11</v>
      </c>
      <c r="I16" s="39">
        <v>15.9</v>
      </c>
      <c r="J16" s="39">
        <v>344.54</v>
      </c>
      <c r="K16" s="40">
        <v>337</v>
      </c>
      <c r="L16" s="39">
        <v>54.94</v>
      </c>
    </row>
    <row r="17" spans="1:12" ht="14.4" x14ac:dyDescent="0.3">
      <c r="A17" s="23"/>
      <c r="B17" s="15"/>
      <c r="C17" s="11"/>
      <c r="D17" s="7" t="s">
        <v>26</v>
      </c>
      <c r="E17" s="47"/>
      <c r="F17" s="48"/>
      <c r="G17" s="39"/>
      <c r="H17" s="39"/>
      <c r="I17" s="39"/>
      <c r="J17" s="39"/>
      <c r="K17" s="40"/>
      <c r="L17" s="39"/>
    </row>
    <row r="18" spans="1:12" ht="14.4" x14ac:dyDescent="0.3">
      <c r="A18" s="23"/>
      <c r="B18" s="15"/>
      <c r="C18" s="11"/>
      <c r="D18" s="7" t="s">
        <v>27</v>
      </c>
      <c r="E18" s="112" t="s">
        <v>65</v>
      </c>
      <c r="F18" s="55">
        <v>200</v>
      </c>
      <c r="G18" s="39">
        <v>0.48</v>
      </c>
      <c r="H18" s="39">
        <v>0</v>
      </c>
      <c r="I18" s="39">
        <v>22.37</v>
      </c>
      <c r="J18" s="39">
        <v>118.02</v>
      </c>
      <c r="K18" s="40">
        <v>943</v>
      </c>
      <c r="L18" s="39">
        <v>2.48</v>
      </c>
    </row>
    <row r="19" spans="1:12" ht="14.4" x14ac:dyDescent="0.3">
      <c r="A19" s="23"/>
      <c r="B19" s="15"/>
      <c r="C19" s="11"/>
      <c r="D19" s="7" t="s">
        <v>28</v>
      </c>
      <c r="E19" s="108" t="s">
        <v>36</v>
      </c>
      <c r="F19" s="39">
        <v>50</v>
      </c>
      <c r="G19" s="39">
        <v>4.6100000000000003</v>
      </c>
      <c r="H19" s="39">
        <v>0.71</v>
      </c>
      <c r="I19" s="39">
        <v>30.16</v>
      </c>
      <c r="J19" s="39">
        <v>118.85</v>
      </c>
      <c r="K19" s="40">
        <v>365</v>
      </c>
      <c r="L19" s="39">
        <v>3.4</v>
      </c>
    </row>
    <row r="20" spans="1:12" ht="14.4" x14ac:dyDescent="0.3">
      <c r="A20" s="23"/>
      <c r="B20" s="15"/>
      <c r="C20" s="11"/>
      <c r="D20" s="7" t="s">
        <v>29</v>
      </c>
      <c r="E20" s="52" t="s">
        <v>49</v>
      </c>
      <c r="F20" s="48">
        <v>50</v>
      </c>
      <c r="G20" s="39">
        <v>2.6</v>
      </c>
      <c r="H20" s="39">
        <v>0.6</v>
      </c>
      <c r="I20" s="39">
        <v>22.15</v>
      </c>
      <c r="J20" s="39">
        <v>67.2</v>
      </c>
      <c r="K20" s="40">
        <v>365</v>
      </c>
      <c r="L20" s="39">
        <v>3.03</v>
      </c>
    </row>
    <row r="21" spans="1:12" ht="14.4" x14ac:dyDescent="0.3">
      <c r="A21" s="23"/>
      <c r="B21" s="15"/>
      <c r="C21" s="11"/>
      <c r="D21" s="6"/>
      <c r="E21" s="38"/>
      <c r="F21" s="39"/>
      <c r="G21" s="39"/>
      <c r="H21" s="39"/>
      <c r="I21" s="39"/>
      <c r="J21" s="39"/>
      <c r="K21" s="40"/>
      <c r="L21" s="39"/>
    </row>
    <row r="22" spans="1:12" ht="14.4" x14ac:dyDescent="0.3">
      <c r="A22" s="23"/>
      <c r="B22" s="15"/>
      <c r="C22" s="11"/>
      <c r="D22" s="6"/>
      <c r="E22" s="38"/>
      <c r="F22" s="39"/>
      <c r="G22" s="39"/>
      <c r="H22" s="39"/>
      <c r="I22" s="39"/>
      <c r="J22" s="39"/>
      <c r="K22" s="40"/>
      <c r="L22" s="39"/>
    </row>
    <row r="23" spans="1:12" ht="15" thickBot="1" x14ac:dyDescent="0.35">
      <c r="A23" s="24"/>
      <c r="B23" s="17"/>
      <c r="C23" s="8"/>
      <c r="D23" s="18" t="s">
        <v>30</v>
      </c>
      <c r="E23" s="9"/>
      <c r="F23" s="19">
        <f>SUM(F14:F22)</f>
        <v>970</v>
      </c>
      <c r="G23" s="19">
        <f t="shared" ref="G23:J23" si="2">SUM(G14:G22)</f>
        <v>38.330000000000005</v>
      </c>
      <c r="H23" s="19">
        <f t="shared" si="2"/>
        <v>41.790000000000006</v>
      </c>
      <c r="I23" s="19">
        <f t="shared" si="2"/>
        <v>102.47</v>
      </c>
      <c r="J23" s="19">
        <f t="shared" si="2"/>
        <v>768.92000000000007</v>
      </c>
      <c r="K23" s="25"/>
      <c r="L23" s="19">
        <f t="shared" ref="L23" si="3">SUM(L14:L22)</f>
        <v>71.09</v>
      </c>
    </row>
    <row r="24" spans="1:12" ht="14.4" x14ac:dyDescent="0.3">
      <c r="A24" s="14">
        <v>1</v>
      </c>
      <c r="B24" s="15">
        <v>1</v>
      </c>
      <c r="C24" s="22" t="s">
        <v>51</v>
      </c>
      <c r="D24" s="5" t="s">
        <v>52</v>
      </c>
      <c r="E24" s="49" t="s">
        <v>53</v>
      </c>
      <c r="F24" s="58">
        <v>40</v>
      </c>
      <c r="G24" s="36">
        <v>3.5</v>
      </c>
      <c r="H24" s="36">
        <v>3.9</v>
      </c>
      <c r="I24" s="36">
        <v>32.200000000000003</v>
      </c>
      <c r="J24" s="36">
        <v>196.5</v>
      </c>
      <c r="K24" s="37">
        <v>384</v>
      </c>
      <c r="L24" s="36">
        <v>3.66</v>
      </c>
    </row>
    <row r="25" spans="1:12" ht="14.4" x14ac:dyDescent="0.3">
      <c r="A25" s="14"/>
      <c r="B25" s="15"/>
      <c r="C25" s="11"/>
      <c r="D25" s="7" t="s">
        <v>27</v>
      </c>
      <c r="E25" s="47" t="s">
        <v>54</v>
      </c>
      <c r="F25" s="59">
        <v>180</v>
      </c>
      <c r="G25" s="39">
        <v>5.8</v>
      </c>
      <c r="H25" s="39">
        <v>5</v>
      </c>
      <c r="I25" s="39">
        <v>8.4</v>
      </c>
      <c r="J25" s="39">
        <v>108</v>
      </c>
      <c r="K25" s="40">
        <v>943</v>
      </c>
      <c r="L25" s="39">
        <v>17.38</v>
      </c>
    </row>
    <row r="26" spans="1:12" ht="14.4" x14ac:dyDescent="0.3">
      <c r="A26" s="14"/>
      <c r="B26" s="15"/>
      <c r="C26" s="11"/>
      <c r="D26" s="7" t="s">
        <v>22</v>
      </c>
      <c r="E26" s="47" t="s">
        <v>55</v>
      </c>
      <c r="F26" s="48">
        <v>150</v>
      </c>
      <c r="G26" s="39">
        <v>0.6</v>
      </c>
      <c r="H26" s="39">
        <v>0.6</v>
      </c>
      <c r="I26" s="39">
        <v>10.7</v>
      </c>
      <c r="J26" s="39">
        <v>70.5</v>
      </c>
      <c r="K26" s="40">
        <v>48</v>
      </c>
      <c r="L26" s="39">
        <v>18</v>
      </c>
    </row>
    <row r="27" spans="1:12" ht="14.4" x14ac:dyDescent="0.3">
      <c r="A27" s="14"/>
      <c r="B27" s="15"/>
      <c r="C27" s="11"/>
      <c r="D27" s="6"/>
      <c r="E27" s="38"/>
      <c r="F27" s="39"/>
      <c r="G27" s="39"/>
      <c r="H27" s="39"/>
      <c r="I27" s="39"/>
      <c r="J27" s="39"/>
      <c r="K27" s="40"/>
      <c r="L27" s="39"/>
    </row>
    <row r="28" spans="1:12" ht="14.4" x14ac:dyDescent="0.3">
      <c r="A28" s="16"/>
      <c r="B28" s="17"/>
      <c r="C28" s="8"/>
      <c r="D28" s="18" t="s">
        <v>30</v>
      </c>
      <c r="E28" s="9"/>
      <c r="F28" s="19">
        <f>SUM(F24:F27)</f>
        <v>370</v>
      </c>
      <c r="G28" s="19">
        <f>SUM(G24:G27)</f>
        <v>9.9</v>
      </c>
      <c r="H28" s="19">
        <f>SUM(H24:H27)</f>
        <v>9.5</v>
      </c>
      <c r="I28" s="19">
        <f>SUM(I24:I27)</f>
        <v>51.3</v>
      </c>
      <c r="J28" s="19">
        <f>SUM(J24:J27)</f>
        <v>375</v>
      </c>
      <c r="K28" s="25"/>
      <c r="L28" s="19">
        <f>SUM(L24:L27)</f>
        <v>39.04</v>
      </c>
    </row>
    <row r="29" spans="1:12" ht="14.4" x14ac:dyDescent="0.3">
      <c r="A29" s="14">
        <v>1</v>
      </c>
      <c r="B29" s="15">
        <v>1</v>
      </c>
      <c r="C29" s="11" t="s">
        <v>56</v>
      </c>
      <c r="D29" s="7" t="s">
        <v>25</v>
      </c>
      <c r="E29" s="47" t="s">
        <v>57</v>
      </c>
      <c r="F29" s="48">
        <v>150</v>
      </c>
      <c r="G29" s="39">
        <v>22.74</v>
      </c>
      <c r="H29" s="39">
        <v>12.98</v>
      </c>
      <c r="I29" s="39">
        <v>43.72</v>
      </c>
      <c r="J29" s="39">
        <v>393.78</v>
      </c>
      <c r="K29" s="40">
        <v>667</v>
      </c>
      <c r="L29" s="39">
        <v>18</v>
      </c>
    </row>
    <row r="30" spans="1:12" ht="14.4" x14ac:dyDescent="0.3">
      <c r="A30" s="14"/>
      <c r="B30" s="15"/>
      <c r="C30" s="11"/>
      <c r="D30" s="7" t="s">
        <v>26</v>
      </c>
      <c r="E30" s="47" t="s">
        <v>58</v>
      </c>
      <c r="F30" s="48">
        <v>180</v>
      </c>
      <c r="G30" s="39">
        <v>16</v>
      </c>
      <c r="H30" s="39">
        <v>6.8</v>
      </c>
      <c r="I30" s="39">
        <v>2.8</v>
      </c>
      <c r="J30" s="39">
        <v>160.6</v>
      </c>
      <c r="K30" s="40">
        <v>299</v>
      </c>
      <c r="L30" s="39">
        <v>97.16</v>
      </c>
    </row>
    <row r="31" spans="1:12" ht="14.4" x14ac:dyDescent="0.3">
      <c r="A31" s="14"/>
      <c r="B31" s="15"/>
      <c r="C31" s="11"/>
      <c r="D31" s="7" t="s">
        <v>27</v>
      </c>
      <c r="E31" s="54" t="s">
        <v>38</v>
      </c>
      <c r="F31" s="55">
        <v>200</v>
      </c>
      <c r="G31" s="39">
        <v>3.5</v>
      </c>
      <c r="H31" s="39">
        <v>3.82</v>
      </c>
      <c r="I31" s="39">
        <v>24.69</v>
      </c>
      <c r="J31" s="39">
        <v>151.44</v>
      </c>
      <c r="K31" s="40">
        <v>958</v>
      </c>
      <c r="L31" s="39">
        <v>1.08</v>
      </c>
    </row>
    <row r="32" spans="1:12" ht="14.4" x14ac:dyDescent="0.3">
      <c r="A32" s="14"/>
      <c r="B32" s="15"/>
      <c r="C32" s="11"/>
      <c r="D32" s="7" t="s">
        <v>28</v>
      </c>
      <c r="E32" s="38" t="s">
        <v>36</v>
      </c>
      <c r="F32" s="39">
        <v>80</v>
      </c>
      <c r="G32" s="39">
        <v>6.04</v>
      </c>
      <c r="H32" s="39">
        <v>0.87</v>
      </c>
      <c r="I32" s="39">
        <v>39.4</v>
      </c>
      <c r="J32" s="39">
        <v>147.30000000000001</v>
      </c>
      <c r="K32" s="40">
        <v>365</v>
      </c>
      <c r="L32" s="39">
        <v>5.45</v>
      </c>
    </row>
    <row r="33" spans="1:12" ht="14.4" x14ac:dyDescent="0.3">
      <c r="A33" s="14"/>
      <c r="B33" s="15"/>
      <c r="C33" s="11"/>
      <c r="D33" s="7" t="s">
        <v>29</v>
      </c>
      <c r="E33" s="47" t="s">
        <v>49</v>
      </c>
      <c r="F33" s="48">
        <v>50</v>
      </c>
      <c r="G33" s="39">
        <v>2.6</v>
      </c>
      <c r="H33" s="39">
        <v>0.6</v>
      </c>
      <c r="I33" s="39">
        <v>22.15</v>
      </c>
      <c r="J33" s="39">
        <v>67.2</v>
      </c>
      <c r="K33" s="40">
        <v>365</v>
      </c>
      <c r="L33" s="39">
        <v>3.02</v>
      </c>
    </row>
    <row r="34" spans="1:12" ht="15" thickBot="1" x14ac:dyDescent="0.35">
      <c r="A34" s="16"/>
      <c r="B34" s="17"/>
      <c r="C34" s="8"/>
      <c r="D34" s="18" t="s">
        <v>30</v>
      </c>
      <c r="E34" s="9"/>
      <c r="F34" s="19">
        <f>SUM(F29:F33)</f>
        <v>660</v>
      </c>
      <c r="G34" s="19">
        <f>SUM(G29:G33)</f>
        <v>50.879999999999995</v>
      </c>
      <c r="H34" s="19">
        <f>SUM(H29:H33)</f>
        <v>25.070000000000004</v>
      </c>
      <c r="I34" s="19">
        <f>SUM(I29:I33)</f>
        <v>132.76</v>
      </c>
      <c r="J34" s="19">
        <f>SUM(J29:J33)</f>
        <v>920.31999999999994</v>
      </c>
      <c r="K34" s="25"/>
      <c r="L34" s="19">
        <f>SUM(L29:L33)</f>
        <v>124.71</v>
      </c>
    </row>
    <row r="35" spans="1:12" ht="43.2" x14ac:dyDescent="0.3">
      <c r="A35" s="20">
        <v>1</v>
      </c>
      <c r="B35" s="21">
        <v>1</v>
      </c>
      <c r="C35" s="88" t="s">
        <v>59</v>
      </c>
      <c r="D35" s="5" t="s">
        <v>27</v>
      </c>
      <c r="E35" s="113" t="s">
        <v>74</v>
      </c>
      <c r="F35" s="58">
        <v>200</v>
      </c>
      <c r="G35" s="36">
        <v>0</v>
      </c>
      <c r="H35" s="36">
        <v>0</v>
      </c>
      <c r="I35" s="36">
        <v>17.5</v>
      </c>
      <c r="J35" s="36">
        <v>44.8</v>
      </c>
      <c r="K35" s="37">
        <v>387</v>
      </c>
      <c r="L35" s="36">
        <v>13.27</v>
      </c>
    </row>
    <row r="36" spans="1:12" ht="14.4" x14ac:dyDescent="0.3">
      <c r="A36" s="23"/>
      <c r="B36" s="15"/>
      <c r="C36" s="11"/>
      <c r="D36" s="6"/>
      <c r="E36" s="38"/>
      <c r="F36" s="39"/>
      <c r="G36" s="39"/>
      <c r="H36" s="39"/>
      <c r="I36" s="39"/>
      <c r="J36" s="39"/>
      <c r="K36" s="40"/>
      <c r="L36" s="39"/>
    </row>
    <row r="37" spans="1:12" ht="14.4" x14ac:dyDescent="0.3">
      <c r="A37" s="24"/>
      <c r="B37" s="17"/>
      <c r="C37" s="8"/>
      <c r="D37" s="18" t="s">
        <v>30</v>
      </c>
      <c r="E37" s="9"/>
      <c r="F37" s="19">
        <f>SUM(F35:F36)</f>
        <v>200</v>
      </c>
      <c r="G37" s="19">
        <f>SUM(G35:G36)</f>
        <v>0</v>
      </c>
      <c r="H37" s="19">
        <f>SUM(H35:H36)</f>
        <v>0</v>
      </c>
      <c r="I37" s="19">
        <f>SUM(I35:I36)</f>
        <v>17.5</v>
      </c>
      <c r="J37" s="19">
        <f>SUM(J35:J36)</f>
        <v>44.8</v>
      </c>
      <c r="K37" s="25"/>
      <c r="L37" s="19">
        <f>SUM(L35:L36)</f>
        <v>13.27</v>
      </c>
    </row>
    <row r="38" spans="1:12" ht="15.75" customHeight="1" thickBot="1" x14ac:dyDescent="0.3">
      <c r="A38" s="27">
        <v>1</v>
      </c>
      <c r="B38" s="28">
        <v>1</v>
      </c>
      <c r="C38" s="140" t="s">
        <v>4</v>
      </c>
      <c r="D38" s="141"/>
      <c r="E38" s="29"/>
      <c r="F38" s="30">
        <f>F13+F23+F28+F34+F37</f>
        <v>2700</v>
      </c>
      <c r="G38" s="30">
        <f>G13+G23+G28+G34+G37</f>
        <v>117.71000000000001</v>
      </c>
      <c r="H38" s="30">
        <f>H13+H23+H28+H34+H37</f>
        <v>86.810000000000016</v>
      </c>
      <c r="I38" s="30">
        <f>I13+I23+I28+I34+I37</f>
        <v>397.33</v>
      </c>
      <c r="J38" s="30">
        <f>J13+J23+J28+J34+J37</f>
        <v>2647.2400000000002</v>
      </c>
      <c r="K38" s="30"/>
      <c r="L38" s="30">
        <f>L13+L23+L28+L34+L37</f>
        <v>290.95</v>
      </c>
    </row>
    <row r="39" spans="1:12" ht="14.4" x14ac:dyDescent="0.3">
      <c r="A39" s="20">
        <v>1</v>
      </c>
      <c r="B39" s="21">
        <v>2</v>
      </c>
      <c r="C39" s="22" t="s">
        <v>18</v>
      </c>
      <c r="D39" s="5" t="s">
        <v>19</v>
      </c>
      <c r="E39" s="113" t="s">
        <v>75</v>
      </c>
      <c r="F39" s="50">
        <v>250</v>
      </c>
      <c r="G39" s="36">
        <v>6.9</v>
      </c>
      <c r="H39" s="36">
        <v>0.75</v>
      </c>
      <c r="I39" s="36">
        <v>44.25</v>
      </c>
      <c r="J39" s="36">
        <v>211.5</v>
      </c>
      <c r="K39" s="37">
        <v>395</v>
      </c>
      <c r="L39" s="36">
        <v>14.14</v>
      </c>
    </row>
    <row r="40" spans="1:12" ht="14.4" x14ac:dyDescent="0.3">
      <c r="A40" s="23"/>
      <c r="B40" s="15"/>
      <c r="C40" s="11"/>
      <c r="D40" s="6"/>
      <c r="E40" s="38"/>
      <c r="F40" s="39"/>
      <c r="G40" s="39"/>
      <c r="H40" s="39"/>
      <c r="I40" s="39"/>
      <c r="J40" s="39"/>
      <c r="K40" s="40"/>
      <c r="L40" s="39"/>
    </row>
    <row r="41" spans="1:12" ht="14.4" x14ac:dyDescent="0.3">
      <c r="A41" s="23"/>
      <c r="B41" s="15"/>
      <c r="C41" s="11"/>
      <c r="D41" s="7" t="s">
        <v>20</v>
      </c>
      <c r="E41" s="47" t="s">
        <v>61</v>
      </c>
      <c r="F41" s="51">
        <v>200</v>
      </c>
      <c r="G41" s="39">
        <v>3.2</v>
      </c>
      <c r="H41" s="39">
        <v>2.7</v>
      </c>
      <c r="I41" s="39">
        <v>10.9</v>
      </c>
      <c r="J41" s="39">
        <v>109.5</v>
      </c>
      <c r="K41" s="40">
        <v>312</v>
      </c>
      <c r="L41" s="39">
        <v>7.5</v>
      </c>
    </row>
    <row r="42" spans="1:12" ht="14.4" x14ac:dyDescent="0.3">
      <c r="A42" s="23"/>
      <c r="B42" s="15"/>
      <c r="C42" s="11"/>
      <c r="D42" s="7" t="s">
        <v>21</v>
      </c>
      <c r="E42" s="47" t="s">
        <v>46</v>
      </c>
      <c r="F42" s="53" t="s">
        <v>47</v>
      </c>
      <c r="G42" s="39">
        <v>5.9</v>
      </c>
      <c r="H42" s="39">
        <v>6.4</v>
      </c>
      <c r="I42" s="39">
        <v>16</v>
      </c>
      <c r="J42" s="39">
        <v>150</v>
      </c>
      <c r="K42" s="40">
        <v>365</v>
      </c>
      <c r="L42" s="39">
        <v>21.29</v>
      </c>
    </row>
    <row r="43" spans="1:12" ht="14.4" x14ac:dyDescent="0.3">
      <c r="A43" s="23"/>
      <c r="B43" s="15"/>
      <c r="C43" s="11"/>
      <c r="D43" s="7" t="s">
        <v>21</v>
      </c>
      <c r="E43" s="38" t="s">
        <v>49</v>
      </c>
      <c r="F43" s="39">
        <v>50</v>
      </c>
      <c r="G43" s="39">
        <v>2.6</v>
      </c>
      <c r="H43" s="39">
        <v>0.6</v>
      </c>
      <c r="I43" s="39">
        <v>22.15</v>
      </c>
      <c r="J43" s="39">
        <v>67.2</v>
      </c>
      <c r="K43" s="40">
        <v>365</v>
      </c>
      <c r="L43" s="39">
        <v>3.05</v>
      </c>
    </row>
    <row r="44" spans="1:12" ht="14.4" x14ac:dyDescent="0.3">
      <c r="A44" s="23"/>
      <c r="B44" s="15"/>
      <c r="C44" s="11"/>
      <c r="D44" s="6"/>
      <c r="E44" s="38"/>
      <c r="F44" s="39"/>
      <c r="G44" s="39"/>
      <c r="H44" s="39"/>
      <c r="I44" s="39"/>
      <c r="J44" s="39"/>
      <c r="K44" s="40"/>
      <c r="L44" s="39"/>
    </row>
    <row r="45" spans="1:12" ht="14.4" x14ac:dyDescent="0.3">
      <c r="A45" s="23"/>
      <c r="B45" s="15"/>
      <c r="C45" s="11"/>
      <c r="D45" s="6"/>
      <c r="E45" s="38"/>
      <c r="F45" s="39"/>
      <c r="G45" s="39"/>
      <c r="H45" s="39"/>
      <c r="I45" s="39"/>
      <c r="J45" s="39"/>
      <c r="K45" s="40"/>
      <c r="L45" s="39"/>
    </row>
    <row r="46" spans="1:12" ht="14.4" x14ac:dyDescent="0.3">
      <c r="A46" s="24"/>
      <c r="B46" s="17"/>
      <c r="C46" s="8"/>
      <c r="D46" s="18" t="s">
        <v>30</v>
      </c>
      <c r="E46" s="9"/>
      <c r="F46" s="19">
        <f>SUM(F39:F45)</f>
        <v>500</v>
      </c>
      <c r="G46" s="19">
        <f t="shared" ref="G46" si="4">SUM(G39:G45)</f>
        <v>18.600000000000001</v>
      </c>
      <c r="H46" s="19">
        <f t="shared" ref="H46" si="5">SUM(H39:H45)</f>
        <v>10.450000000000001</v>
      </c>
      <c r="I46" s="19">
        <f t="shared" ref="I46" si="6">SUM(I39:I45)</f>
        <v>93.300000000000011</v>
      </c>
      <c r="J46" s="19">
        <f t="shared" ref="J46:L46" si="7">SUM(J39:J45)</f>
        <v>538.20000000000005</v>
      </c>
      <c r="K46" s="25"/>
      <c r="L46" s="19">
        <f t="shared" si="7"/>
        <v>45.98</v>
      </c>
    </row>
    <row r="47" spans="1:12" ht="14.4" x14ac:dyDescent="0.3">
      <c r="A47" s="26">
        <f>A39</f>
        <v>1</v>
      </c>
      <c r="B47" s="13">
        <f>B39</f>
        <v>2</v>
      </c>
      <c r="C47" s="10" t="s">
        <v>62</v>
      </c>
      <c r="D47" s="7" t="s">
        <v>23</v>
      </c>
      <c r="E47" s="56" t="s">
        <v>63</v>
      </c>
      <c r="F47" s="60">
        <v>120</v>
      </c>
      <c r="G47" s="39">
        <v>3.8</v>
      </c>
      <c r="H47" s="39">
        <v>15.8</v>
      </c>
      <c r="I47" s="39">
        <v>16.7</v>
      </c>
      <c r="J47" s="39">
        <v>141</v>
      </c>
      <c r="K47" s="40">
        <v>185</v>
      </c>
      <c r="L47" s="39">
        <v>3.34</v>
      </c>
    </row>
    <row r="48" spans="1:12" ht="14.4" x14ac:dyDescent="0.3">
      <c r="A48" s="23"/>
      <c r="B48" s="15"/>
      <c r="C48" s="11"/>
      <c r="D48" s="7" t="s">
        <v>24</v>
      </c>
      <c r="E48" s="47" t="s">
        <v>64</v>
      </c>
      <c r="F48" s="53">
        <v>300</v>
      </c>
      <c r="G48" s="39">
        <v>3.01</v>
      </c>
      <c r="H48" s="39">
        <v>9.8000000000000007</v>
      </c>
      <c r="I48" s="39">
        <v>18.100000000000001</v>
      </c>
      <c r="J48" s="39">
        <v>141.19999999999999</v>
      </c>
      <c r="K48" s="40">
        <v>182</v>
      </c>
      <c r="L48" s="39">
        <v>13.72</v>
      </c>
    </row>
    <row r="49" spans="1:12" ht="14.4" x14ac:dyDescent="0.3">
      <c r="A49" s="23"/>
      <c r="B49" s="15"/>
      <c r="C49" s="11"/>
      <c r="D49" s="7" t="s">
        <v>25</v>
      </c>
      <c r="E49" s="38" t="s">
        <v>40</v>
      </c>
      <c r="F49" s="39">
        <v>250</v>
      </c>
      <c r="G49" s="39">
        <v>17.7</v>
      </c>
      <c r="H49" s="39">
        <v>17.399999999999999</v>
      </c>
      <c r="I49" s="39">
        <v>5.3</v>
      </c>
      <c r="J49" s="39">
        <v>175.5</v>
      </c>
      <c r="K49" s="40">
        <v>916</v>
      </c>
      <c r="L49" s="39">
        <v>29.91</v>
      </c>
    </row>
    <row r="50" spans="1:12" ht="14.4" x14ac:dyDescent="0.3">
      <c r="A50" s="23"/>
      <c r="B50" s="15"/>
      <c r="C50" s="11"/>
      <c r="D50" s="7" t="s">
        <v>26</v>
      </c>
      <c r="E50" s="38"/>
      <c r="F50" s="39"/>
      <c r="G50" s="39"/>
      <c r="H50" s="39"/>
      <c r="I50" s="39"/>
      <c r="J50" s="39"/>
      <c r="K50" s="40"/>
      <c r="L50" s="39"/>
    </row>
    <row r="51" spans="1:12" ht="14.4" x14ac:dyDescent="0.3">
      <c r="A51" s="23"/>
      <c r="B51" s="15"/>
      <c r="C51" s="11"/>
      <c r="D51" s="7" t="s">
        <v>27</v>
      </c>
      <c r="E51" s="54" t="s">
        <v>65</v>
      </c>
      <c r="F51" s="61">
        <v>200</v>
      </c>
      <c r="G51" s="39">
        <v>0.48</v>
      </c>
      <c r="H51" s="39">
        <v>0</v>
      </c>
      <c r="I51" s="39">
        <v>22.37</v>
      </c>
      <c r="J51" s="39">
        <v>118.02</v>
      </c>
      <c r="K51" s="40">
        <v>943</v>
      </c>
      <c r="L51" s="39">
        <v>2.48</v>
      </c>
    </row>
    <row r="52" spans="1:12" ht="14.4" x14ac:dyDescent="0.3">
      <c r="A52" s="23"/>
      <c r="B52" s="15"/>
      <c r="C52" s="11"/>
      <c r="D52" s="7" t="s">
        <v>28</v>
      </c>
      <c r="E52" s="47" t="s">
        <v>36</v>
      </c>
      <c r="F52" s="53">
        <v>50</v>
      </c>
      <c r="G52" s="39">
        <v>4.6100000000000003</v>
      </c>
      <c r="H52" s="39">
        <v>0.71</v>
      </c>
      <c r="I52" s="39">
        <v>30.16</v>
      </c>
      <c r="J52" s="39">
        <v>118.85</v>
      </c>
      <c r="K52" s="40">
        <v>365</v>
      </c>
      <c r="L52" s="39">
        <v>3.4</v>
      </c>
    </row>
    <row r="53" spans="1:12" ht="14.4" x14ac:dyDescent="0.3">
      <c r="A53" s="23"/>
      <c r="B53" s="15"/>
      <c r="C53" s="11"/>
      <c r="D53" s="7" t="s">
        <v>29</v>
      </c>
      <c r="E53" s="47" t="s">
        <v>49</v>
      </c>
      <c r="F53" s="53">
        <v>50</v>
      </c>
      <c r="G53" s="39">
        <v>2.6</v>
      </c>
      <c r="H53" s="39">
        <v>0.6</v>
      </c>
      <c r="I53" s="39">
        <v>22.15</v>
      </c>
      <c r="J53" s="39">
        <v>67.2</v>
      </c>
      <c r="K53" s="40">
        <v>365</v>
      </c>
      <c r="L53" s="39">
        <v>3.03</v>
      </c>
    </row>
    <row r="54" spans="1:12" ht="14.4" x14ac:dyDescent="0.3">
      <c r="A54" s="23"/>
      <c r="B54" s="15"/>
      <c r="C54" s="11"/>
      <c r="D54" s="6"/>
      <c r="E54" s="38"/>
      <c r="F54" s="39"/>
      <c r="G54" s="39"/>
      <c r="H54" s="39"/>
      <c r="I54" s="39"/>
      <c r="J54" s="39"/>
      <c r="K54" s="40"/>
      <c r="L54" s="39"/>
    </row>
    <row r="55" spans="1:12" ht="14.4" x14ac:dyDescent="0.3">
      <c r="A55" s="23"/>
      <c r="B55" s="15"/>
      <c r="C55" s="11"/>
      <c r="D55" s="6"/>
      <c r="E55" s="38"/>
      <c r="F55" s="39"/>
      <c r="G55" s="39"/>
      <c r="H55" s="39"/>
      <c r="I55" s="39"/>
      <c r="J55" s="39"/>
      <c r="K55" s="40"/>
      <c r="L55" s="39"/>
    </row>
    <row r="56" spans="1:12" ht="15" thickBot="1" x14ac:dyDescent="0.35">
      <c r="A56" s="24"/>
      <c r="B56" s="17"/>
      <c r="C56" s="8"/>
      <c r="D56" s="18" t="s">
        <v>30</v>
      </c>
      <c r="E56" s="9"/>
      <c r="F56" s="19">
        <f>SUM(F47:F55)</f>
        <v>970</v>
      </c>
      <c r="G56" s="19">
        <f t="shared" ref="G56" si="8">SUM(G47:G55)</f>
        <v>32.199999999999996</v>
      </c>
      <c r="H56" s="19">
        <f t="shared" ref="H56" si="9">SUM(H47:H55)</f>
        <v>44.31</v>
      </c>
      <c r="I56" s="19">
        <f t="shared" ref="I56" si="10">SUM(I47:I55)</f>
        <v>114.78</v>
      </c>
      <c r="J56" s="19">
        <f t="shared" ref="J56:L56" si="11">SUM(J47:J55)</f>
        <v>761.7700000000001</v>
      </c>
      <c r="K56" s="25"/>
      <c r="L56" s="19">
        <f t="shared" si="11"/>
        <v>55.879999999999995</v>
      </c>
    </row>
    <row r="57" spans="1:12" ht="14.4" x14ac:dyDescent="0.3">
      <c r="A57" s="20">
        <v>1</v>
      </c>
      <c r="B57" s="21">
        <v>2</v>
      </c>
      <c r="C57" s="22" t="s">
        <v>51</v>
      </c>
      <c r="D57" s="5" t="s">
        <v>52</v>
      </c>
      <c r="E57" s="47" t="s">
        <v>53</v>
      </c>
      <c r="F57" s="48">
        <v>40</v>
      </c>
      <c r="G57" s="36">
        <v>3.5</v>
      </c>
      <c r="H57" s="36">
        <v>3.9</v>
      </c>
      <c r="I57" s="36">
        <v>32.200000000000003</v>
      </c>
      <c r="J57" s="36">
        <v>196.5</v>
      </c>
      <c r="K57" s="37">
        <v>636</v>
      </c>
      <c r="L57" s="36">
        <v>3.66</v>
      </c>
    </row>
    <row r="58" spans="1:12" ht="14.4" x14ac:dyDescent="0.3">
      <c r="A58" s="23"/>
      <c r="B58" s="15"/>
      <c r="C58" s="11"/>
      <c r="D58" s="6"/>
      <c r="E58" s="38"/>
      <c r="F58" s="39"/>
      <c r="G58" s="39"/>
      <c r="H58" s="39"/>
      <c r="I58" s="39"/>
      <c r="J58" s="39"/>
      <c r="K58" s="40"/>
      <c r="L58" s="39"/>
    </row>
    <row r="59" spans="1:12" ht="14.4" x14ac:dyDescent="0.3">
      <c r="A59" s="23"/>
      <c r="B59" s="15"/>
      <c r="C59" s="11"/>
      <c r="D59" s="7" t="s">
        <v>27</v>
      </c>
      <c r="E59" s="47" t="s">
        <v>54</v>
      </c>
      <c r="F59" s="51">
        <v>180</v>
      </c>
      <c r="G59" s="39">
        <v>5.8</v>
      </c>
      <c r="H59" s="39">
        <v>5</v>
      </c>
      <c r="I59" s="39">
        <v>8.4</v>
      </c>
      <c r="J59" s="39">
        <v>108</v>
      </c>
      <c r="K59" s="40">
        <v>122</v>
      </c>
      <c r="L59" s="39">
        <v>7.65</v>
      </c>
    </row>
    <row r="60" spans="1:12" ht="14.4" x14ac:dyDescent="0.3">
      <c r="A60" s="23"/>
      <c r="B60" s="15"/>
      <c r="C60" s="11"/>
      <c r="D60" s="7" t="s">
        <v>22</v>
      </c>
      <c r="E60" s="47" t="s">
        <v>66</v>
      </c>
      <c r="F60" s="48">
        <v>300</v>
      </c>
      <c r="G60" s="39">
        <v>0.49</v>
      </c>
      <c r="H60" s="39">
        <v>0.19</v>
      </c>
      <c r="I60" s="39">
        <v>20.56</v>
      </c>
      <c r="J60" s="39">
        <v>77</v>
      </c>
      <c r="K60" s="40">
        <v>847</v>
      </c>
      <c r="L60" s="39">
        <v>18</v>
      </c>
    </row>
    <row r="61" spans="1:12" ht="14.4" x14ac:dyDescent="0.3">
      <c r="A61" s="23"/>
      <c r="B61" s="15"/>
      <c r="C61" s="11"/>
      <c r="D61" s="6"/>
      <c r="E61" s="38"/>
      <c r="F61" s="39"/>
      <c r="G61" s="39"/>
      <c r="H61" s="39"/>
      <c r="I61" s="39"/>
      <c r="J61" s="39"/>
      <c r="K61" s="40"/>
      <c r="L61" s="39"/>
    </row>
    <row r="62" spans="1:12" ht="14.4" x14ac:dyDescent="0.3">
      <c r="A62" s="24"/>
      <c r="B62" s="17"/>
      <c r="C62" s="8"/>
      <c r="D62" s="18" t="s">
        <v>30</v>
      </c>
      <c r="E62" s="9"/>
      <c r="F62" s="19">
        <f>SUM(F57:F61)</f>
        <v>520</v>
      </c>
      <c r="G62" s="19">
        <f>SUM(G57:G61)</f>
        <v>9.7900000000000009</v>
      </c>
      <c r="H62" s="19">
        <f>SUM(H57:H61)</f>
        <v>9.09</v>
      </c>
      <c r="I62" s="19">
        <f>SUM(I57:I61)</f>
        <v>61.16</v>
      </c>
      <c r="J62" s="19">
        <f>SUM(J57:J61)</f>
        <v>381.5</v>
      </c>
      <c r="K62" s="25"/>
      <c r="L62" s="19">
        <f>SUM(L57:L61)</f>
        <v>29.310000000000002</v>
      </c>
    </row>
    <row r="63" spans="1:12" ht="14.4" x14ac:dyDescent="0.3">
      <c r="A63" s="26">
        <v>1</v>
      </c>
      <c r="B63" s="13">
        <f>B57</f>
        <v>2</v>
      </c>
      <c r="C63" s="10" t="s">
        <v>56</v>
      </c>
      <c r="D63" s="7" t="s">
        <v>24</v>
      </c>
      <c r="E63" s="38" t="s">
        <v>67</v>
      </c>
      <c r="F63" s="39">
        <v>250</v>
      </c>
      <c r="G63" s="39">
        <v>24.8</v>
      </c>
      <c r="H63" s="39">
        <v>25.1</v>
      </c>
      <c r="I63" s="39">
        <v>19.8</v>
      </c>
      <c r="J63" s="39">
        <v>386.7</v>
      </c>
      <c r="K63" s="40">
        <v>344</v>
      </c>
      <c r="L63" s="39">
        <v>65.900000000000006</v>
      </c>
    </row>
    <row r="64" spans="1:12" ht="14.4" x14ac:dyDescent="0.3">
      <c r="A64" s="23"/>
      <c r="B64" s="15"/>
      <c r="C64" s="11"/>
      <c r="D64" s="7" t="s">
        <v>52</v>
      </c>
      <c r="E64" s="38" t="s">
        <v>68</v>
      </c>
      <c r="F64" s="39">
        <v>100</v>
      </c>
      <c r="G64" s="39">
        <v>8.6999999999999993</v>
      </c>
      <c r="H64" s="39">
        <v>8.9</v>
      </c>
      <c r="I64" s="39">
        <v>45.3</v>
      </c>
      <c r="J64" s="39">
        <v>190.3</v>
      </c>
      <c r="K64" s="40">
        <v>123</v>
      </c>
      <c r="L64" s="39">
        <v>17.77</v>
      </c>
    </row>
    <row r="65" spans="1:12" ht="14.4" x14ac:dyDescent="0.3">
      <c r="A65" s="23"/>
      <c r="B65" s="15"/>
      <c r="C65" s="11"/>
      <c r="D65" s="7" t="s">
        <v>27</v>
      </c>
      <c r="E65" s="38" t="s">
        <v>38</v>
      </c>
      <c r="F65" s="39">
        <v>200</v>
      </c>
      <c r="G65" s="39">
        <v>3.5</v>
      </c>
      <c r="H65" s="39">
        <v>3.82</v>
      </c>
      <c r="I65" s="39">
        <v>24.69</v>
      </c>
      <c r="J65" s="39">
        <v>151.44</v>
      </c>
      <c r="K65" s="40">
        <v>356</v>
      </c>
      <c r="L65" s="39">
        <v>2.2200000000000002</v>
      </c>
    </row>
    <row r="66" spans="1:12" ht="14.4" x14ac:dyDescent="0.3">
      <c r="A66" s="23"/>
      <c r="B66" s="15"/>
      <c r="C66" s="11"/>
      <c r="D66" s="7" t="s">
        <v>28</v>
      </c>
      <c r="E66" s="38" t="s">
        <v>36</v>
      </c>
      <c r="F66" s="39">
        <v>75</v>
      </c>
      <c r="G66" s="39">
        <v>4.6100000000000003</v>
      </c>
      <c r="H66" s="39">
        <v>0.71</v>
      </c>
      <c r="I66" s="39">
        <v>30.16</v>
      </c>
      <c r="J66" s="39">
        <v>118.85</v>
      </c>
      <c r="K66" s="40">
        <v>365</v>
      </c>
      <c r="L66" s="39">
        <v>3.4</v>
      </c>
    </row>
    <row r="67" spans="1:12" ht="14.4" x14ac:dyDescent="0.3">
      <c r="A67" s="23"/>
      <c r="B67" s="15"/>
      <c r="C67" s="11"/>
      <c r="D67" s="7" t="s">
        <v>29</v>
      </c>
      <c r="E67" s="38" t="s">
        <v>49</v>
      </c>
      <c r="F67" s="39">
        <f t="shared" ref="F67:L67" si="12">F53</f>
        <v>50</v>
      </c>
      <c r="G67" s="39">
        <f t="shared" si="12"/>
        <v>2.6</v>
      </c>
      <c r="H67" s="39">
        <f t="shared" si="12"/>
        <v>0.6</v>
      </c>
      <c r="I67" s="39">
        <f t="shared" si="12"/>
        <v>22.15</v>
      </c>
      <c r="J67" s="39">
        <f t="shared" si="12"/>
        <v>67.2</v>
      </c>
      <c r="K67" s="40">
        <f t="shared" si="12"/>
        <v>365</v>
      </c>
      <c r="L67" s="39">
        <f t="shared" si="12"/>
        <v>3.03</v>
      </c>
    </row>
    <row r="68" spans="1:12" ht="14.4" x14ac:dyDescent="0.3">
      <c r="A68" s="23"/>
      <c r="B68" s="15"/>
      <c r="C68" s="11"/>
      <c r="D68" s="6"/>
      <c r="E68" s="38"/>
      <c r="F68" s="39"/>
      <c r="G68" s="39"/>
      <c r="H68" s="39"/>
      <c r="I68" s="39"/>
      <c r="J68" s="39"/>
      <c r="K68" s="40"/>
      <c r="L68" s="39"/>
    </row>
    <row r="69" spans="1:12" ht="14.4" x14ac:dyDescent="0.3">
      <c r="A69" s="24"/>
      <c r="B69" s="17"/>
      <c r="C69" s="8"/>
      <c r="D69" s="95" t="s">
        <v>30</v>
      </c>
      <c r="E69" s="91"/>
      <c r="F69" s="92">
        <f>SUM(F63:F68)</f>
        <v>675</v>
      </c>
      <c r="G69" s="92">
        <f>SUM(G63:G68)</f>
        <v>44.21</v>
      </c>
      <c r="H69" s="92">
        <f>SUM(H63:H68)</f>
        <v>39.130000000000003</v>
      </c>
      <c r="I69" s="92">
        <f>SUM(I63:I68)</f>
        <v>142.1</v>
      </c>
      <c r="J69" s="92">
        <f>SUM(J63:J68)</f>
        <v>914.49000000000012</v>
      </c>
      <c r="K69" s="96"/>
      <c r="L69" s="92">
        <f>SUM(L63:L68)</f>
        <v>92.320000000000007</v>
      </c>
    </row>
    <row r="70" spans="1:12" ht="43.2" x14ac:dyDescent="0.3">
      <c r="A70" s="23">
        <v>1</v>
      </c>
      <c r="B70" s="15">
        <v>2</v>
      </c>
      <c r="C70" s="94" t="s">
        <v>59</v>
      </c>
      <c r="D70" s="7" t="s">
        <v>27</v>
      </c>
      <c r="E70" s="114" t="s">
        <v>74</v>
      </c>
      <c r="F70" s="97">
        <v>200</v>
      </c>
      <c r="G70" s="39">
        <v>0</v>
      </c>
      <c r="H70" s="39">
        <v>0</v>
      </c>
      <c r="I70" s="39">
        <v>17.5</v>
      </c>
      <c r="J70" s="39">
        <v>44.8</v>
      </c>
      <c r="K70" s="39">
        <v>387</v>
      </c>
      <c r="L70" s="39">
        <v>13.27</v>
      </c>
    </row>
    <row r="71" spans="1:12" ht="14.4" x14ac:dyDescent="0.3">
      <c r="A71" s="23"/>
      <c r="B71" s="15"/>
      <c r="C71" s="94"/>
      <c r="D71" s="7"/>
      <c r="E71" s="98"/>
      <c r="F71" s="99"/>
      <c r="G71" s="100"/>
      <c r="H71" s="100"/>
      <c r="I71" s="100"/>
      <c r="J71" s="100"/>
      <c r="K71" s="100"/>
      <c r="L71" s="100"/>
    </row>
    <row r="72" spans="1:12" ht="14.4" x14ac:dyDescent="0.3">
      <c r="A72" s="23"/>
      <c r="B72" s="15"/>
      <c r="C72" s="94"/>
      <c r="D72" s="101" t="s">
        <v>30</v>
      </c>
      <c r="E72" s="102"/>
      <c r="F72" s="103">
        <f>SUM(F70+F71)</f>
        <v>200</v>
      </c>
      <c r="G72" s="104"/>
      <c r="H72" s="104"/>
      <c r="I72" s="104">
        <f>I70+I71</f>
        <v>17.5</v>
      </c>
      <c r="J72" s="104">
        <f>J70+J71</f>
        <v>44.8</v>
      </c>
      <c r="K72" s="104"/>
      <c r="L72" s="104">
        <f>L70+L71</f>
        <v>13.27</v>
      </c>
    </row>
    <row r="73" spans="1:12" ht="25.95" customHeight="1" thickBot="1" x14ac:dyDescent="0.3">
      <c r="A73" s="27">
        <f>A57</f>
        <v>1</v>
      </c>
      <c r="B73" s="28">
        <f>B57</f>
        <v>2</v>
      </c>
      <c r="C73" s="146" t="s">
        <v>4</v>
      </c>
      <c r="D73" s="147"/>
      <c r="E73" s="29"/>
      <c r="F73" s="30">
        <f>F46+F56+F62+F69+F72</f>
        <v>2865</v>
      </c>
      <c r="G73" s="30">
        <f>G46+G56+G62+G69+G72</f>
        <v>104.8</v>
      </c>
      <c r="H73" s="30">
        <f>H46+H56+H62+H69+H72</f>
        <v>102.98000000000002</v>
      </c>
      <c r="I73" s="30">
        <f>I46+I56+I62+I69+I72</f>
        <v>428.84000000000003</v>
      </c>
      <c r="J73" s="30">
        <f>J46+J56+J62+J69+J72</f>
        <v>2640.7600000000007</v>
      </c>
      <c r="K73" s="30"/>
      <c r="L73" s="30">
        <f>L46+L56+L62+L69+L72</f>
        <v>236.76000000000002</v>
      </c>
    </row>
    <row r="74" spans="1:12" ht="15.6" x14ac:dyDescent="0.3">
      <c r="A74" s="20">
        <v>1</v>
      </c>
      <c r="B74" s="21">
        <v>3</v>
      </c>
      <c r="C74" s="22" t="s">
        <v>18</v>
      </c>
      <c r="D74" s="5" t="s">
        <v>19</v>
      </c>
      <c r="E74" s="74" t="s">
        <v>70</v>
      </c>
      <c r="F74" s="67">
        <v>250</v>
      </c>
      <c r="G74" s="36">
        <v>7.6</v>
      </c>
      <c r="H74" s="36">
        <v>18.899999999999999</v>
      </c>
      <c r="I74" s="36">
        <v>25.8</v>
      </c>
      <c r="J74" s="36">
        <v>224.9</v>
      </c>
      <c r="K74" s="37">
        <v>384</v>
      </c>
      <c r="L74" s="36">
        <v>19.68</v>
      </c>
    </row>
    <row r="75" spans="1:12" ht="14.4" x14ac:dyDescent="0.3">
      <c r="A75" s="23"/>
      <c r="B75" s="15"/>
      <c r="C75" s="11"/>
      <c r="D75" s="6"/>
      <c r="E75" s="38"/>
      <c r="F75" s="39"/>
      <c r="G75" s="39"/>
      <c r="H75" s="39"/>
      <c r="I75" s="39"/>
      <c r="J75" s="39"/>
      <c r="K75" s="40"/>
      <c r="L75" s="39"/>
    </row>
    <row r="76" spans="1:12" ht="15.6" x14ac:dyDescent="0.3">
      <c r="A76" s="23"/>
      <c r="B76" s="15"/>
      <c r="C76" s="11"/>
      <c r="D76" s="7" t="s">
        <v>20</v>
      </c>
      <c r="E76" s="74" t="s">
        <v>60</v>
      </c>
      <c r="F76" s="64">
        <v>200</v>
      </c>
      <c r="G76" s="39">
        <v>3.2</v>
      </c>
      <c r="H76" s="39">
        <v>2.7</v>
      </c>
      <c r="I76" s="39">
        <v>10.9</v>
      </c>
      <c r="J76" s="105" t="s">
        <v>69</v>
      </c>
      <c r="K76" s="40">
        <v>943</v>
      </c>
      <c r="L76" s="39">
        <v>9.25</v>
      </c>
    </row>
    <row r="77" spans="1:12" ht="15.6" x14ac:dyDescent="0.3">
      <c r="A77" s="23"/>
      <c r="B77" s="15"/>
      <c r="C77" s="11"/>
      <c r="D77" s="7" t="s">
        <v>21</v>
      </c>
      <c r="E77" s="74" t="s">
        <v>46</v>
      </c>
      <c r="F77" s="106" t="s">
        <v>47</v>
      </c>
      <c r="G77" s="39">
        <v>5.9</v>
      </c>
      <c r="H77" s="39">
        <v>6.4</v>
      </c>
      <c r="I77" s="39">
        <v>16</v>
      </c>
      <c r="J77" s="39">
        <v>150</v>
      </c>
      <c r="K77" s="40">
        <v>365</v>
      </c>
      <c r="L77" s="39">
        <v>21.29</v>
      </c>
    </row>
    <row r="78" spans="1:12" ht="14.4" x14ac:dyDescent="0.3">
      <c r="A78" s="23"/>
      <c r="B78" s="15"/>
      <c r="C78" s="11"/>
      <c r="D78" s="107" t="s">
        <v>21</v>
      </c>
      <c r="E78" s="108" t="s">
        <v>49</v>
      </c>
      <c r="F78" s="39">
        <v>50</v>
      </c>
      <c r="G78" s="39">
        <v>2.6</v>
      </c>
      <c r="H78" s="39">
        <v>0.6</v>
      </c>
      <c r="I78" s="39">
        <v>22.15</v>
      </c>
      <c r="J78" s="39">
        <v>67.2</v>
      </c>
      <c r="K78" s="40">
        <v>365</v>
      </c>
      <c r="L78" s="39">
        <v>3.03</v>
      </c>
    </row>
    <row r="79" spans="1:12" ht="14.4" x14ac:dyDescent="0.3">
      <c r="A79" s="23"/>
      <c r="B79" s="15"/>
      <c r="C79" s="11"/>
      <c r="D79" s="6"/>
      <c r="E79" s="38"/>
      <c r="F79" s="39"/>
      <c r="G79" s="39"/>
      <c r="H79" s="39"/>
      <c r="I79" s="39"/>
      <c r="J79" s="39"/>
      <c r="K79" s="40"/>
      <c r="L79" s="39"/>
    </row>
    <row r="80" spans="1:12" ht="14.4" x14ac:dyDescent="0.3">
      <c r="A80" s="24"/>
      <c r="B80" s="17"/>
      <c r="C80" s="8"/>
      <c r="D80" s="18" t="s">
        <v>30</v>
      </c>
      <c r="E80" s="9"/>
      <c r="F80" s="19">
        <f>SUM(F74:F79)</f>
        <v>500</v>
      </c>
      <c r="G80" s="19">
        <f>SUM(G74:G79)</f>
        <v>19.300000000000004</v>
      </c>
      <c r="H80" s="19">
        <f>SUM(H74:H79)</f>
        <v>28.6</v>
      </c>
      <c r="I80" s="19">
        <f>SUM(I74:I79)</f>
        <v>74.849999999999994</v>
      </c>
      <c r="J80" s="19">
        <f>SUM(J74:J79)</f>
        <v>442.09999999999997</v>
      </c>
      <c r="K80" s="25"/>
      <c r="L80" s="19">
        <f>SUM(L74:L79)</f>
        <v>53.25</v>
      </c>
    </row>
    <row r="81" spans="1:12" ht="14.4" x14ac:dyDescent="0.3">
      <c r="A81" s="26">
        <f>A74</f>
        <v>1</v>
      </c>
      <c r="B81" s="13">
        <f>B74</f>
        <v>3</v>
      </c>
      <c r="C81" s="109" t="s">
        <v>62</v>
      </c>
      <c r="D81" s="7" t="s">
        <v>23</v>
      </c>
      <c r="E81" s="110" t="s">
        <v>76</v>
      </c>
      <c r="F81" s="62">
        <v>120</v>
      </c>
      <c r="G81" s="39">
        <v>1.05</v>
      </c>
      <c r="H81" s="39">
        <v>1.9</v>
      </c>
      <c r="I81" s="39">
        <v>2.9</v>
      </c>
      <c r="J81" s="39">
        <v>26.11</v>
      </c>
      <c r="K81" s="40">
        <v>82</v>
      </c>
      <c r="L81" s="39">
        <v>2.69</v>
      </c>
    </row>
    <row r="82" spans="1:12" ht="14.4" x14ac:dyDescent="0.3">
      <c r="A82" s="23"/>
      <c r="B82" s="15"/>
      <c r="C82" s="11"/>
      <c r="D82" s="7" t="s">
        <v>24</v>
      </c>
      <c r="E82" s="108" t="s">
        <v>77</v>
      </c>
      <c r="F82" s="39">
        <v>300</v>
      </c>
      <c r="G82" s="39">
        <v>7.41</v>
      </c>
      <c r="H82" s="39">
        <v>13.47</v>
      </c>
      <c r="I82" s="39">
        <v>8.99</v>
      </c>
      <c r="J82" s="39">
        <v>94.2</v>
      </c>
      <c r="K82" s="40">
        <v>63</v>
      </c>
      <c r="L82" s="39">
        <v>4.55</v>
      </c>
    </row>
    <row r="83" spans="1:12" ht="15.6" x14ac:dyDescent="0.3">
      <c r="A83" s="23"/>
      <c r="B83" s="15"/>
      <c r="C83" s="11"/>
      <c r="D83" s="7" t="s">
        <v>25</v>
      </c>
      <c r="E83" s="74" t="s">
        <v>78</v>
      </c>
      <c r="F83" s="64">
        <v>250</v>
      </c>
      <c r="G83" s="39">
        <v>22.18</v>
      </c>
      <c r="H83" s="39">
        <v>25.11</v>
      </c>
      <c r="I83" s="39">
        <v>15.9</v>
      </c>
      <c r="J83" s="39">
        <v>344.54</v>
      </c>
      <c r="K83" s="40">
        <v>2013</v>
      </c>
      <c r="L83" s="39">
        <v>36.86</v>
      </c>
    </row>
    <row r="84" spans="1:12" ht="15.6" x14ac:dyDescent="0.3">
      <c r="A84" s="23"/>
      <c r="B84" s="15"/>
      <c r="C84" s="11"/>
      <c r="D84" s="7" t="s">
        <v>26</v>
      </c>
      <c r="E84" s="63"/>
      <c r="F84" s="62"/>
      <c r="G84" s="39"/>
      <c r="H84" s="39"/>
      <c r="I84" s="39"/>
      <c r="J84" s="39"/>
      <c r="K84" s="40"/>
      <c r="L84" s="39"/>
    </row>
    <row r="85" spans="1:12" ht="16.2" thickBot="1" x14ac:dyDescent="0.35">
      <c r="A85" s="23"/>
      <c r="B85" s="15"/>
      <c r="C85" s="11"/>
      <c r="D85" s="7" t="s">
        <v>27</v>
      </c>
      <c r="E85" s="74" t="s">
        <v>65</v>
      </c>
      <c r="F85" s="65">
        <v>200</v>
      </c>
      <c r="G85" s="39">
        <v>0.48</v>
      </c>
      <c r="H85" s="39">
        <v>0</v>
      </c>
      <c r="I85" s="39">
        <v>23.37</v>
      </c>
      <c r="J85" s="39">
        <v>118.02</v>
      </c>
      <c r="K85" s="40">
        <v>943</v>
      </c>
      <c r="L85" s="39">
        <v>2.48</v>
      </c>
    </row>
    <row r="86" spans="1:12" ht="15" thickBot="1" x14ac:dyDescent="0.35">
      <c r="A86" s="23"/>
      <c r="B86" s="15"/>
      <c r="C86" s="11"/>
      <c r="D86" s="7" t="s">
        <v>28</v>
      </c>
      <c r="E86" s="108" t="s">
        <v>36</v>
      </c>
      <c r="F86" s="39">
        <v>50</v>
      </c>
      <c r="G86" s="39">
        <v>4.6100000000000003</v>
      </c>
      <c r="H86" s="39">
        <v>0.71</v>
      </c>
      <c r="I86" s="39">
        <v>30.16</v>
      </c>
      <c r="J86" s="39">
        <v>118.85</v>
      </c>
      <c r="K86" s="40">
        <v>365</v>
      </c>
      <c r="L86" s="39">
        <v>3.4</v>
      </c>
    </row>
    <row r="87" spans="1:12" ht="15.6" x14ac:dyDescent="0.3">
      <c r="A87" s="23"/>
      <c r="B87" s="15"/>
      <c r="C87" s="11"/>
      <c r="D87" s="7" t="s">
        <v>29</v>
      </c>
      <c r="E87" s="74" t="s">
        <v>49</v>
      </c>
      <c r="F87" s="66">
        <v>50</v>
      </c>
      <c r="G87" s="39">
        <v>2.6</v>
      </c>
      <c r="H87" s="39">
        <v>0.6</v>
      </c>
      <c r="I87" s="39">
        <v>22.15</v>
      </c>
      <c r="J87" s="39">
        <v>67.2</v>
      </c>
      <c r="K87" s="40">
        <v>365</v>
      </c>
      <c r="L87" s="39">
        <v>3.05</v>
      </c>
    </row>
    <row r="88" spans="1:12" ht="15.6" x14ac:dyDescent="0.3">
      <c r="A88" s="23"/>
      <c r="B88" s="15"/>
      <c r="C88" s="11"/>
      <c r="D88" s="7"/>
      <c r="E88" s="89"/>
      <c r="F88" s="90"/>
      <c r="G88" s="39"/>
      <c r="H88" s="39"/>
      <c r="I88" s="39"/>
      <c r="J88" s="39"/>
      <c r="K88" s="40"/>
      <c r="L88" s="39"/>
    </row>
    <row r="89" spans="1:12" ht="14.4" x14ac:dyDescent="0.3">
      <c r="A89" s="23"/>
      <c r="B89" s="15"/>
      <c r="C89" s="11"/>
      <c r="D89" s="6"/>
      <c r="E89" s="38"/>
      <c r="F89" s="39"/>
      <c r="G89" s="39"/>
      <c r="H89" s="39"/>
      <c r="I89" s="39"/>
      <c r="J89" s="39"/>
      <c r="K89" s="40"/>
      <c r="L89" s="39"/>
    </row>
    <row r="90" spans="1:12" ht="14.4" x14ac:dyDescent="0.3">
      <c r="A90" s="23"/>
      <c r="B90" s="15"/>
      <c r="C90" s="11"/>
      <c r="D90" s="6"/>
      <c r="E90" s="38"/>
      <c r="F90" s="39"/>
      <c r="G90" s="39"/>
      <c r="H90" s="39"/>
      <c r="I90" s="39"/>
      <c r="J90" s="39"/>
      <c r="K90" s="40"/>
      <c r="L90" s="39"/>
    </row>
    <row r="91" spans="1:12" ht="15" thickBot="1" x14ac:dyDescent="0.35">
      <c r="A91" s="24"/>
      <c r="B91" s="17"/>
      <c r="C91" s="8"/>
      <c r="D91" s="18" t="s">
        <v>30</v>
      </c>
      <c r="E91" s="9"/>
      <c r="F91" s="19">
        <f>SUM(F81:F90)</f>
        <v>970</v>
      </c>
      <c r="G91" s="19">
        <f t="shared" ref="G91:J91" si="13">SUM(G81:G90)</f>
        <v>38.330000000000005</v>
      </c>
      <c r="H91" s="19">
        <f t="shared" si="13"/>
        <v>41.790000000000006</v>
      </c>
      <c r="I91" s="19">
        <f t="shared" si="13"/>
        <v>103.47</v>
      </c>
      <c r="J91" s="19">
        <f t="shared" si="13"/>
        <v>768.92000000000007</v>
      </c>
      <c r="K91" s="25"/>
      <c r="L91" s="19">
        <f t="shared" ref="L91" si="14">SUM(L81:L90)</f>
        <v>53.029999999999994</v>
      </c>
    </row>
    <row r="92" spans="1:12" ht="15.6" x14ac:dyDescent="0.3">
      <c r="A92" s="14">
        <v>1</v>
      </c>
      <c r="B92" s="15">
        <v>3</v>
      </c>
      <c r="C92" s="115" t="s">
        <v>51</v>
      </c>
      <c r="D92" s="116" t="s">
        <v>26</v>
      </c>
      <c r="E92" s="74" t="s">
        <v>79</v>
      </c>
      <c r="F92" s="73">
        <v>150</v>
      </c>
      <c r="G92" s="36">
        <v>1.54</v>
      </c>
      <c r="H92" s="36">
        <v>0.2</v>
      </c>
      <c r="I92" s="36">
        <v>21.47</v>
      </c>
      <c r="J92" s="36">
        <v>114</v>
      </c>
      <c r="K92" s="37">
        <v>384</v>
      </c>
      <c r="L92" s="36">
        <v>2.3199999999999998</v>
      </c>
    </row>
    <row r="93" spans="1:12" ht="14.4" x14ac:dyDescent="0.3">
      <c r="A93" s="14"/>
      <c r="B93" s="15"/>
      <c r="C93" s="11"/>
      <c r="D93" s="6"/>
      <c r="E93" s="38"/>
      <c r="F93" s="39"/>
      <c r="G93" s="39"/>
      <c r="H93" s="39"/>
      <c r="I93" s="39"/>
      <c r="J93" s="39"/>
      <c r="K93" s="40"/>
      <c r="L93" s="39"/>
    </row>
    <row r="94" spans="1:12" ht="15.6" x14ac:dyDescent="0.3">
      <c r="A94" s="14"/>
      <c r="B94" s="15"/>
      <c r="C94" s="11"/>
      <c r="D94" s="107" t="s">
        <v>27</v>
      </c>
      <c r="E94" s="74" t="s">
        <v>80</v>
      </c>
      <c r="F94" s="69">
        <v>200</v>
      </c>
      <c r="G94" s="39">
        <v>4.4000000000000004</v>
      </c>
      <c r="H94" s="39">
        <v>10</v>
      </c>
      <c r="I94" s="39">
        <v>7.2</v>
      </c>
      <c r="J94" s="39">
        <v>70.5</v>
      </c>
      <c r="K94" s="40">
        <v>943</v>
      </c>
      <c r="L94" s="39">
        <v>12.19</v>
      </c>
    </row>
    <row r="95" spans="1:12" ht="14.4" x14ac:dyDescent="0.3">
      <c r="A95" s="14"/>
      <c r="B95" s="15"/>
      <c r="C95" s="11"/>
      <c r="D95" s="7" t="s">
        <v>22</v>
      </c>
      <c r="E95" s="108" t="s">
        <v>66</v>
      </c>
      <c r="F95" s="39">
        <v>268</v>
      </c>
      <c r="G95" s="39">
        <v>0.49</v>
      </c>
      <c r="H95" s="39">
        <v>0.19</v>
      </c>
      <c r="I95" s="39">
        <v>20.56</v>
      </c>
      <c r="J95" s="39">
        <v>77</v>
      </c>
      <c r="K95" s="40">
        <v>847</v>
      </c>
      <c r="L95" s="39">
        <v>24.12</v>
      </c>
    </row>
    <row r="96" spans="1:12" ht="14.4" x14ac:dyDescent="0.3">
      <c r="A96" s="14"/>
      <c r="B96" s="15"/>
      <c r="C96" s="11"/>
      <c r="D96" s="6"/>
      <c r="E96" s="38"/>
      <c r="F96" s="39"/>
      <c r="G96" s="39"/>
      <c r="H96" s="39"/>
      <c r="I96" s="39"/>
      <c r="J96" s="39"/>
      <c r="K96" s="40"/>
      <c r="L96" s="39"/>
    </row>
    <row r="97" spans="1:17" ht="14.4" x14ac:dyDescent="0.3">
      <c r="A97" s="14"/>
      <c r="B97" s="15"/>
      <c r="C97" s="11"/>
      <c r="D97" s="6"/>
      <c r="E97" s="38"/>
      <c r="F97" s="39"/>
      <c r="G97" s="39"/>
      <c r="H97" s="39"/>
      <c r="I97" s="39"/>
      <c r="J97" s="39"/>
      <c r="K97" s="40"/>
      <c r="L97" s="39"/>
    </row>
    <row r="98" spans="1:17" ht="15" thickBot="1" x14ac:dyDescent="0.35">
      <c r="A98" s="16"/>
      <c r="B98" s="17"/>
      <c r="C98" s="8"/>
      <c r="D98" s="18" t="s">
        <v>30</v>
      </c>
      <c r="E98" s="9"/>
      <c r="F98" s="19">
        <f>SUM(F92:F97)</f>
        <v>618</v>
      </c>
      <c r="G98" s="19">
        <f>SUM(G92:G97)</f>
        <v>6.4300000000000006</v>
      </c>
      <c r="H98" s="19">
        <f>SUM(H92:H97)</f>
        <v>10.389999999999999</v>
      </c>
      <c r="I98" s="19">
        <f>SUM(I92:I97)</f>
        <v>49.23</v>
      </c>
      <c r="J98" s="19">
        <f>SUM(J92:J97)</f>
        <v>261.5</v>
      </c>
      <c r="K98" s="25"/>
      <c r="L98" s="19">
        <f>SUM(L92:L97)</f>
        <v>38.630000000000003</v>
      </c>
    </row>
    <row r="99" spans="1:17" ht="14.4" x14ac:dyDescent="0.3">
      <c r="A99" s="13">
        <f>A92</f>
        <v>1</v>
      </c>
      <c r="B99" s="13">
        <f>B92</f>
        <v>3</v>
      </c>
      <c r="C99" s="109" t="s">
        <v>56</v>
      </c>
      <c r="D99" s="107" t="s">
        <v>24</v>
      </c>
      <c r="E99" s="117" t="s">
        <v>81</v>
      </c>
      <c r="F99" s="68">
        <v>250</v>
      </c>
      <c r="G99" s="39">
        <v>13.6</v>
      </c>
      <c r="H99" s="39">
        <v>13.2</v>
      </c>
      <c r="I99" s="39">
        <v>29.7</v>
      </c>
      <c r="J99" s="39">
        <v>265</v>
      </c>
      <c r="K99" s="40">
        <v>36</v>
      </c>
      <c r="L99" s="39">
        <v>37</v>
      </c>
    </row>
    <row r="100" spans="1:17" ht="15.6" x14ac:dyDescent="0.3">
      <c r="A100" s="14"/>
      <c r="B100" s="15"/>
      <c r="C100" s="11"/>
      <c r="D100" s="107" t="s">
        <v>52</v>
      </c>
      <c r="E100" s="63"/>
      <c r="F100" s="70"/>
      <c r="G100" s="39"/>
      <c r="H100" s="39"/>
      <c r="I100" s="39"/>
      <c r="J100" s="39"/>
      <c r="K100" s="40"/>
      <c r="L100" s="39"/>
    </row>
    <row r="101" spans="1:17" ht="16.2" thickBot="1" x14ac:dyDescent="0.35">
      <c r="A101" s="14"/>
      <c r="B101" s="15"/>
      <c r="C101" s="11"/>
      <c r="D101" s="7" t="s">
        <v>27</v>
      </c>
      <c r="E101" s="74" t="s">
        <v>61</v>
      </c>
      <c r="F101" s="71">
        <v>200</v>
      </c>
      <c r="G101" s="39">
        <v>3.3</v>
      </c>
      <c r="H101" s="39">
        <v>3.2</v>
      </c>
      <c r="I101" s="39">
        <v>23.28</v>
      </c>
      <c r="J101" s="39">
        <v>131.6</v>
      </c>
      <c r="K101" s="40">
        <v>943</v>
      </c>
      <c r="L101" s="39">
        <v>7.51</v>
      </c>
    </row>
    <row r="102" spans="1:17" ht="14.4" x14ac:dyDescent="0.3">
      <c r="A102" s="14"/>
      <c r="B102" s="15"/>
      <c r="C102" s="11"/>
      <c r="D102" s="7" t="s">
        <v>28</v>
      </c>
      <c r="E102" s="108" t="s">
        <v>36</v>
      </c>
      <c r="F102" s="39">
        <v>42</v>
      </c>
      <c r="G102" s="39">
        <v>4.6100000000000003</v>
      </c>
      <c r="H102" s="39">
        <v>0.71</v>
      </c>
      <c r="I102" s="39">
        <v>30.16</v>
      </c>
      <c r="J102" s="39">
        <v>118.85</v>
      </c>
      <c r="K102" s="40">
        <v>365</v>
      </c>
      <c r="L102" s="39">
        <v>3.4</v>
      </c>
    </row>
    <row r="103" spans="1:17" ht="15.6" x14ac:dyDescent="0.3">
      <c r="A103" s="14"/>
      <c r="B103" s="15"/>
      <c r="C103" s="11"/>
      <c r="D103" s="7" t="s">
        <v>29</v>
      </c>
      <c r="E103" s="74" t="s">
        <v>49</v>
      </c>
      <c r="F103" s="72">
        <v>62</v>
      </c>
      <c r="G103" s="39">
        <v>2.6</v>
      </c>
      <c r="H103" s="39">
        <v>0.6</v>
      </c>
      <c r="I103" s="39">
        <v>22.15</v>
      </c>
      <c r="J103" s="39">
        <v>67.2</v>
      </c>
      <c r="K103" s="40">
        <v>365</v>
      </c>
      <c r="L103" s="39">
        <v>3.71</v>
      </c>
    </row>
    <row r="104" spans="1:17" ht="14.4" x14ac:dyDescent="0.3">
      <c r="A104" s="14"/>
      <c r="B104" s="15"/>
      <c r="C104" s="11"/>
      <c r="D104" s="6"/>
      <c r="E104" s="38"/>
      <c r="F104" s="39"/>
      <c r="G104" s="39"/>
      <c r="H104" s="39"/>
      <c r="I104" s="39"/>
      <c r="J104" s="39"/>
      <c r="K104" s="40"/>
      <c r="L104" s="39"/>
    </row>
    <row r="105" spans="1:17" ht="14.4" x14ac:dyDescent="0.3">
      <c r="A105" s="14"/>
      <c r="B105" s="15"/>
      <c r="C105" s="11"/>
      <c r="D105" s="6"/>
      <c r="E105" s="38"/>
      <c r="F105" s="39"/>
      <c r="G105" s="39"/>
      <c r="H105" s="39"/>
      <c r="I105" s="39"/>
      <c r="J105" s="39"/>
      <c r="K105" s="40"/>
      <c r="L105" s="39"/>
    </row>
    <row r="106" spans="1:17" ht="14.4" x14ac:dyDescent="0.3">
      <c r="A106" s="16"/>
      <c r="B106" s="17"/>
      <c r="C106" s="8"/>
      <c r="D106" s="18" t="s">
        <v>30</v>
      </c>
      <c r="E106" s="9"/>
      <c r="F106" s="19">
        <f>SUM(F99:F105)</f>
        <v>554</v>
      </c>
      <c r="G106" s="19">
        <f>SUM(G99:G105)</f>
        <v>24.11</v>
      </c>
      <c r="H106" s="19">
        <f>SUM(H99:H105)</f>
        <v>17.71</v>
      </c>
      <c r="I106" s="19">
        <f>SUM(I99:I105)</f>
        <v>105.28999999999999</v>
      </c>
      <c r="J106" s="19">
        <f>SUM(J99:J105)</f>
        <v>582.65000000000009</v>
      </c>
      <c r="K106" s="25"/>
      <c r="L106" s="19">
        <f>SUM(L99:L105)</f>
        <v>51.62</v>
      </c>
    </row>
    <row r="107" spans="1:17" ht="43.2" x14ac:dyDescent="0.3">
      <c r="A107" s="118">
        <v>1</v>
      </c>
      <c r="B107" s="118">
        <v>3</v>
      </c>
      <c r="C107" s="119" t="s">
        <v>59</v>
      </c>
      <c r="D107" s="121" t="s">
        <v>27</v>
      </c>
      <c r="E107" s="122" t="s">
        <v>74</v>
      </c>
      <c r="F107" s="123">
        <v>200</v>
      </c>
      <c r="G107" s="123">
        <v>0</v>
      </c>
      <c r="H107" s="123">
        <v>0</v>
      </c>
      <c r="I107" s="123">
        <v>17.5</v>
      </c>
      <c r="J107" s="123">
        <v>44.8</v>
      </c>
      <c r="K107" s="124">
        <v>387</v>
      </c>
      <c r="L107" s="123">
        <v>13.27</v>
      </c>
    </row>
    <row r="108" spans="1:17" ht="14.4" x14ac:dyDescent="0.3">
      <c r="A108" s="118"/>
      <c r="B108" s="118"/>
      <c r="C108" s="7"/>
      <c r="D108" s="120" t="s">
        <v>30</v>
      </c>
      <c r="E108" s="91"/>
      <c r="F108" s="92">
        <f>F107</f>
        <v>200</v>
      </c>
      <c r="G108" s="92"/>
      <c r="H108" s="92"/>
      <c r="I108" s="92">
        <f>I107</f>
        <v>17.5</v>
      </c>
      <c r="J108" s="92">
        <f>J107</f>
        <v>44.8</v>
      </c>
      <c r="K108" s="93"/>
      <c r="L108" s="92">
        <f>L107</f>
        <v>13.27</v>
      </c>
    </row>
    <row r="109" spans="1:17" ht="15" thickBot="1" x14ac:dyDescent="0.3">
      <c r="A109" s="31">
        <f>A92</f>
        <v>1</v>
      </c>
      <c r="B109" s="31">
        <f>B92</f>
        <v>3</v>
      </c>
      <c r="C109" s="140" t="s">
        <v>4</v>
      </c>
      <c r="D109" s="141"/>
      <c r="E109" s="29"/>
      <c r="F109" s="30">
        <f>F80+F91+F98+F106+F108</f>
        <v>2842</v>
      </c>
      <c r="G109" s="30">
        <f>G80+G91+G98+G106+G108</f>
        <v>88.170000000000016</v>
      </c>
      <c r="H109" s="30">
        <f>H80+H90+H98+H106+H108</f>
        <v>56.7</v>
      </c>
      <c r="I109" s="30">
        <f>I80+I91+I98+I106+I108</f>
        <v>350.34</v>
      </c>
      <c r="J109" s="30">
        <f>J80+J91+J98+J106+J108</f>
        <v>2099.9700000000003</v>
      </c>
      <c r="K109" s="30"/>
      <c r="L109" s="30">
        <f>L80+L91+L98+L106+L108</f>
        <v>209.8</v>
      </c>
      <c r="Q109" s="91"/>
    </row>
    <row r="110" spans="1:17" ht="15.6" x14ac:dyDescent="0.3">
      <c r="A110" s="20">
        <v>1</v>
      </c>
      <c r="B110" s="21">
        <v>4</v>
      </c>
      <c r="C110" s="22" t="s">
        <v>18</v>
      </c>
      <c r="D110" s="5" t="s">
        <v>19</v>
      </c>
      <c r="E110" s="63" t="s">
        <v>82</v>
      </c>
      <c r="F110" s="67">
        <v>250</v>
      </c>
      <c r="G110" s="36">
        <v>5.8</v>
      </c>
      <c r="H110" s="36">
        <v>11.1</v>
      </c>
      <c r="I110" s="36">
        <v>28.3</v>
      </c>
      <c r="J110" s="36">
        <v>229.9</v>
      </c>
      <c r="K110" s="37">
        <v>340</v>
      </c>
      <c r="L110" s="36">
        <v>18.36</v>
      </c>
    </row>
    <row r="111" spans="1:17" ht="14.4" x14ac:dyDescent="0.3">
      <c r="A111" s="23"/>
      <c r="B111" s="15"/>
      <c r="C111" s="11"/>
      <c r="D111" s="6"/>
      <c r="E111" s="38"/>
      <c r="F111" s="39"/>
      <c r="G111" s="39"/>
      <c r="H111" s="39"/>
      <c r="I111" s="39"/>
      <c r="J111" s="39"/>
      <c r="K111" s="40"/>
      <c r="L111" s="39"/>
    </row>
    <row r="112" spans="1:17" ht="15.6" x14ac:dyDescent="0.3">
      <c r="A112" s="23"/>
      <c r="B112" s="15"/>
      <c r="C112" s="11"/>
      <c r="D112" s="7" t="s">
        <v>20</v>
      </c>
      <c r="E112" s="63" t="s">
        <v>83</v>
      </c>
      <c r="F112" s="64">
        <v>200</v>
      </c>
      <c r="G112" s="39">
        <v>1.4</v>
      </c>
      <c r="H112" s="39">
        <v>0</v>
      </c>
      <c r="I112" s="39">
        <v>29</v>
      </c>
      <c r="J112" s="39">
        <v>122</v>
      </c>
      <c r="K112" s="40">
        <v>943</v>
      </c>
      <c r="L112" s="39">
        <v>2.17</v>
      </c>
    </row>
    <row r="113" spans="1:12" ht="15.75" customHeight="1" x14ac:dyDescent="0.3">
      <c r="A113" s="23"/>
      <c r="B113" s="15"/>
      <c r="C113" s="11"/>
      <c r="D113" s="7" t="s">
        <v>21</v>
      </c>
      <c r="E113" s="74" t="s">
        <v>46</v>
      </c>
      <c r="F113" s="64" t="s">
        <v>47</v>
      </c>
      <c r="G113" s="39">
        <v>5.9</v>
      </c>
      <c r="H113" s="39">
        <v>6.4</v>
      </c>
      <c r="I113" s="39">
        <v>16</v>
      </c>
      <c r="J113" s="39">
        <v>150</v>
      </c>
      <c r="K113" s="40">
        <v>365</v>
      </c>
      <c r="L113" s="39">
        <v>21.29</v>
      </c>
    </row>
    <row r="114" spans="1:12" ht="14.4" x14ac:dyDescent="0.3">
      <c r="A114" s="23"/>
      <c r="B114" s="15"/>
      <c r="C114" s="11"/>
      <c r="D114" s="7" t="s">
        <v>21</v>
      </c>
      <c r="E114" s="56" t="s">
        <v>84</v>
      </c>
      <c r="F114" s="57">
        <v>50</v>
      </c>
      <c r="G114" s="39">
        <v>2.6</v>
      </c>
      <c r="H114" s="39">
        <v>0.6</v>
      </c>
      <c r="I114" s="39">
        <v>22.15</v>
      </c>
      <c r="J114" s="39">
        <v>67.2</v>
      </c>
      <c r="K114" s="40">
        <v>365</v>
      </c>
      <c r="L114" s="39">
        <v>3.05</v>
      </c>
    </row>
    <row r="115" spans="1:12" ht="14.4" x14ac:dyDescent="0.3">
      <c r="A115" s="23"/>
      <c r="B115" s="15"/>
      <c r="C115" s="11"/>
      <c r="D115" s="6"/>
      <c r="E115" s="38"/>
      <c r="F115" s="39"/>
      <c r="G115" s="39"/>
      <c r="H115" s="39"/>
      <c r="I115" s="39"/>
      <c r="J115" s="39"/>
      <c r="K115" s="40"/>
      <c r="L115" s="39"/>
    </row>
    <row r="116" spans="1:12" ht="14.4" x14ac:dyDescent="0.3">
      <c r="A116" s="23"/>
      <c r="B116" s="15"/>
      <c r="C116" s="11"/>
      <c r="D116" s="6"/>
      <c r="E116" s="38"/>
      <c r="F116" s="39"/>
      <c r="G116" s="39"/>
      <c r="H116" s="39"/>
      <c r="I116" s="39"/>
      <c r="J116" s="39"/>
      <c r="K116" s="40"/>
      <c r="L116" s="39"/>
    </row>
    <row r="117" spans="1:12" ht="14.4" x14ac:dyDescent="0.3">
      <c r="A117" s="24"/>
      <c r="B117" s="17"/>
      <c r="C117" s="8"/>
      <c r="D117" s="18" t="s">
        <v>30</v>
      </c>
      <c r="E117" s="9"/>
      <c r="F117" s="19">
        <f>SUM(F110:F116)</f>
        <v>500</v>
      </c>
      <c r="G117" s="19">
        <f t="shared" ref="G117:J117" si="15">SUM(G110:G116)</f>
        <v>15.7</v>
      </c>
      <c r="H117" s="19">
        <f t="shared" si="15"/>
        <v>18.100000000000001</v>
      </c>
      <c r="I117" s="19">
        <f t="shared" si="15"/>
        <v>95.449999999999989</v>
      </c>
      <c r="J117" s="19">
        <f t="shared" si="15"/>
        <v>569.1</v>
      </c>
      <c r="K117" s="25"/>
      <c r="L117" s="19">
        <f t="shared" ref="L117" si="16">SUM(L110:L116)</f>
        <v>44.87</v>
      </c>
    </row>
    <row r="118" spans="1:12" ht="14.4" x14ac:dyDescent="0.3">
      <c r="A118" s="26">
        <f>A110</f>
        <v>1</v>
      </c>
      <c r="B118" s="13">
        <f>B110</f>
        <v>4</v>
      </c>
      <c r="C118" s="10" t="s">
        <v>62</v>
      </c>
      <c r="D118" s="7" t="s">
        <v>23</v>
      </c>
      <c r="E118" s="38" t="s">
        <v>85</v>
      </c>
      <c r="F118" s="39">
        <v>160</v>
      </c>
      <c r="G118" s="39">
        <v>1.8</v>
      </c>
      <c r="H118" s="39">
        <v>15.3</v>
      </c>
      <c r="I118" s="39">
        <v>10.8</v>
      </c>
      <c r="J118" s="39">
        <v>198</v>
      </c>
      <c r="K118" s="40">
        <v>332</v>
      </c>
      <c r="L118" s="39">
        <v>3.57</v>
      </c>
    </row>
    <row r="119" spans="1:12" ht="14.4" x14ac:dyDescent="0.3">
      <c r="A119" s="23"/>
      <c r="B119" s="15"/>
      <c r="C119" s="11"/>
      <c r="D119" s="7" t="s">
        <v>24</v>
      </c>
      <c r="E119" s="38" t="s">
        <v>86</v>
      </c>
      <c r="F119" s="39">
        <v>300</v>
      </c>
      <c r="G119" s="39">
        <v>3.16</v>
      </c>
      <c r="H119" s="39">
        <v>9.24</v>
      </c>
      <c r="I119" s="39">
        <v>15.16</v>
      </c>
      <c r="J119" s="39">
        <v>110.72</v>
      </c>
      <c r="K119" s="40">
        <v>303</v>
      </c>
      <c r="L119" s="39">
        <v>24.25</v>
      </c>
    </row>
    <row r="120" spans="1:12" ht="15.6" x14ac:dyDescent="0.3">
      <c r="A120" s="23"/>
      <c r="B120" s="15"/>
      <c r="C120" s="11"/>
      <c r="D120" s="7" t="s">
        <v>25</v>
      </c>
      <c r="E120" s="63" t="s">
        <v>87</v>
      </c>
      <c r="F120" s="64">
        <v>250</v>
      </c>
      <c r="G120" s="39">
        <v>2.5</v>
      </c>
      <c r="H120" s="39">
        <v>8.9</v>
      </c>
      <c r="I120" s="39">
        <v>11.4</v>
      </c>
      <c r="J120" s="39">
        <v>106.8</v>
      </c>
      <c r="K120" s="40">
        <v>608</v>
      </c>
      <c r="L120" s="39">
        <v>12.84</v>
      </c>
    </row>
    <row r="121" spans="1:12" ht="15.6" x14ac:dyDescent="0.3">
      <c r="A121" s="23"/>
      <c r="B121" s="15"/>
      <c r="C121" s="11"/>
      <c r="D121" s="7" t="s">
        <v>26</v>
      </c>
      <c r="E121" s="63"/>
      <c r="F121" s="62"/>
      <c r="G121" s="39"/>
      <c r="H121" s="39"/>
      <c r="I121" s="39"/>
      <c r="J121" s="39"/>
      <c r="K121" s="40"/>
      <c r="L121" s="39"/>
    </row>
    <row r="122" spans="1:12" ht="16.2" thickBot="1" x14ac:dyDescent="0.35">
      <c r="A122" s="23"/>
      <c r="B122" s="15"/>
      <c r="C122" s="11"/>
      <c r="D122" s="7" t="s">
        <v>27</v>
      </c>
      <c r="E122" s="63" t="s">
        <v>65</v>
      </c>
      <c r="F122" s="65">
        <v>200</v>
      </c>
      <c r="G122" s="39">
        <v>0.48</v>
      </c>
      <c r="H122" s="39">
        <v>0</v>
      </c>
      <c r="I122" s="39">
        <v>23.37</v>
      </c>
      <c r="J122" s="39">
        <v>118.02</v>
      </c>
      <c r="K122" s="40">
        <v>943</v>
      </c>
      <c r="L122" s="39">
        <v>2.48</v>
      </c>
    </row>
    <row r="123" spans="1:12" ht="15" thickBot="1" x14ac:dyDescent="0.35">
      <c r="A123" s="23"/>
      <c r="B123" s="15"/>
      <c r="C123" s="11"/>
      <c r="D123" s="7" t="s">
        <v>28</v>
      </c>
      <c r="E123" s="38" t="s">
        <v>36</v>
      </c>
      <c r="F123" s="39">
        <v>50</v>
      </c>
      <c r="G123" s="39">
        <v>4.6100000000000003</v>
      </c>
      <c r="H123" s="39">
        <v>0.71</v>
      </c>
      <c r="I123" s="39">
        <v>30.16</v>
      </c>
      <c r="J123" s="39">
        <v>118.85</v>
      </c>
      <c r="K123" s="40">
        <v>365</v>
      </c>
      <c r="L123" s="39">
        <v>3.4</v>
      </c>
    </row>
    <row r="124" spans="1:12" ht="15.6" x14ac:dyDescent="0.3">
      <c r="A124" s="23"/>
      <c r="B124" s="15"/>
      <c r="C124" s="11"/>
      <c r="D124" s="7" t="s">
        <v>29</v>
      </c>
      <c r="E124" s="63" t="s">
        <v>49</v>
      </c>
      <c r="F124" s="66">
        <v>50</v>
      </c>
      <c r="G124" s="39">
        <v>2.6</v>
      </c>
      <c r="H124" s="39">
        <v>0.6</v>
      </c>
      <c r="I124" s="39">
        <v>22.15</v>
      </c>
      <c r="J124" s="39">
        <v>67.2</v>
      </c>
      <c r="K124" s="40">
        <v>365</v>
      </c>
      <c r="L124" s="39">
        <v>3.05</v>
      </c>
    </row>
    <row r="125" spans="1:12" ht="14.4" x14ac:dyDescent="0.3">
      <c r="A125" s="23"/>
      <c r="B125" s="15"/>
      <c r="C125" s="11"/>
      <c r="D125" s="6"/>
      <c r="E125" s="38"/>
      <c r="F125" s="39"/>
      <c r="G125" s="39"/>
      <c r="H125" s="39"/>
      <c r="I125" s="39"/>
      <c r="J125" s="39"/>
      <c r="K125" s="40"/>
      <c r="L125" s="39"/>
    </row>
    <row r="126" spans="1:12" ht="14.4" x14ac:dyDescent="0.3">
      <c r="A126" s="23"/>
      <c r="B126" s="15"/>
      <c r="C126" s="11"/>
      <c r="D126" s="6"/>
      <c r="E126" s="38"/>
      <c r="F126" s="39"/>
      <c r="G126" s="39"/>
      <c r="H126" s="39"/>
      <c r="I126" s="39"/>
      <c r="J126" s="39"/>
      <c r="K126" s="40"/>
      <c r="L126" s="39"/>
    </row>
    <row r="127" spans="1:12" ht="15" thickBot="1" x14ac:dyDescent="0.35">
      <c r="A127" s="24"/>
      <c r="B127" s="17"/>
      <c r="C127" s="8"/>
      <c r="D127" s="18" t="s">
        <v>30</v>
      </c>
      <c r="E127" s="9"/>
      <c r="F127" s="19">
        <f>SUM(F118:F126)</f>
        <v>1010</v>
      </c>
      <c r="G127" s="19">
        <f t="shared" ref="G127:J127" si="17">SUM(G118:G126)</f>
        <v>15.15</v>
      </c>
      <c r="H127" s="19">
        <f t="shared" si="17"/>
        <v>34.75</v>
      </c>
      <c r="I127" s="19">
        <f t="shared" si="17"/>
        <v>113.03999999999999</v>
      </c>
      <c r="J127" s="19">
        <f t="shared" si="17"/>
        <v>719.59000000000015</v>
      </c>
      <c r="K127" s="25"/>
      <c r="L127" s="19">
        <f t="shared" ref="L127" si="18">SUM(L118:L126)</f>
        <v>49.589999999999989</v>
      </c>
    </row>
    <row r="128" spans="1:12" ht="15.6" x14ac:dyDescent="0.3">
      <c r="A128" s="20">
        <v>1</v>
      </c>
      <c r="B128" s="21">
        <v>4</v>
      </c>
      <c r="C128" s="22" t="s">
        <v>51</v>
      </c>
      <c r="D128" s="5" t="s">
        <v>52</v>
      </c>
      <c r="E128" s="81" t="s">
        <v>88</v>
      </c>
      <c r="F128" s="82">
        <v>20</v>
      </c>
      <c r="G128" s="36">
        <v>1.1100000000000001</v>
      </c>
      <c r="H128" s="36">
        <v>1.72</v>
      </c>
      <c r="I128" s="36">
        <v>30.5</v>
      </c>
      <c r="J128" s="36">
        <v>95.28</v>
      </c>
      <c r="K128" s="37">
        <v>469</v>
      </c>
      <c r="L128" s="36">
        <v>3.84</v>
      </c>
    </row>
    <row r="129" spans="1:12" ht="14.4" x14ac:dyDescent="0.3">
      <c r="A129" s="23"/>
      <c r="B129" s="15"/>
      <c r="C129" s="11"/>
      <c r="D129" s="6"/>
      <c r="E129" s="38"/>
      <c r="F129" s="39"/>
      <c r="G129" s="39"/>
      <c r="H129" s="39"/>
      <c r="I129" s="39"/>
      <c r="J129" s="39"/>
      <c r="K129" s="40"/>
      <c r="L129" s="39"/>
    </row>
    <row r="130" spans="1:12" ht="15.6" x14ac:dyDescent="0.3">
      <c r="A130" s="23"/>
      <c r="B130" s="15"/>
      <c r="C130" s="11"/>
      <c r="D130" s="7" t="s">
        <v>27</v>
      </c>
      <c r="E130" s="77" t="s">
        <v>54</v>
      </c>
      <c r="F130" s="76">
        <v>200</v>
      </c>
      <c r="G130" s="39">
        <v>4.0999999999999996</v>
      </c>
      <c r="H130" s="39">
        <v>4.2</v>
      </c>
      <c r="I130" s="39">
        <v>7.65</v>
      </c>
      <c r="J130" s="39">
        <v>94.1</v>
      </c>
      <c r="K130" s="40">
        <v>943</v>
      </c>
      <c r="L130" s="39">
        <v>19.309999999999999</v>
      </c>
    </row>
    <row r="131" spans="1:12" ht="14.4" x14ac:dyDescent="0.3">
      <c r="A131" s="23"/>
      <c r="B131" s="15"/>
      <c r="C131" s="11"/>
      <c r="D131" s="7" t="s">
        <v>22</v>
      </c>
      <c r="E131" s="38" t="s">
        <v>55</v>
      </c>
      <c r="F131" s="39">
        <v>300</v>
      </c>
      <c r="G131" s="39">
        <v>5.99</v>
      </c>
      <c r="H131" s="39">
        <v>4.37</v>
      </c>
      <c r="I131" s="39">
        <v>29.63</v>
      </c>
      <c r="J131" s="39">
        <v>190.7</v>
      </c>
      <c r="K131" s="40">
        <v>765</v>
      </c>
      <c r="L131" s="39">
        <v>30</v>
      </c>
    </row>
    <row r="132" spans="1:12" ht="14.4" x14ac:dyDescent="0.3">
      <c r="A132" s="23"/>
      <c r="B132" s="15"/>
      <c r="C132" s="11"/>
      <c r="D132" s="6"/>
      <c r="E132" s="38"/>
      <c r="F132" s="39"/>
      <c r="G132" s="39"/>
      <c r="H132" s="39"/>
      <c r="I132" s="39"/>
      <c r="J132" s="39"/>
      <c r="K132" s="40"/>
      <c r="L132" s="39"/>
    </row>
    <row r="133" spans="1:12" ht="14.4" x14ac:dyDescent="0.3">
      <c r="A133" s="24"/>
      <c r="B133" s="17"/>
      <c r="C133" s="8"/>
      <c r="D133" s="18" t="s">
        <v>30</v>
      </c>
      <c r="E133" s="9"/>
      <c r="F133" s="19">
        <f>SUM(F128:F132)</f>
        <v>520</v>
      </c>
      <c r="G133" s="19">
        <f>SUM(G128:G132)</f>
        <v>11.2</v>
      </c>
      <c r="H133" s="19">
        <f>SUM(H128:H132)</f>
        <v>10.29</v>
      </c>
      <c r="I133" s="19">
        <f>SUM(I128:I132)</f>
        <v>67.78</v>
      </c>
      <c r="J133" s="19">
        <f>SUM(J128:J132)</f>
        <v>380.08</v>
      </c>
      <c r="K133" s="25"/>
      <c r="L133" s="19">
        <f>SUM(L128:L132)</f>
        <v>53.15</v>
      </c>
    </row>
    <row r="134" spans="1:12" ht="14.4" x14ac:dyDescent="0.3">
      <c r="A134" s="26">
        <v>1</v>
      </c>
      <c r="B134" s="13">
        <f>B128</f>
        <v>4</v>
      </c>
      <c r="C134" s="10" t="s">
        <v>56</v>
      </c>
      <c r="D134" s="7"/>
      <c r="E134" s="38"/>
      <c r="F134" s="39"/>
      <c r="G134" s="39"/>
      <c r="H134" s="39"/>
      <c r="I134" s="39"/>
      <c r="J134" s="39"/>
      <c r="K134" s="40"/>
      <c r="L134" s="39"/>
    </row>
    <row r="135" spans="1:12" ht="15.6" x14ac:dyDescent="0.3">
      <c r="A135" s="23"/>
      <c r="B135" s="15"/>
      <c r="C135" s="11"/>
      <c r="D135" s="7" t="s">
        <v>24</v>
      </c>
      <c r="E135" s="75" t="s">
        <v>89</v>
      </c>
      <c r="F135" s="76">
        <v>200</v>
      </c>
      <c r="G135" s="39">
        <v>22.65</v>
      </c>
      <c r="H135" s="39">
        <v>20.5</v>
      </c>
      <c r="I135" s="39">
        <v>3.8</v>
      </c>
      <c r="J135" s="39">
        <v>151.80000000000001</v>
      </c>
      <c r="K135" s="40">
        <v>170</v>
      </c>
      <c r="L135" s="39">
        <v>97.14</v>
      </c>
    </row>
    <row r="136" spans="1:12" ht="15.6" x14ac:dyDescent="0.3">
      <c r="A136" s="23"/>
      <c r="B136" s="15"/>
      <c r="C136" s="11"/>
      <c r="D136" s="7" t="s">
        <v>27</v>
      </c>
      <c r="E136" s="77" t="s">
        <v>41</v>
      </c>
      <c r="F136" s="78">
        <v>200</v>
      </c>
      <c r="G136" s="39">
        <v>1.04</v>
      </c>
      <c r="H136" s="39">
        <v>6.8</v>
      </c>
      <c r="I136" s="39">
        <v>13</v>
      </c>
      <c r="J136" s="39">
        <v>62</v>
      </c>
      <c r="K136" s="40">
        <v>945</v>
      </c>
      <c r="L136" s="39">
        <v>5.49</v>
      </c>
    </row>
    <row r="137" spans="1:12" ht="15.6" x14ac:dyDescent="0.3">
      <c r="A137" s="23"/>
      <c r="B137" s="15"/>
      <c r="C137" s="11"/>
      <c r="D137" s="7" t="s">
        <v>28</v>
      </c>
      <c r="E137" s="77" t="s">
        <v>36</v>
      </c>
      <c r="F137" s="79">
        <v>63</v>
      </c>
      <c r="G137" s="39">
        <v>4.6100000000000003</v>
      </c>
      <c r="H137" s="39">
        <v>0.71</v>
      </c>
      <c r="I137" s="39">
        <v>30.16</v>
      </c>
      <c r="J137" s="39">
        <v>118.85</v>
      </c>
      <c r="K137" s="40">
        <v>365</v>
      </c>
      <c r="L137" s="39">
        <v>4.08</v>
      </c>
    </row>
    <row r="138" spans="1:12" ht="14.4" x14ac:dyDescent="0.3">
      <c r="A138" s="23"/>
      <c r="B138" s="15"/>
      <c r="C138" s="11"/>
      <c r="D138" s="7" t="s">
        <v>29</v>
      </c>
      <c r="E138" s="38" t="s">
        <v>49</v>
      </c>
      <c r="F138" s="39">
        <v>50</v>
      </c>
      <c r="G138" s="39">
        <v>2.6</v>
      </c>
      <c r="H138" s="39">
        <v>0.6</v>
      </c>
      <c r="I138" s="39">
        <v>22.15</v>
      </c>
      <c r="J138" s="39">
        <v>67.2</v>
      </c>
      <c r="K138" s="40">
        <v>365</v>
      </c>
      <c r="L138" s="39">
        <v>3.03</v>
      </c>
    </row>
    <row r="139" spans="1:12" ht="15.6" x14ac:dyDescent="0.3">
      <c r="A139" s="23"/>
      <c r="B139" s="15"/>
      <c r="C139" s="11"/>
      <c r="D139" s="6" t="s">
        <v>52</v>
      </c>
      <c r="E139" s="75" t="s">
        <v>90</v>
      </c>
      <c r="F139" s="80">
        <v>120</v>
      </c>
      <c r="G139" s="39">
        <v>6.3</v>
      </c>
      <c r="H139" s="39">
        <v>16.899999999999999</v>
      </c>
      <c r="I139" s="39">
        <v>16.3</v>
      </c>
      <c r="J139" s="39">
        <v>132</v>
      </c>
      <c r="K139" s="40">
        <v>56</v>
      </c>
      <c r="L139" s="39">
        <v>11.78</v>
      </c>
    </row>
    <row r="140" spans="1:12" ht="14.4" x14ac:dyDescent="0.3">
      <c r="A140" s="23"/>
      <c r="B140" s="15"/>
      <c r="C140" s="11"/>
      <c r="D140" s="6"/>
      <c r="E140" s="38"/>
      <c r="F140" s="39"/>
      <c r="G140" s="39"/>
      <c r="H140" s="39"/>
      <c r="I140" s="39"/>
      <c r="J140" s="39"/>
      <c r="K140" s="40"/>
      <c r="L140" s="39"/>
    </row>
    <row r="141" spans="1:12" ht="14.4" x14ac:dyDescent="0.3">
      <c r="A141" s="24"/>
      <c r="B141" s="17"/>
      <c r="C141" s="8"/>
      <c r="D141" s="18" t="s">
        <v>30</v>
      </c>
      <c r="E141" s="9"/>
      <c r="F141" s="19">
        <f>SUM(F134:F140)</f>
        <v>633</v>
      </c>
      <c r="G141" s="19">
        <f>SUM(G134:G140)</f>
        <v>37.199999999999996</v>
      </c>
      <c r="H141" s="19">
        <f>SUM(H134:H140)</f>
        <v>45.510000000000005</v>
      </c>
      <c r="I141" s="19">
        <f>SUM(I134:I140)</f>
        <v>85.41</v>
      </c>
      <c r="J141" s="19">
        <f>SUM(J134:J140)</f>
        <v>531.84999999999991</v>
      </c>
      <c r="K141" s="25"/>
      <c r="L141" s="19">
        <f>SUM(L134:L140)</f>
        <v>121.52</v>
      </c>
    </row>
    <row r="142" spans="1:12" ht="15" thickBot="1" x14ac:dyDescent="0.3">
      <c r="A142" s="27">
        <f>A128</f>
        <v>1</v>
      </c>
      <c r="B142" s="28">
        <f>B128</f>
        <v>4</v>
      </c>
      <c r="C142" s="140" t="s">
        <v>4</v>
      </c>
      <c r="D142" s="141"/>
      <c r="E142" s="29"/>
      <c r="F142" s="30">
        <f>F117+F127+F133+F141</f>
        <v>2663</v>
      </c>
      <c r="G142" s="30">
        <f>G117+G127+G133+G141</f>
        <v>79.25</v>
      </c>
      <c r="H142" s="30">
        <f>H117+H127+H133+H141</f>
        <v>108.65</v>
      </c>
      <c r="I142" s="30">
        <f>I117+I127+I133+I141</f>
        <v>361.67999999999995</v>
      </c>
      <c r="J142" s="30">
        <f>J117+J127+J133+J141</f>
        <v>2200.62</v>
      </c>
      <c r="K142" s="30"/>
      <c r="L142" s="30">
        <f>L117+L127+L133+L141</f>
        <v>269.13</v>
      </c>
    </row>
    <row r="143" spans="1:12" ht="14.4" x14ac:dyDescent="0.3">
      <c r="A143" s="20">
        <v>1</v>
      </c>
      <c r="B143" s="21">
        <v>5</v>
      </c>
      <c r="C143" s="22" t="s">
        <v>18</v>
      </c>
      <c r="D143" s="5" t="s">
        <v>19</v>
      </c>
      <c r="E143" s="49" t="s">
        <v>91</v>
      </c>
      <c r="F143" s="87" t="s">
        <v>92</v>
      </c>
      <c r="G143" s="36">
        <v>8.1</v>
      </c>
      <c r="H143" s="36">
        <v>9.8000000000000007</v>
      </c>
      <c r="I143" s="36">
        <v>35.9</v>
      </c>
      <c r="J143" s="36">
        <v>290.60000000000002</v>
      </c>
      <c r="K143" s="37">
        <v>384</v>
      </c>
      <c r="L143" s="36">
        <v>15.3</v>
      </c>
    </row>
    <row r="144" spans="1:12" ht="14.4" x14ac:dyDescent="0.3">
      <c r="A144" s="23"/>
      <c r="B144" s="15"/>
      <c r="C144" s="11"/>
      <c r="D144" s="6"/>
      <c r="E144" s="38"/>
      <c r="F144" s="39"/>
      <c r="G144" s="39"/>
      <c r="H144" s="39"/>
      <c r="I144" s="39"/>
      <c r="J144" s="39"/>
      <c r="K144" s="40"/>
      <c r="L144" s="39"/>
    </row>
    <row r="145" spans="1:12" ht="14.4" x14ac:dyDescent="0.3">
      <c r="A145" s="23"/>
      <c r="B145" s="15"/>
      <c r="C145" s="11"/>
      <c r="D145" s="7" t="s">
        <v>20</v>
      </c>
      <c r="E145" s="52" t="s">
        <v>60</v>
      </c>
      <c r="F145" s="84">
        <v>200</v>
      </c>
      <c r="G145" s="39">
        <v>1.9</v>
      </c>
      <c r="H145" s="39">
        <v>2.1</v>
      </c>
      <c r="I145" s="39">
        <v>8.5</v>
      </c>
      <c r="J145" s="39">
        <v>85.5</v>
      </c>
      <c r="K145" s="40">
        <v>943</v>
      </c>
      <c r="L145" s="39">
        <v>5.97</v>
      </c>
    </row>
    <row r="146" spans="1:12" ht="14.4" x14ac:dyDescent="0.3">
      <c r="A146" s="23"/>
      <c r="B146" s="15"/>
      <c r="C146" s="11"/>
      <c r="D146" s="7" t="s">
        <v>21</v>
      </c>
      <c r="E146" s="52" t="s">
        <v>46</v>
      </c>
      <c r="F146" s="83" t="s">
        <v>47</v>
      </c>
      <c r="G146" s="39">
        <v>5.9</v>
      </c>
      <c r="H146" s="39">
        <v>6.4</v>
      </c>
      <c r="I146" s="39">
        <v>16</v>
      </c>
      <c r="J146" s="39">
        <v>150</v>
      </c>
      <c r="K146" s="40">
        <v>365</v>
      </c>
      <c r="L146" s="39">
        <v>21.29</v>
      </c>
    </row>
    <row r="147" spans="1:12" ht="14.4" x14ac:dyDescent="0.3">
      <c r="A147" s="23"/>
      <c r="B147" s="15"/>
      <c r="C147" s="11"/>
      <c r="D147" s="7" t="s">
        <v>21</v>
      </c>
      <c r="E147" s="38" t="s">
        <v>84</v>
      </c>
      <c r="F147" s="39">
        <v>50</v>
      </c>
      <c r="G147" s="39">
        <v>2.6</v>
      </c>
      <c r="H147" s="39">
        <v>0.6</v>
      </c>
      <c r="I147" s="39">
        <v>22.15</v>
      </c>
      <c r="J147" s="39">
        <v>67.2</v>
      </c>
      <c r="K147" s="40">
        <v>365</v>
      </c>
      <c r="L147" s="39">
        <v>3.05</v>
      </c>
    </row>
    <row r="148" spans="1:12" ht="14.4" x14ac:dyDescent="0.3">
      <c r="A148" s="23"/>
      <c r="B148" s="15"/>
      <c r="C148" s="11"/>
      <c r="D148" s="6"/>
      <c r="E148" s="38"/>
      <c r="F148" s="39"/>
      <c r="G148" s="39"/>
      <c r="H148" s="39"/>
      <c r="I148" s="39"/>
      <c r="J148" s="39"/>
      <c r="K148" s="40"/>
      <c r="L148" s="39"/>
    </row>
    <row r="149" spans="1:12" ht="14.4" x14ac:dyDescent="0.3">
      <c r="A149" s="23"/>
      <c r="B149" s="15"/>
      <c r="C149" s="11"/>
      <c r="D149" s="6"/>
      <c r="E149" s="38"/>
      <c r="F149" s="39"/>
      <c r="G149" s="39"/>
      <c r="H149" s="39"/>
      <c r="I149" s="39"/>
      <c r="J149" s="39"/>
      <c r="K149" s="40"/>
      <c r="L149" s="39"/>
    </row>
    <row r="150" spans="1:12" ht="15.75" customHeight="1" x14ac:dyDescent="0.3">
      <c r="A150" s="24"/>
      <c r="B150" s="17"/>
      <c r="C150" s="8"/>
      <c r="D150" s="18" t="s">
        <v>30</v>
      </c>
      <c r="E150" s="9"/>
      <c r="F150" s="19">
        <f>SUM(F143:F149)</f>
        <v>250</v>
      </c>
      <c r="G150" s="19">
        <f t="shared" ref="G150:J150" si="19">SUM(G143:G149)</f>
        <v>18.5</v>
      </c>
      <c r="H150" s="19">
        <f t="shared" si="19"/>
        <v>18.900000000000002</v>
      </c>
      <c r="I150" s="19">
        <f t="shared" si="19"/>
        <v>82.55</v>
      </c>
      <c r="J150" s="19">
        <f t="shared" si="19"/>
        <v>593.30000000000007</v>
      </c>
      <c r="K150" s="25"/>
      <c r="L150" s="19">
        <f t="shared" ref="L150" si="20">SUM(L143:L149)</f>
        <v>45.61</v>
      </c>
    </row>
    <row r="151" spans="1:12" ht="14.4" x14ac:dyDescent="0.3">
      <c r="A151" s="26">
        <v>1</v>
      </c>
      <c r="B151" s="13">
        <f>B143</f>
        <v>5</v>
      </c>
      <c r="C151" s="10" t="s">
        <v>62</v>
      </c>
      <c r="D151" s="7" t="s">
        <v>23</v>
      </c>
      <c r="E151" s="56" t="s">
        <v>93</v>
      </c>
      <c r="F151" s="57">
        <v>150</v>
      </c>
      <c r="G151" s="39">
        <v>1.35</v>
      </c>
      <c r="H151" s="39">
        <v>6.5</v>
      </c>
      <c r="I151" s="39">
        <v>6.27</v>
      </c>
      <c r="J151" s="39">
        <v>72.099999999999994</v>
      </c>
      <c r="K151" s="40">
        <v>42</v>
      </c>
      <c r="L151" s="39">
        <v>3.34</v>
      </c>
    </row>
    <row r="152" spans="1:12" ht="14.4" x14ac:dyDescent="0.3">
      <c r="A152" s="23"/>
      <c r="B152" s="15"/>
      <c r="C152" s="11"/>
      <c r="D152" s="7" t="s">
        <v>24</v>
      </c>
      <c r="E152" s="38" t="s">
        <v>94</v>
      </c>
      <c r="F152" s="39">
        <v>300</v>
      </c>
      <c r="G152" s="39">
        <v>3.18</v>
      </c>
      <c r="H152" s="39">
        <v>11.6</v>
      </c>
      <c r="I152" s="39">
        <v>16.059999999999999</v>
      </c>
      <c r="J152" s="39">
        <v>170.84</v>
      </c>
      <c r="K152" s="40">
        <v>86</v>
      </c>
      <c r="L152" s="39">
        <v>7.85</v>
      </c>
    </row>
    <row r="153" spans="1:12" ht="14.4" x14ac:dyDescent="0.3">
      <c r="A153" s="23"/>
      <c r="B153" s="15"/>
      <c r="C153" s="11"/>
      <c r="D153" s="7" t="s">
        <v>25</v>
      </c>
      <c r="E153" s="47" t="s">
        <v>95</v>
      </c>
      <c r="F153" s="83" t="s">
        <v>92</v>
      </c>
      <c r="G153" s="39">
        <v>17.600000000000001</v>
      </c>
      <c r="H153" s="39">
        <v>18.8</v>
      </c>
      <c r="I153" s="39">
        <v>40.1</v>
      </c>
      <c r="J153" s="39">
        <v>350.9</v>
      </c>
      <c r="K153" s="40" t="s">
        <v>42</v>
      </c>
      <c r="L153" s="39">
        <v>24.93</v>
      </c>
    </row>
    <row r="154" spans="1:12" ht="14.4" x14ac:dyDescent="0.3">
      <c r="A154" s="23"/>
      <c r="B154" s="15"/>
      <c r="C154" s="11"/>
      <c r="D154" s="7" t="s">
        <v>27</v>
      </c>
      <c r="E154" s="85" t="s">
        <v>97</v>
      </c>
      <c r="F154" s="86">
        <v>200</v>
      </c>
      <c r="G154" s="39">
        <v>0.48</v>
      </c>
      <c r="H154" s="39">
        <v>0</v>
      </c>
      <c r="I154" s="39">
        <v>22.37</v>
      </c>
      <c r="J154" s="39">
        <v>118.02</v>
      </c>
      <c r="K154" s="40">
        <v>393</v>
      </c>
      <c r="L154" s="39">
        <v>2.48</v>
      </c>
    </row>
    <row r="155" spans="1:12" ht="14.4" x14ac:dyDescent="0.3">
      <c r="A155" s="23"/>
      <c r="B155" s="15"/>
      <c r="C155" s="11"/>
      <c r="D155" s="7" t="s">
        <v>28</v>
      </c>
      <c r="E155" s="38" t="s">
        <v>36</v>
      </c>
      <c r="F155" s="39">
        <v>50</v>
      </c>
      <c r="G155" s="39">
        <v>4.6100000000000003</v>
      </c>
      <c r="H155" s="39">
        <v>0.71</v>
      </c>
      <c r="I155" s="39">
        <v>30.16</v>
      </c>
      <c r="J155" s="39">
        <v>118.85</v>
      </c>
      <c r="K155" s="40">
        <v>365</v>
      </c>
      <c r="L155" s="39">
        <v>3.4</v>
      </c>
    </row>
    <row r="156" spans="1:12" ht="14.4" x14ac:dyDescent="0.3">
      <c r="A156" s="23"/>
      <c r="B156" s="15"/>
      <c r="C156" s="11"/>
      <c r="D156" s="7" t="s">
        <v>29</v>
      </c>
      <c r="E156" s="47" t="s">
        <v>49</v>
      </c>
      <c r="F156" s="84">
        <v>50</v>
      </c>
      <c r="G156" s="39">
        <v>2.6</v>
      </c>
      <c r="H156" s="39">
        <v>0.6</v>
      </c>
      <c r="I156" s="39">
        <v>22.15</v>
      </c>
      <c r="J156" s="39">
        <v>67.2</v>
      </c>
      <c r="K156" s="40">
        <v>365</v>
      </c>
      <c r="L156" s="39">
        <v>3.03</v>
      </c>
    </row>
    <row r="157" spans="1:12" ht="14.4" x14ac:dyDescent="0.3">
      <c r="A157" s="23"/>
      <c r="B157" s="15"/>
      <c r="C157" s="11"/>
      <c r="D157" s="6"/>
      <c r="E157" s="38"/>
      <c r="F157" s="39"/>
      <c r="G157" s="39"/>
      <c r="H157" s="39"/>
      <c r="I157" s="39"/>
      <c r="J157" s="39"/>
      <c r="K157" s="40"/>
      <c r="L157" s="39"/>
    </row>
    <row r="158" spans="1:12" ht="14.4" x14ac:dyDescent="0.3">
      <c r="A158" s="23"/>
      <c r="B158" s="15"/>
      <c r="C158" s="11"/>
      <c r="D158" s="6"/>
      <c r="E158" s="38"/>
      <c r="F158" s="39"/>
      <c r="G158" s="39"/>
      <c r="H158" s="39"/>
      <c r="I158" s="39"/>
      <c r="J158" s="39"/>
      <c r="K158" s="40"/>
      <c r="L158" s="39"/>
    </row>
    <row r="159" spans="1:12" ht="15" thickBot="1" x14ac:dyDescent="0.35">
      <c r="A159" s="24"/>
      <c r="B159" s="17"/>
      <c r="C159" s="8"/>
      <c r="D159" s="18" t="s">
        <v>30</v>
      </c>
      <c r="E159" s="9"/>
      <c r="F159" s="19">
        <f>SUM(F151:F158)</f>
        <v>750</v>
      </c>
      <c r="G159" s="19">
        <f>SUM(G151:G158)</f>
        <v>29.820000000000004</v>
      </c>
      <c r="H159" s="19">
        <f>SUM(H151:H158)</f>
        <v>38.210000000000008</v>
      </c>
      <c r="I159" s="19">
        <f>SUM(I151:I158)</f>
        <v>137.10999999999999</v>
      </c>
      <c r="J159" s="19">
        <f>SUM(J151:J158)</f>
        <v>897.91</v>
      </c>
      <c r="K159" s="25"/>
      <c r="L159" s="19">
        <f>SUM(L151:L158)</f>
        <v>45.029999999999994</v>
      </c>
    </row>
    <row r="160" spans="1:12" ht="14.4" x14ac:dyDescent="0.3">
      <c r="A160" s="20">
        <v>1</v>
      </c>
      <c r="B160" s="21">
        <v>5</v>
      </c>
      <c r="C160" s="22" t="s">
        <v>51</v>
      </c>
      <c r="D160" s="5"/>
      <c r="E160" s="47"/>
      <c r="F160" s="48"/>
      <c r="G160" s="36"/>
      <c r="H160" s="36"/>
      <c r="I160" s="36"/>
      <c r="J160" s="36"/>
      <c r="K160" s="37"/>
      <c r="L160" s="36"/>
    </row>
    <row r="161" spans="1:12" ht="14.4" x14ac:dyDescent="0.3">
      <c r="A161" s="23"/>
      <c r="B161" s="15"/>
      <c r="C161" s="11"/>
      <c r="D161" s="7" t="s">
        <v>27</v>
      </c>
      <c r="E161" s="52" t="s">
        <v>54</v>
      </c>
      <c r="F161" s="84" t="s">
        <v>96</v>
      </c>
      <c r="G161" s="39">
        <v>4.0999999999999996</v>
      </c>
      <c r="H161" s="39">
        <v>4.2</v>
      </c>
      <c r="I161" s="39">
        <v>7.85</v>
      </c>
      <c r="J161" s="39">
        <v>94.1</v>
      </c>
      <c r="K161" s="40">
        <v>943</v>
      </c>
      <c r="L161" s="39">
        <v>17.38</v>
      </c>
    </row>
    <row r="162" spans="1:12" ht="14.4" x14ac:dyDescent="0.3">
      <c r="A162" s="23"/>
      <c r="B162" s="15"/>
      <c r="C162" s="11"/>
      <c r="D162" s="7" t="s">
        <v>52</v>
      </c>
      <c r="E162" s="52" t="s">
        <v>88</v>
      </c>
      <c r="F162" s="83" t="s">
        <v>98</v>
      </c>
      <c r="G162" s="39">
        <v>1.1100000000000001</v>
      </c>
      <c r="H162" s="39">
        <v>1.72</v>
      </c>
      <c r="I162" s="39">
        <v>30.5</v>
      </c>
      <c r="J162" s="39">
        <v>96.28</v>
      </c>
      <c r="K162" s="40">
        <v>76</v>
      </c>
      <c r="L162" s="39">
        <v>3.06</v>
      </c>
    </row>
    <row r="163" spans="1:12" ht="14.4" x14ac:dyDescent="0.3">
      <c r="A163" s="23"/>
      <c r="B163" s="15"/>
      <c r="C163" s="11"/>
      <c r="D163" s="7" t="s">
        <v>22</v>
      </c>
      <c r="E163" s="38" t="s">
        <v>99</v>
      </c>
      <c r="F163" s="39">
        <v>150</v>
      </c>
      <c r="G163" s="39">
        <v>1.89</v>
      </c>
      <c r="H163" s="39">
        <v>0.17</v>
      </c>
      <c r="I163" s="39">
        <v>21.98</v>
      </c>
      <c r="J163" s="39">
        <v>96.6</v>
      </c>
      <c r="K163" s="40">
        <v>456</v>
      </c>
      <c r="L163" s="39">
        <v>9.48</v>
      </c>
    </row>
    <row r="164" spans="1:12" ht="14.4" x14ac:dyDescent="0.3">
      <c r="A164" s="23"/>
      <c r="B164" s="15"/>
      <c r="C164" s="11"/>
      <c r="D164" s="6"/>
      <c r="E164" s="38"/>
      <c r="F164" s="39"/>
      <c r="G164" s="39"/>
      <c r="H164" s="39"/>
      <c r="I164" s="39"/>
      <c r="J164" s="39"/>
      <c r="K164" s="40"/>
      <c r="L164" s="39"/>
    </row>
    <row r="165" spans="1:12" ht="15.75" customHeight="1" x14ac:dyDescent="0.3">
      <c r="A165" s="24"/>
      <c r="B165" s="17"/>
      <c r="C165" s="8"/>
      <c r="D165" s="18" t="s">
        <v>30</v>
      </c>
      <c r="E165" s="9"/>
      <c r="F165" s="125">
        <f>SUM(F161+F162+F163)</f>
        <v>350</v>
      </c>
      <c r="G165" s="19">
        <f>SUM(G160:G164)</f>
        <v>7.1</v>
      </c>
      <c r="H165" s="19">
        <f>SUM(H160:H164)</f>
        <v>6.09</v>
      </c>
      <c r="I165" s="19">
        <f>SUM(I160:I164)</f>
        <v>60.33</v>
      </c>
      <c r="J165" s="19">
        <f>SUM(J160:J164)</f>
        <v>286.98</v>
      </c>
      <c r="K165" s="25"/>
      <c r="L165" s="19">
        <f>SUM(L160:L164)</f>
        <v>29.919999999999998</v>
      </c>
    </row>
    <row r="166" spans="1:12" ht="14.4" x14ac:dyDescent="0.3">
      <c r="A166" s="26">
        <f>A160</f>
        <v>1</v>
      </c>
      <c r="B166" s="13">
        <v>5</v>
      </c>
      <c r="C166" s="10" t="s">
        <v>56</v>
      </c>
      <c r="D166" s="7" t="s">
        <v>26</v>
      </c>
      <c r="E166" s="56" t="s">
        <v>100</v>
      </c>
      <c r="F166" s="57">
        <v>250</v>
      </c>
      <c r="G166" s="39">
        <v>3.2</v>
      </c>
      <c r="H166" s="39">
        <v>6.1</v>
      </c>
      <c r="I166" s="39">
        <v>14.8</v>
      </c>
      <c r="J166" s="39">
        <v>120.6</v>
      </c>
      <c r="K166" s="40">
        <v>654</v>
      </c>
      <c r="L166" s="39">
        <v>13.24</v>
      </c>
    </row>
    <row r="167" spans="1:12" ht="14.4" x14ac:dyDescent="0.3">
      <c r="A167" s="23"/>
      <c r="B167" s="15"/>
      <c r="C167" s="11"/>
      <c r="D167" s="7" t="s">
        <v>25</v>
      </c>
      <c r="E167" s="47" t="s">
        <v>123</v>
      </c>
      <c r="F167" s="83" t="s">
        <v>101</v>
      </c>
      <c r="G167" s="39">
        <v>23.4</v>
      </c>
      <c r="H167" s="39">
        <v>23.4</v>
      </c>
      <c r="I167" s="126">
        <v>23498</v>
      </c>
      <c r="J167" s="39">
        <v>197</v>
      </c>
      <c r="K167" s="40">
        <v>453</v>
      </c>
      <c r="L167" s="39">
        <v>34.32</v>
      </c>
    </row>
    <row r="168" spans="1:12" ht="14.4" x14ac:dyDescent="0.3">
      <c r="A168" s="23"/>
      <c r="B168" s="15"/>
      <c r="C168" s="11"/>
      <c r="D168" s="7" t="s">
        <v>27</v>
      </c>
      <c r="E168" s="85" t="s">
        <v>61</v>
      </c>
      <c r="F168" s="86" t="s">
        <v>102</v>
      </c>
      <c r="G168" s="39">
        <v>3.1</v>
      </c>
      <c r="H168" s="39">
        <v>3.45</v>
      </c>
      <c r="I168" s="39">
        <v>21.87</v>
      </c>
      <c r="J168" s="39">
        <v>128.6</v>
      </c>
      <c r="K168" s="40">
        <v>287</v>
      </c>
      <c r="L168" s="39">
        <v>7.76</v>
      </c>
    </row>
    <row r="169" spans="1:12" ht="14.4" x14ac:dyDescent="0.3">
      <c r="A169" s="23"/>
      <c r="B169" s="15"/>
      <c r="C169" s="11"/>
      <c r="D169" s="7" t="s">
        <v>28</v>
      </c>
      <c r="E169" s="38" t="s">
        <v>36</v>
      </c>
      <c r="F169" s="39">
        <v>50</v>
      </c>
      <c r="G169" s="39">
        <v>4.6100000000000003</v>
      </c>
      <c r="H169" s="39">
        <v>0.71</v>
      </c>
      <c r="I169" s="39">
        <v>30.16</v>
      </c>
      <c r="J169" s="39">
        <v>118.85</v>
      </c>
      <c r="K169" s="40">
        <v>365</v>
      </c>
      <c r="L169" s="39">
        <v>3.7</v>
      </c>
    </row>
    <row r="170" spans="1:12" ht="14.4" x14ac:dyDescent="0.3">
      <c r="A170" s="23"/>
      <c r="B170" s="15"/>
      <c r="C170" s="11"/>
      <c r="D170" s="7" t="s">
        <v>29</v>
      </c>
      <c r="E170" s="47" t="s">
        <v>49</v>
      </c>
      <c r="F170" s="84" t="s">
        <v>103</v>
      </c>
      <c r="G170" s="39">
        <v>2.6</v>
      </c>
      <c r="H170" s="39">
        <v>0.6</v>
      </c>
      <c r="I170" s="39">
        <v>22.15</v>
      </c>
      <c r="J170" s="39">
        <v>67.2</v>
      </c>
      <c r="K170" s="40">
        <v>365</v>
      </c>
      <c r="L170" s="39">
        <v>3.51</v>
      </c>
    </row>
    <row r="171" spans="1:12" ht="14.4" x14ac:dyDescent="0.3">
      <c r="A171" s="23"/>
      <c r="B171" s="15"/>
      <c r="C171" s="11"/>
      <c r="D171" s="6"/>
      <c r="E171" s="38"/>
      <c r="F171" s="39"/>
      <c r="G171" s="39"/>
      <c r="H171" s="39"/>
      <c r="I171" s="39"/>
      <c r="J171" s="39"/>
      <c r="K171" s="40"/>
      <c r="L171" s="39"/>
    </row>
    <row r="172" spans="1:12" ht="14.4" x14ac:dyDescent="0.3">
      <c r="A172" s="24"/>
      <c r="B172" s="17"/>
      <c r="C172" s="8"/>
      <c r="D172" s="18" t="s">
        <v>30</v>
      </c>
      <c r="E172" s="9"/>
      <c r="F172" s="19">
        <f>SUM(F166:F171)</f>
        <v>300</v>
      </c>
      <c r="G172" s="19">
        <f>SUM(G166:G171)</f>
        <v>36.910000000000004</v>
      </c>
      <c r="H172" s="19">
        <f>SUM(H166:H171)</f>
        <v>34.260000000000005</v>
      </c>
      <c r="I172" s="19">
        <f>SUM(I166:I171)</f>
        <v>23586.98</v>
      </c>
      <c r="J172" s="19">
        <f>SUM(J166:J171)</f>
        <v>632.25000000000011</v>
      </c>
      <c r="K172" s="25"/>
      <c r="L172" s="19">
        <f>SUM(L166:L171)</f>
        <v>62.53</v>
      </c>
    </row>
    <row r="173" spans="1:12" ht="14.4" x14ac:dyDescent="0.3">
      <c r="A173" s="118">
        <v>1</v>
      </c>
      <c r="B173" s="118">
        <v>5</v>
      </c>
      <c r="C173" s="7" t="s">
        <v>59</v>
      </c>
      <c r="D173" s="121" t="s">
        <v>27</v>
      </c>
      <c r="E173" s="122" t="s">
        <v>74</v>
      </c>
      <c r="F173" s="123">
        <v>200</v>
      </c>
      <c r="G173" s="123">
        <v>0</v>
      </c>
      <c r="H173" s="123">
        <v>0</v>
      </c>
      <c r="I173" s="123">
        <v>17.5</v>
      </c>
      <c r="J173" s="123">
        <v>44.8</v>
      </c>
      <c r="K173" s="124">
        <v>387</v>
      </c>
      <c r="L173" s="123">
        <v>13.27</v>
      </c>
    </row>
    <row r="174" spans="1:12" ht="14.4" x14ac:dyDescent="0.3">
      <c r="A174" s="118"/>
      <c r="B174" s="118"/>
      <c r="C174" s="7"/>
      <c r="D174" s="18" t="s">
        <v>30</v>
      </c>
      <c r="E174" s="91"/>
      <c r="F174" s="92">
        <v>200</v>
      </c>
      <c r="G174" s="92"/>
      <c r="H174" s="92"/>
      <c r="I174" s="92">
        <v>17.5</v>
      </c>
      <c r="J174" s="92">
        <v>44.8</v>
      </c>
      <c r="K174" s="93"/>
      <c r="L174" s="92">
        <v>13.27</v>
      </c>
    </row>
    <row r="175" spans="1:12" ht="15" thickBot="1" x14ac:dyDescent="0.3">
      <c r="A175" s="27">
        <f>A160</f>
        <v>1</v>
      </c>
      <c r="B175" s="28">
        <f>B160</f>
        <v>5</v>
      </c>
      <c r="C175" s="140" t="s">
        <v>4</v>
      </c>
      <c r="D175" s="141"/>
      <c r="E175" s="29"/>
      <c r="F175" s="127">
        <f>F150+F159+F165+F172+F174</f>
        <v>1850</v>
      </c>
      <c r="G175" s="30">
        <f>G150+G159+G165+G172+G174</f>
        <v>92.330000000000013</v>
      </c>
      <c r="H175" s="30">
        <f>H150+H159+H165+H172+H174</f>
        <v>97.460000000000022</v>
      </c>
      <c r="I175" s="30">
        <f>I150+I159+I165+I172+J174</f>
        <v>23911.77</v>
      </c>
      <c r="J175" s="30">
        <f>J150+J159+J165+J172+J174</f>
        <v>2455.2400000000002</v>
      </c>
      <c r="K175" s="30"/>
      <c r="L175" s="30">
        <f>L150+L159+L165+L172+L174</f>
        <v>196.35999999999999</v>
      </c>
    </row>
    <row r="176" spans="1:12" ht="15.6" x14ac:dyDescent="0.3">
      <c r="A176" s="20">
        <v>2</v>
      </c>
      <c r="B176" s="21">
        <v>1</v>
      </c>
      <c r="C176" s="22" t="s">
        <v>18</v>
      </c>
      <c r="D176" s="5" t="s">
        <v>19</v>
      </c>
      <c r="E176" s="63" t="s">
        <v>82</v>
      </c>
      <c r="F176" s="67">
        <v>250</v>
      </c>
      <c r="G176" s="36">
        <v>5.8</v>
      </c>
      <c r="H176" s="36">
        <v>11.1</v>
      </c>
      <c r="I176" s="36">
        <v>28.3</v>
      </c>
      <c r="J176" s="36">
        <v>229.9</v>
      </c>
      <c r="K176" s="37">
        <v>340</v>
      </c>
      <c r="L176" s="36">
        <v>18.36</v>
      </c>
    </row>
    <row r="177" spans="1:12" ht="13.5" customHeight="1" x14ac:dyDescent="0.3">
      <c r="A177" s="23"/>
      <c r="B177" s="15"/>
      <c r="C177" s="11"/>
      <c r="D177" s="6"/>
      <c r="E177" s="38"/>
      <c r="F177" s="39"/>
      <c r="G177" s="39"/>
      <c r="H177" s="39"/>
      <c r="I177" s="39"/>
      <c r="J177" s="39"/>
      <c r="K177" s="40"/>
      <c r="L177" s="39"/>
    </row>
    <row r="178" spans="1:12" ht="14.4" x14ac:dyDescent="0.3">
      <c r="A178" s="23"/>
      <c r="B178" s="15"/>
      <c r="C178" s="11"/>
      <c r="D178" s="7" t="s">
        <v>20</v>
      </c>
      <c r="E178" s="85" t="s">
        <v>61</v>
      </c>
      <c r="F178" s="86" t="s">
        <v>102</v>
      </c>
      <c r="G178" s="39">
        <v>3.1</v>
      </c>
      <c r="H178" s="39">
        <v>3.45</v>
      </c>
      <c r="I178" s="39">
        <v>21.87</v>
      </c>
      <c r="J178" s="39">
        <v>128.6</v>
      </c>
      <c r="K178" s="40">
        <v>287</v>
      </c>
      <c r="L178" s="39">
        <v>7.76</v>
      </c>
    </row>
    <row r="179" spans="1:12" ht="14.4" x14ac:dyDescent="0.3">
      <c r="A179" s="23"/>
      <c r="B179" s="15"/>
      <c r="C179" s="11"/>
      <c r="D179" s="7" t="s">
        <v>21</v>
      </c>
      <c r="E179" s="52" t="s">
        <v>104</v>
      </c>
      <c r="F179" s="48">
        <v>74</v>
      </c>
      <c r="G179" s="39">
        <v>4</v>
      </c>
      <c r="H179" s="39">
        <v>0.71</v>
      </c>
      <c r="I179" s="39">
        <v>30.16</v>
      </c>
      <c r="J179" s="39">
        <v>118.85</v>
      </c>
      <c r="K179" s="40">
        <f>$K$6</f>
        <v>365</v>
      </c>
      <c r="L179" s="39">
        <v>5.04</v>
      </c>
    </row>
    <row r="180" spans="1:12" ht="14.4" x14ac:dyDescent="0.3">
      <c r="A180" s="23"/>
      <c r="B180" s="15"/>
      <c r="C180" s="11"/>
      <c r="D180" s="7" t="s">
        <v>48</v>
      </c>
      <c r="E180" s="38" t="s">
        <v>49</v>
      </c>
      <c r="F180" s="39">
        <v>50</v>
      </c>
      <c r="G180" s="39">
        <v>2.6</v>
      </c>
      <c r="H180" s="39">
        <v>0.6</v>
      </c>
      <c r="I180" s="39">
        <v>22.15</v>
      </c>
      <c r="J180" s="39">
        <v>67.2</v>
      </c>
      <c r="K180" s="40">
        <f>$K$9</f>
        <v>365</v>
      </c>
      <c r="L180" s="39">
        <v>3.05</v>
      </c>
    </row>
    <row r="181" spans="1:12" ht="14.4" x14ac:dyDescent="0.3">
      <c r="A181" s="23"/>
      <c r="B181" s="15"/>
      <c r="C181" s="11"/>
      <c r="D181" s="6"/>
      <c r="E181" s="38"/>
      <c r="F181" s="39"/>
      <c r="G181" s="39"/>
      <c r="H181" s="39"/>
      <c r="I181" s="39"/>
      <c r="J181" s="39"/>
      <c r="K181" s="40"/>
      <c r="L181" s="39"/>
    </row>
    <row r="182" spans="1:12" ht="14.4" x14ac:dyDescent="0.3">
      <c r="A182" s="23"/>
      <c r="B182" s="15"/>
      <c r="C182" s="11"/>
      <c r="D182" s="6"/>
      <c r="E182" s="38"/>
      <c r="F182" s="39"/>
      <c r="G182" s="39"/>
      <c r="H182" s="39"/>
      <c r="I182" s="39"/>
      <c r="J182" s="39"/>
      <c r="K182" s="40"/>
      <c r="L182" s="39"/>
    </row>
    <row r="183" spans="1:12" ht="14.4" x14ac:dyDescent="0.3">
      <c r="A183" s="24"/>
      <c r="B183" s="17"/>
      <c r="C183" s="8"/>
      <c r="D183" s="18" t="s">
        <v>30</v>
      </c>
      <c r="E183" s="9"/>
      <c r="F183" s="125">
        <f>SUM(F176+F178+F179+F180+F182)</f>
        <v>574</v>
      </c>
      <c r="G183" s="19">
        <f>SUM(G176:G182)</f>
        <v>15.5</v>
      </c>
      <c r="H183" s="19">
        <f t="shared" ref="H183:J183" si="21">SUM(H176:H182)</f>
        <v>15.860000000000001</v>
      </c>
      <c r="I183" s="19">
        <f t="shared" si="21"/>
        <v>102.47999999999999</v>
      </c>
      <c r="J183" s="19">
        <f t="shared" si="21"/>
        <v>544.55000000000007</v>
      </c>
      <c r="K183" s="25"/>
      <c r="L183" s="19">
        <f t="shared" ref="L183" si="22">SUM(L176:L182)</f>
        <v>34.209999999999994</v>
      </c>
    </row>
    <row r="184" spans="1:12" ht="14.4" x14ac:dyDescent="0.3">
      <c r="A184" s="26">
        <f>A176</f>
        <v>2</v>
      </c>
      <c r="B184" s="13">
        <v>1</v>
      </c>
      <c r="C184" s="10" t="s">
        <v>50</v>
      </c>
      <c r="D184" s="7" t="s">
        <v>23</v>
      </c>
      <c r="E184" s="128" t="s">
        <v>105</v>
      </c>
      <c r="F184" s="48">
        <v>250</v>
      </c>
      <c r="G184" s="39">
        <v>6.07</v>
      </c>
      <c r="H184" s="39">
        <v>18.68</v>
      </c>
      <c r="I184" s="39">
        <v>27.4</v>
      </c>
      <c r="J184" s="39">
        <v>230.25</v>
      </c>
      <c r="K184" s="40">
        <v>79</v>
      </c>
      <c r="L184" s="39">
        <v>7.27</v>
      </c>
    </row>
    <row r="185" spans="1:12" ht="14.4" x14ac:dyDescent="0.3">
      <c r="A185" s="23"/>
      <c r="B185" s="15"/>
      <c r="C185" s="11"/>
      <c r="D185" s="7" t="s">
        <v>24</v>
      </c>
      <c r="E185" s="128" t="s">
        <v>106</v>
      </c>
      <c r="F185" s="48">
        <v>300</v>
      </c>
      <c r="G185" s="39">
        <v>2.57</v>
      </c>
      <c r="H185" s="39">
        <v>6.2</v>
      </c>
      <c r="I185" s="39">
        <v>11.4</v>
      </c>
      <c r="J185" s="39">
        <v>101.4</v>
      </c>
      <c r="K185" s="40">
        <v>608</v>
      </c>
      <c r="L185" s="39">
        <v>9.6300000000000008</v>
      </c>
    </row>
    <row r="186" spans="1:12" ht="14.4" x14ac:dyDescent="0.3">
      <c r="A186" s="23"/>
      <c r="B186" s="15"/>
      <c r="C186" s="11"/>
      <c r="D186" s="7" t="s">
        <v>25</v>
      </c>
      <c r="E186" s="108" t="s">
        <v>107</v>
      </c>
      <c r="F186" s="39">
        <v>250</v>
      </c>
      <c r="G186" s="39">
        <v>19.3</v>
      </c>
      <c r="H186" s="39">
        <v>32.979999999999997</v>
      </c>
      <c r="I186" s="39">
        <v>22.48</v>
      </c>
      <c r="J186" s="39">
        <v>330.2</v>
      </c>
      <c r="K186" s="40">
        <v>337</v>
      </c>
      <c r="L186" s="39">
        <v>47.85</v>
      </c>
    </row>
    <row r="187" spans="1:12" ht="14.4" x14ac:dyDescent="0.3">
      <c r="A187" s="23"/>
      <c r="B187" s="15"/>
      <c r="C187" s="11"/>
      <c r="D187" s="7" t="s">
        <v>26</v>
      </c>
      <c r="E187" s="47"/>
      <c r="F187" s="48"/>
      <c r="G187" s="39"/>
      <c r="H187" s="39"/>
      <c r="I187" s="39"/>
      <c r="J187" s="39"/>
      <c r="K187" s="40"/>
      <c r="L187" s="39"/>
    </row>
    <row r="188" spans="1:12" ht="14.4" x14ac:dyDescent="0.3">
      <c r="A188" s="23"/>
      <c r="B188" s="15"/>
      <c r="C188" s="11"/>
      <c r="D188" s="7" t="s">
        <v>27</v>
      </c>
      <c r="E188" s="112" t="s">
        <v>65</v>
      </c>
      <c r="F188" s="55">
        <v>200</v>
      </c>
      <c r="G188" s="39">
        <v>0.48</v>
      </c>
      <c r="H188" s="39">
        <v>0</v>
      </c>
      <c r="I188" s="39">
        <v>22.37</v>
      </c>
      <c r="J188" s="39">
        <v>118.02</v>
      </c>
      <c r="K188" s="40">
        <v>943</v>
      </c>
      <c r="L188" s="39">
        <v>2.48</v>
      </c>
    </row>
    <row r="189" spans="1:12" ht="14.4" x14ac:dyDescent="0.3">
      <c r="A189" s="23"/>
      <c r="B189" s="15"/>
      <c r="C189" s="11"/>
      <c r="D189" s="7" t="s">
        <v>28</v>
      </c>
      <c r="E189" s="108" t="s">
        <v>36</v>
      </c>
      <c r="F189" s="39">
        <v>70</v>
      </c>
      <c r="G189" s="39">
        <v>4.6100000000000003</v>
      </c>
      <c r="H189" s="39">
        <v>0.71</v>
      </c>
      <c r="I189" s="39">
        <v>30.16</v>
      </c>
      <c r="J189" s="39">
        <v>118.85</v>
      </c>
      <c r="K189" s="40">
        <v>365</v>
      </c>
      <c r="L189" s="39">
        <v>4.74</v>
      </c>
    </row>
    <row r="190" spans="1:12" ht="14.4" x14ac:dyDescent="0.3">
      <c r="A190" s="23"/>
      <c r="B190" s="15"/>
      <c r="C190" s="11"/>
      <c r="D190" s="7" t="s">
        <v>29</v>
      </c>
      <c r="E190" s="52" t="s">
        <v>49</v>
      </c>
      <c r="F190" s="48">
        <v>50</v>
      </c>
      <c r="G190" s="39">
        <v>2.6</v>
      </c>
      <c r="H190" s="39">
        <v>0.6</v>
      </c>
      <c r="I190" s="39">
        <v>22.15</v>
      </c>
      <c r="J190" s="39">
        <v>67.2</v>
      </c>
      <c r="K190" s="40">
        <v>365</v>
      </c>
      <c r="L190" s="39">
        <v>3.03</v>
      </c>
    </row>
    <row r="191" spans="1:12" ht="14.4" x14ac:dyDescent="0.3">
      <c r="A191" s="23"/>
      <c r="B191" s="15"/>
      <c r="C191" s="11"/>
      <c r="D191" s="6"/>
      <c r="E191" s="38"/>
      <c r="F191" s="39"/>
      <c r="G191" s="39"/>
      <c r="H191" s="39"/>
      <c r="I191" s="39"/>
      <c r="J191" s="39"/>
      <c r="K191" s="40"/>
      <c r="L191" s="39"/>
    </row>
    <row r="192" spans="1:12" ht="14.4" x14ac:dyDescent="0.3">
      <c r="A192" s="23"/>
      <c r="B192" s="15"/>
      <c r="C192" s="11"/>
      <c r="D192" s="6"/>
      <c r="E192" s="38"/>
      <c r="F192" s="39"/>
      <c r="G192" s="39"/>
      <c r="H192" s="39"/>
      <c r="I192" s="39"/>
      <c r="J192" s="39"/>
      <c r="K192" s="40"/>
      <c r="L192" s="39"/>
    </row>
    <row r="193" spans="1:12" ht="15" thickBot="1" x14ac:dyDescent="0.35">
      <c r="A193" s="24"/>
      <c r="B193" s="17"/>
      <c r="C193" s="8"/>
      <c r="D193" s="18" t="s">
        <v>30</v>
      </c>
      <c r="E193" s="9"/>
      <c r="F193" s="19">
        <f>SUM(F184:F192)</f>
        <v>1120</v>
      </c>
      <c r="G193" s="19">
        <f t="shared" ref="G193:J193" si="23">SUM(G184:G192)</f>
        <v>35.630000000000003</v>
      </c>
      <c r="H193" s="19">
        <f t="shared" si="23"/>
        <v>59.17</v>
      </c>
      <c r="I193" s="19">
        <f t="shared" si="23"/>
        <v>135.96</v>
      </c>
      <c r="J193" s="19">
        <f t="shared" si="23"/>
        <v>965.92</v>
      </c>
      <c r="K193" s="25"/>
      <c r="L193" s="19">
        <f t="shared" ref="L193" si="24">SUM(L184:L192)</f>
        <v>75</v>
      </c>
    </row>
    <row r="194" spans="1:12" ht="14.4" x14ac:dyDescent="0.3">
      <c r="A194" s="14">
        <v>2</v>
      </c>
      <c r="B194" s="15">
        <v>1</v>
      </c>
      <c r="C194" s="22" t="s">
        <v>51</v>
      </c>
      <c r="D194" s="5" t="s">
        <v>52</v>
      </c>
      <c r="E194" s="49" t="s">
        <v>53</v>
      </c>
      <c r="F194" s="58">
        <v>40</v>
      </c>
      <c r="G194" s="36">
        <v>3.5</v>
      </c>
      <c r="H194" s="36">
        <v>3.9</v>
      </c>
      <c r="I194" s="36">
        <v>32.200000000000003</v>
      </c>
      <c r="J194" s="36">
        <v>196.5</v>
      </c>
      <c r="K194" s="37">
        <v>384</v>
      </c>
      <c r="L194" s="36">
        <v>3.66</v>
      </c>
    </row>
    <row r="195" spans="1:12" ht="14.4" x14ac:dyDescent="0.3">
      <c r="A195" s="14"/>
      <c r="B195" s="15"/>
      <c r="C195" s="11"/>
      <c r="D195" s="7" t="s">
        <v>27</v>
      </c>
      <c r="E195" s="47" t="s">
        <v>54</v>
      </c>
      <c r="F195" s="59">
        <v>200</v>
      </c>
      <c r="G195" s="39">
        <v>5.8</v>
      </c>
      <c r="H195" s="39">
        <v>5</v>
      </c>
      <c r="I195" s="39">
        <v>8.4</v>
      </c>
      <c r="J195" s="39">
        <v>108</v>
      </c>
      <c r="K195" s="40">
        <v>943</v>
      </c>
      <c r="L195" s="39">
        <v>19.309999999999999</v>
      </c>
    </row>
    <row r="196" spans="1:12" ht="14.4" x14ac:dyDescent="0.3">
      <c r="A196" s="14"/>
      <c r="B196" s="15"/>
      <c r="C196" s="11"/>
      <c r="D196" s="7" t="s">
        <v>22</v>
      </c>
      <c r="E196" s="47" t="s">
        <v>55</v>
      </c>
      <c r="F196" s="48">
        <v>150</v>
      </c>
      <c r="G196" s="39">
        <v>0.6</v>
      </c>
      <c r="H196" s="39">
        <v>0.6</v>
      </c>
      <c r="I196" s="39">
        <v>10.7</v>
      </c>
      <c r="J196" s="39">
        <v>70.5</v>
      </c>
      <c r="K196" s="40">
        <v>48</v>
      </c>
      <c r="L196" s="39">
        <v>18</v>
      </c>
    </row>
    <row r="197" spans="1:12" ht="14.4" x14ac:dyDescent="0.3">
      <c r="A197" s="14"/>
      <c r="B197" s="15"/>
      <c r="C197" s="11"/>
      <c r="D197" s="6"/>
      <c r="E197" s="38"/>
      <c r="F197" s="39"/>
      <c r="G197" s="39"/>
      <c r="H197" s="39"/>
      <c r="I197" s="39"/>
      <c r="J197" s="39"/>
      <c r="K197" s="40"/>
      <c r="L197" s="39"/>
    </row>
    <row r="198" spans="1:12" ht="14.4" x14ac:dyDescent="0.3">
      <c r="A198" s="16"/>
      <c r="B198" s="17"/>
      <c r="C198" s="8"/>
      <c r="D198" s="18" t="s">
        <v>30</v>
      </c>
      <c r="E198" s="9"/>
      <c r="F198" s="19">
        <f>SUM(F194:F197)</f>
        <v>390</v>
      </c>
      <c r="G198" s="19">
        <f>SUM(G194:G197)</f>
        <v>9.9</v>
      </c>
      <c r="H198" s="19">
        <f>SUM(H194:H197)</f>
        <v>9.5</v>
      </c>
      <c r="I198" s="19">
        <f>SUM(I194:I197)</f>
        <v>51.3</v>
      </c>
      <c r="J198" s="19">
        <f>SUM(J194:J197)</f>
        <v>375</v>
      </c>
      <c r="K198" s="25"/>
      <c r="L198" s="19">
        <f>SUM(L194:L197)</f>
        <v>40.97</v>
      </c>
    </row>
    <row r="199" spans="1:12" ht="14.4" x14ac:dyDescent="0.3">
      <c r="A199" s="14">
        <v>2</v>
      </c>
      <c r="B199" s="15">
        <v>1</v>
      </c>
      <c r="C199" s="11" t="s">
        <v>56</v>
      </c>
      <c r="D199" s="7" t="s">
        <v>25</v>
      </c>
      <c r="E199" s="47" t="s">
        <v>108</v>
      </c>
      <c r="F199" s="48">
        <v>200</v>
      </c>
      <c r="G199" s="39">
        <v>22.74</v>
      </c>
      <c r="H199" s="39">
        <v>12.98</v>
      </c>
      <c r="I199" s="39">
        <v>43.72</v>
      </c>
      <c r="J199" s="39">
        <v>393.78</v>
      </c>
      <c r="K199" s="40">
        <v>667</v>
      </c>
      <c r="L199" s="39">
        <v>18</v>
      </c>
    </row>
    <row r="200" spans="1:12" ht="14.4" x14ac:dyDescent="0.3">
      <c r="A200" s="14"/>
      <c r="B200" s="15"/>
      <c r="C200" s="11"/>
      <c r="D200" s="7" t="s">
        <v>26</v>
      </c>
      <c r="E200" s="47" t="s">
        <v>109</v>
      </c>
      <c r="F200" s="48">
        <v>150</v>
      </c>
      <c r="G200" s="39">
        <v>30.2</v>
      </c>
      <c r="H200" s="39">
        <v>36.4</v>
      </c>
      <c r="I200" s="39">
        <v>19.8</v>
      </c>
      <c r="J200" s="39">
        <v>384</v>
      </c>
      <c r="K200" s="40">
        <v>299</v>
      </c>
      <c r="L200" s="39">
        <v>61.22</v>
      </c>
    </row>
    <row r="201" spans="1:12" ht="14.4" x14ac:dyDescent="0.3">
      <c r="A201" s="14"/>
      <c r="B201" s="15"/>
      <c r="C201" s="11"/>
      <c r="D201" s="7" t="s">
        <v>27</v>
      </c>
      <c r="E201" s="54" t="s">
        <v>110</v>
      </c>
      <c r="F201" s="55">
        <v>200</v>
      </c>
      <c r="G201" s="39">
        <v>3.5</v>
      </c>
      <c r="H201" s="39">
        <v>3.82</v>
      </c>
      <c r="I201" s="39">
        <v>24.69</v>
      </c>
      <c r="J201" s="39">
        <v>151.44</v>
      </c>
      <c r="K201" s="40">
        <v>958</v>
      </c>
      <c r="L201" s="39">
        <v>3.27</v>
      </c>
    </row>
    <row r="202" spans="1:12" ht="14.4" x14ac:dyDescent="0.3">
      <c r="A202" s="14"/>
      <c r="B202" s="15"/>
      <c r="C202" s="11"/>
      <c r="D202" s="7" t="s">
        <v>28</v>
      </c>
      <c r="E202" s="38" t="s">
        <v>36</v>
      </c>
      <c r="F202" s="39">
        <v>46</v>
      </c>
      <c r="G202" s="39">
        <v>4.6100000000000003</v>
      </c>
      <c r="H202" s="39">
        <v>0.71</v>
      </c>
      <c r="I202" s="39">
        <v>30.16</v>
      </c>
      <c r="J202" s="39">
        <v>118.85</v>
      </c>
      <c r="K202" s="40">
        <v>365</v>
      </c>
      <c r="L202" s="39">
        <v>4.74</v>
      </c>
    </row>
    <row r="203" spans="1:12" ht="14.4" x14ac:dyDescent="0.3">
      <c r="A203" s="14"/>
      <c r="B203" s="15"/>
      <c r="C203" s="11"/>
      <c r="D203" s="7" t="s">
        <v>29</v>
      </c>
      <c r="E203" s="47" t="s">
        <v>49</v>
      </c>
      <c r="F203" s="48">
        <v>65</v>
      </c>
      <c r="G203" s="39">
        <v>2.6</v>
      </c>
      <c r="H203" s="39">
        <v>0.8</v>
      </c>
      <c r="I203" s="39">
        <v>22.15</v>
      </c>
      <c r="J203" s="39">
        <v>67.2</v>
      </c>
      <c r="K203" s="40">
        <v>365</v>
      </c>
      <c r="L203" s="39">
        <v>3.73</v>
      </c>
    </row>
    <row r="204" spans="1:12" ht="15" thickBot="1" x14ac:dyDescent="0.35">
      <c r="A204" s="16"/>
      <c r="B204" s="17"/>
      <c r="C204" s="8"/>
      <c r="D204" s="18" t="s">
        <v>30</v>
      </c>
      <c r="E204" s="9"/>
      <c r="F204" s="19">
        <f>SUM(F199:F203)</f>
        <v>661</v>
      </c>
      <c r="G204" s="19">
        <f>SUM(G199:G203)</f>
        <v>63.65</v>
      </c>
      <c r="H204" s="19">
        <f>SUM(H199:H203)</f>
        <v>54.709999999999994</v>
      </c>
      <c r="I204" s="19">
        <f>SUM(I199:I203)</f>
        <v>140.51999999999998</v>
      </c>
      <c r="J204" s="19">
        <f>SUM(J199:J203)</f>
        <v>1115.27</v>
      </c>
      <c r="K204" s="25"/>
      <c r="L204" s="19">
        <f>SUM(L199:L203)</f>
        <v>90.96</v>
      </c>
    </row>
    <row r="205" spans="1:12" ht="43.2" x14ac:dyDescent="0.3">
      <c r="A205" s="20">
        <v>2</v>
      </c>
      <c r="B205" s="21">
        <v>1</v>
      </c>
      <c r="C205" s="88" t="s">
        <v>59</v>
      </c>
      <c r="D205" s="5" t="s">
        <v>27</v>
      </c>
      <c r="E205" s="113" t="s">
        <v>74</v>
      </c>
      <c r="F205" s="58">
        <v>200</v>
      </c>
      <c r="G205" s="36">
        <v>0</v>
      </c>
      <c r="H205" s="36">
        <v>0</v>
      </c>
      <c r="I205" s="36">
        <v>17.5</v>
      </c>
      <c r="J205" s="36">
        <v>44.8</v>
      </c>
      <c r="K205" s="37">
        <v>387</v>
      </c>
      <c r="L205" s="36">
        <v>13.27</v>
      </c>
    </row>
    <row r="206" spans="1:12" ht="14.4" x14ac:dyDescent="0.3">
      <c r="A206" s="23"/>
      <c r="B206" s="15"/>
      <c r="C206" s="11"/>
      <c r="D206" s="6"/>
      <c r="E206" s="38"/>
      <c r="F206" s="39"/>
      <c r="G206" s="39"/>
      <c r="H206" s="39"/>
      <c r="I206" s="39"/>
      <c r="J206" s="39"/>
      <c r="K206" s="40"/>
      <c r="L206" s="39"/>
    </row>
    <row r="207" spans="1:12" ht="14.4" x14ac:dyDescent="0.3">
      <c r="A207" s="24"/>
      <c r="B207" s="17"/>
      <c r="C207" s="8"/>
      <c r="D207" s="18" t="s">
        <v>30</v>
      </c>
      <c r="E207" s="9"/>
      <c r="F207" s="19">
        <f>SUM(F205:F206)</f>
        <v>200</v>
      </c>
      <c r="G207" s="19">
        <f>SUM(G205:G206)</f>
        <v>0</v>
      </c>
      <c r="H207" s="19">
        <f>SUM(H205:H206)</f>
        <v>0</v>
      </c>
      <c r="I207" s="19">
        <f>SUM(I205:I206)</f>
        <v>17.5</v>
      </c>
      <c r="J207" s="19">
        <f>SUM(J205:J206)</f>
        <v>44.8</v>
      </c>
      <c r="K207" s="25"/>
      <c r="L207" s="19">
        <f>SUM(L205:L206)</f>
        <v>13.27</v>
      </c>
    </row>
    <row r="208" spans="1:12" ht="15" thickBot="1" x14ac:dyDescent="0.3">
      <c r="A208" s="27">
        <v>2</v>
      </c>
      <c r="B208" s="28">
        <v>1</v>
      </c>
      <c r="C208" s="140" t="s">
        <v>4</v>
      </c>
      <c r="D208" s="141"/>
      <c r="E208" s="29"/>
      <c r="F208" s="30">
        <f>F183+F193+F198+F204+F207</f>
        <v>2945</v>
      </c>
      <c r="G208" s="30">
        <f>G183+G193+G198+G204+G207</f>
        <v>124.68</v>
      </c>
      <c r="H208" s="30">
        <f>H183+H193+H198+H204+H207</f>
        <v>139.24</v>
      </c>
      <c r="I208" s="30">
        <f>I183+I193+I198+I204+I207</f>
        <v>447.76</v>
      </c>
      <c r="J208" s="30">
        <f>J183+J193+J198+J204+J207</f>
        <v>3045.54</v>
      </c>
      <c r="K208" s="30"/>
      <c r="L208" s="30">
        <f>L183+L193+L198+L204+L207</f>
        <v>254.41</v>
      </c>
    </row>
    <row r="209" spans="1:12" ht="14.4" x14ac:dyDescent="0.3">
      <c r="A209" s="20">
        <v>2</v>
      </c>
      <c r="B209" s="21">
        <v>2</v>
      </c>
      <c r="C209" s="22" t="s">
        <v>18</v>
      </c>
      <c r="D209" s="5" t="s">
        <v>19</v>
      </c>
      <c r="E209" s="113" t="s">
        <v>75</v>
      </c>
      <c r="F209" s="58">
        <v>250</v>
      </c>
      <c r="G209" s="36">
        <v>6.9</v>
      </c>
      <c r="H209" s="36">
        <v>0.75</v>
      </c>
      <c r="I209" s="36">
        <v>44.25</v>
      </c>
      <c r="J209" s="36">
        <v>211.5</v>
      </c>
      <c r="K209" s="37">
        <v>395</v>
      </c>
      <c r="L209" s="36">
        <v>14.14</v>
      </c>
    </row>
    <row r="210" spans="1:12" ht="14.4" x14ac:dyDescent="0.3">
      <c r="A210" s="23"/>
      <c r="B210" s="15"/>
      <c r="C210" s="11"/>
      <c r="D210" s="6"/>
      <c r="E210" s="38"/>
      <c r="F210" s="39"/>
      <c r="G210" s="39"/>
      <c r="H210" s="39"/>
      <c r="I210" s="39"/>
      <c r="J210" s="39"/>
      <c r="K210" s="40"/>
      <c r="L210" s="39"/>
    </row>
    <row r="211" spans="1:12" ht="14.4" x14ac:dyDescent="0.3">
      <c r="A211" s="23"/>
      <c r="B211" s="15"/>
      <c r="C211" s="11"/>
      <c r="D211" s="7" t="s">
        <v>20</v>
      </c>
      <c r="E211" s="47" t="s">
        <v>60</v>
      </c>
      <c r="F211" s="59">
        <v>200</v>
      </c>
      <c r="G211" s="39">
        <v>3.2</v>
      </c>
      <c r="H211" s="39">
        <v>2.7</v>
      </c>
      <c r="I211" s="39">
        <v>10.9</v>
      </c>
      <c r="J211" s="39">
        <v>109.5</v>
      </c>
      <c r="K211" s="40">
        <v>312</v>
      </c>
      <c r="L211" s="39">
        <v>5.08</v>
      </c>
    </row>
    <row r="212" spans="1:12" ht="14.4" x14ac:dyDescent="0.3">
      <c r="A212" s="23"/>
      <c r="B212" s="15"/>
      <c r="C212" s="11"/>
      <c r="D212" s="7" t="s">
        <v>21</v>
      </c>
      <c r="E212" s="47" t="s">
        <v>46</v>
      </c>
      <c r="F212" s="53" t="s">
        <v>47</v>
      </c>
      <c r="G212" s="39">
        <v>5.9</v>
      </c>
      <c r="H212" s="39">
        <v>6.4</v>
      </c>
      <c r="I212" s="39">
        <v>16</v>
      </c>
      <c r="J212" s="39">
        <v>150</v>
      </c>
      <c r="K212" s="40">
        <v>365</v>
      </c>
      <c r="L212" s="39">
        <v>24.28</v>
      </c>
    </row>
    <row r="213" spans="1:12" ht="14.4" x14ac:dyDescent="0.3">
      <c r="A213" s="23"/>
      <c r="B213" s="15"/>
      <c r="C213" s="11"/>
      <c r="D213" s="7" t="s">
        <v>21</v>
      </c>
      <c r="E213" s="38" t="s">
        <v>49</v>
      </c>
      <c r="F213" s="39">
        <v>50</v>
      </c>
      <c r="G213" s="39">
        <v>2.6</v>
      </c>
      <c r="H213" s="39">
        <v>0.6</v>
      </c>
      <c r="I213" s="39">
        <v>22.15</v>
      </c>
      <c r="J213" s="39">
        <v>67.2</v>
      </c>
      <c r="K213" s="40">
        <v>365</v>
      </c>
      <c r="L213" s="39">
        <v>3.05</v>
      </c>
    </row>
    <row r="214" spans="1:12" ht="14.4" x14ac:dyDescent="0.3">
      <c r="A214" s="23"/>
      <c r="B214" s="15"/>
      <c r="C214" s="11"/>
      <c r="D214" s="6"/>
      <c r="E214" s="38"/>
      <c r="F214" s="39"/>
      <c r="G214" s="39"/>
      <c r="H214" s="39"/>
      <c r="I214" s="39"/>
      <c r="J214" s="39"/>
      <c r="K214" s="40"/>
      <c r="L214" s="39"/>
    </row>
    <row r="215" spans="1:12" ht="14.4" x14ac:dyDescent="0.3">
      <c r="A215" s="23"/>
      <c r="B215" s="15"/>
      <c r="C215" s="11"/>
      <c r="D215" s="6"/>
      <c r="E215" s="38"/>
      <c r="F215" s="39"/>
      <c r="G215" s="39"/>
      <c r="H215" s="39"/>
      <c r="I215" s="39"/>
      <c r="J215" s="39"/>
      <c r="K215" s="40"/>
      <c r="L215" s="39"/>
    </row>
    <row r="216" spans="1:12" ht="14.4" x14ac:dyDescent="0.3">
      <c r="A216" s="24"/>
      <c r="B216" s="17"/>
      <c r="C216" s="8"/>
      <c r="D216" s="18" t="s">
        <v>30</v>
      </c>
      <c r="E216" s="9"/>
      <c r="F216" s="19">
        <f>SUM(F209:F215)</f>
        <v>500</v>
      </c>
      <c r="G216" s="19">
        <f t="shared" ref="G216:J216" si="25">SUM(G209:G215)</f>
        <v>18.600000000000001</v>
      </c>
      <c r="H216" s="19">
        <f t="shared" si="25"/>
        <v>10.450000000000001</v>
      </c>
      <c r="I216" s="19">
        <f t="shared" si="25"/>
        <v>93.300000000000011</v>
      </c>
      <c r="J216" s="19">
        <f t="shared" si="25"/>
        <v>538.20000000000005</v>
      </c>
      <c r="K216" s="25"/>
      <c r="L216" s="19">
        <f t="shared" ref="L216" si="26">SUM(L209:L215)</f>
        <v>46.55</v>
      </c>
    </row>
    <row r="217" spans="1:12" ht="14.4" x14ac:dyDescent="0.3">
      <c r="A217" s="26">
        <v>2</v>
      </c>
      <c r="B217" s="13">
        <f>B209</f>
        <v>2</v>
      </c>
      <c r="C217" s="10" t="s">
        <v>62</v>
      </c>
      <c r="D217" s="7" t="s">
        <v>23</v>
      </c>
      <c r="E217" s="56" t="s">
        <v>71</v>
      </c>
      <c r="F217" s="57">
        <v>150</v>
      </c>
      <c r="G217" s="39">
        <v>2.8</v>
      </c>
      <c r="H217" s="39">
        <v>3.7</v>
      </c>
      <c r="I217" s="39">
        <v>5.48</v>
      </c>
      <c r="J217" s="39">
        <v>56.2</v>
      </c>
      <c r="K217" s="40">
        <v>185</v>
      </c>
      <c r="L217" s="39">
        <v>4.16</v>
      </c>
    </row>
    <row r="218" spans="1:12" ht="14.4" x14ac:dyDescent="0.3">
      <c r="A218" s="23"/>
      <c r="B218" s="15"/>
      <c r="C218" s="11"/>
      <c r="D218" s="7" t="s">
        <v>24</v>
      </c>
      <c r="E218" s="47" t="s">
        <v>111</v>
      </c>
      <c r="F218" s="48">
        <v>300</v>
      </c>
      <c r="G218" s="39">
        <v>2.76</v>
      </c>
      <c r="H218" s="39">
        <v>6.1</v>
      </c>
      <c r="I218" s="39">
        <v>12.45</v>
      </c>
      <c r="J218" s="39">
        <v>140.86000000000001</v>
      </c>
      <c r="K218" s="40">
        <v>182</v>
      </c>
      <c r="L218" s="39">
        <v>46</v>
      </c>
    </row>
    <row r="219" spans="1:12" ht="14.4" x14ac:dyDescent="0.3">
      <c r="A219" s="23"/>
      <c r="B219" s="15"/>
      <c r="C219" s="11"/>
      <c r="D219" s="7" t="s">
        <v>25</v>
      </c>
      <c r="E219" s="38" t="s">
        <v>100</v>
      </c>
      <c r="F219" s="39">
        <v>250</v>
      </c>
      <c r="G219" s="39">
        <v>17.7</v>
      </c>
      <c r="H219" s="39">
        <v>17.399999999999999</v>
      </c>
      <c r="I219" s="39">
        <v>5.3</v>
      </c>
      <c r="J219" s="39">
        <v>175.5</v>
      </c>
      <c r="K219" s="40">
        <v>916</v>
      </c>
      <c r="L219" s="39">
        <v>29.91</v>
      </c>
    </row>
    <row r="220" spans="1:12" ht="14.4" x14ac:dyDescent="0.3">
      <c r="A220" s="23"/>
      <c r="B220" s="15"/>
      <c r="C220" s="11"/>
      <c r="D220" s="7" t="s">
        <v>26</v>
      </c>
      <c r="E220" s="38" t="s">
        <v>112</v>
      </c>
      <c r="F220" s="39">
        <v>150</v>
      </c>
      <c r="G220" s="39">
        <v>20.8</v>
      </c>
      <c r="H220" s="39">
        <v>22.5</v>
      </c>
      <c r="I220" s="39">
        <v>31.4</v>
      </c>
      <c r="J220" s="39">
        <v>473.28</v>
      </c>
      <c r="K220" s="40">
        <v>65</v>
      </c>
      <c r="L220" s="39">
        <v>97.23</v>
      </c>
    </row>
    <row r="221" spans="1:12" ht="14.4" x14ac:dyDescent="0.3">
      <c r="A221" s="23"/>
      <c r="B221" s="15"/>
      <c r="C221" s="11"/>
      <c r="D221" s="7" t="s">
        <v>27</v>
      </c>
      <c r="E221" s="54" t="s">
        <v>65</v>
      </c>
      <c r="F221" s="55">
        <v>200</v>
      </c>
      <c r="G221" s="39">
        <v>0.48</v>
      </c>
      <c r="H221" s="39">
        <v>0</v>
      </c>
      <c r="I221" s="39">
        <v>22.37</v>
      </c>
      <c r="J221" s="39">
        <v>118.02</v>
      </c>
      <c r="K221" s="40">
        <v>943</v>
      </c>
      <c r="L221" s="39">
        <v>2.48</v>
      </c>
    </row>
    <row r="222" spans="1:12" ht="14.4" x14ac:dyDescent="0.3">
      <c r="A222" s="23"/>
      <c r="B222" s="15"/>
      <c r="C222" s="11"/>
      <c r="D222" s="7" t="s">
        <v>28</v>
      </c>
      <c r="E222" s="47" t="s">
        <v>36</v>
      </c>
      <c r="F222" s="48">
        <v>50</v>
      </c>
      <c r="G222" s="39">
        <v>4.6100000000000003</v>
      </c>
      <c r="H222" s="39">
        <v>0.71</v>
      </c>
      <c r="I222" s="39">
        <v>30.16</v>
      </c>
      <c r="J222" s="39">
        <v>118.85</v>
      </c>
      <c r="K222" s="40">
        <v>365</v>
      </c>
      <c r="L222" s="39">
        <v>3.4</v>
      </c>
    </row>
    <row r="223" spans="1:12" ht="14.4" x14ac:dyDescent="0.3">
      <c r="A223" s="23"/>
      <c r="B223" s="15"/>
      <c r="C223" s="11"/>
      <c r="D223" s="7" t="s">
        <v>29</v>
      </c>
      <c r="E223" s="47" t="s">
        <v>49</v>
      </c>
      <c r="F223" s="48">
        <v>50</v>
      </c>
      <c r="G223" s="39">
        <v>2.6</v>
      </c>
      <c r="H223" s="39">
        <v>0.6</v>
      </c>
      <c r="I223" s="39">
        <v>22.15</v>
      </c>
      <c r="J223" s="39">
        <v>67.2</v>
      </c>
      <c r="K223" s="40">
        <v>365</v>
      </c>
      <c r="L223" s="39">
        <v>3.03</v>
      </c>
    </row>
    <row r="224" spans="1:12" ht="14.4" x14ac:dyDescent="0.3">
      <c r="A224" s="23"/>
      <c r="B224" s="15"/>
      <c r="C224" s="11"/>
      <c r="D224" s="6"/>
      <c r="E224" s="38"/>
      <c r="F224" s="39"/>
      <c r="G224" s="39"/>
      <c r="H224" s="39"/>
      <c r="I224" s="39"/>
      <c r="J224" s="39"/>
      <c r="K224" s="40"/>
      <c r="L224" s="39"/>
    </row>
    <row r="225" spans="1:12" ht="14.4" x14ac:dyDescent="0.3">
      <c r="A225" s="23"/>
      <c r="B225" s="15"/>
      <c r="C225" s="11"/>
      <c r="D225" s="6"/>
      <c r="E225" s="38"/>
      <c r="F225" s="39"/>
      <c r="G225" s="39"/>
      <c r="H225" s="39"/>
      <c r="I225" s="39"/>
      <c r="J225" s="39"/>
      <c r="K225" s="40"/>
      <c r="L225" s="39"/>
    </row>
    <row r="226" spans="1:12" ht="15" thickBot="1" x14ac:dyDescent="0.35">
      <c r="A226" s="24"/>
      <c r="B226" s="17"/>
      <c r="C226" s="8"/>
      <c r="D226" s="18" t="s">
        <v>30</v>
      </c>
      <c r="E226" s="9"/>
      <c r="F226" s="19">
        <f>SUM(F217:F225)</f>
        <v>1150</v>
      </c>
      <c r="G226" s="19">
        <f t="shared" ref="G226:J226" si="27">SUM(G217:G225)</f>
        <v>51.75</v>
      </c>
      <c r="H226" s="19">
        <f t="shared" si="27"/>
        <v>51.010000000000005</v>
      </c>
      <c r="I226" s="19">
        <f t="shared" si="27"/>
        <v>129.31</v>
      </c>
      <c r="J226" s="19">
        <f t="shared" si="27"/>
        <v>1149.9099999999999</v>
      </c>
      <c r="K226" s="25"/>
      <c r="L226" s="19">
        <f t="shared" ref="L226" si="28">SUM(L217:L225)</f>
        <v>186.21</v>
      </c>
    </row>
    <row r="227" spans="1:12" ht="14.4" x14ac:dyDescent="0.3">
      <c r="A227" s="20">
        <v>2</v>
      </c>
      <c r="B227" s="21">
        <v>2</v>
      </c>
      <c r="C227" s="22" t="s">
        <v>51</v>
      </c>
      <c r="D227" s="5" t="s">
        <v>52</v>
      </c>
      <c r="E227" s="47" t="s">
        <v>53</v>
      </c>
      <c r="F227" s="48">
        <v>40</v>
      </c>
      <c r="G227" s="36">
        <v>3.5</v>
      </c>
      <c r="H227" s="36">
        <v>3.9</v>
      </c>
      <c r="I227" s="36">
        <v>32.200000000000003</v>
      </c>
      <c r="J227" s="36">
        <v>196.5</v>
      </c>
      <c r="K227" s="37">
        <v>636</v>
      </c>
      <c r="L227" s="36">
        <v>3.66</v>
      </c>
    </row>
    <row r="228" spans="1:12" ht="14.4" x14ac:dyDescent="0.3">
      <c r="A228" s="23"/>
      <c r="B228" s="15"/>
      <c r="C228" s="11"/>
      <c r="D228" s="6"/>
      <c r="E228" s="38"/>
      <c r="F228" s="39"/>
      <c r="G228" s="39"/>
      <c r="H228" s="39"/>
      <c r="I228" s="39"/>
      <c r="J228" s="39"/>
      <c r="K228" s="40"/>
      <c r="L228" s="39"/>
    </row>
    <row r="229" spans="1:12" ht="14.4" x14ac:dyDescent="0.3">
      <c r="A229" s="23"/>
      <c r="B229" s="15"/>
      <c r="C229" s="11"/>
      <c r="D229" s="7" t="s">
        <v>27</v>
      </c>
      <c r="E229" s="47" t="s">
        <v>54</v>
      </c>
      <c r="F229" s="59">
        <v>150</v>
      </c>
      <c r="G229" s="39">
        <v>4.0999999999999996</v>
      </c>
      <c r="H229" s="39">
        <v>4.2</v>
      </c>
      <c r="I229" s="39">
        <v>7.65</v>
      </c>
      <c r="J229" s="39">
        <v>94.1</v>
      </c>
      <c r="K229" s="40">
        <v>122</v>
      </c>
      <c r="L229" s="39">
        <v>13.16</v>
      </c>
    </row>
    <row r="230" spans="1:12" ht="14.4" x14ac:dyDescent="0.3">
      <c r="A230" s="23"/>
      <c r="B230" s="15"/>
      <c r="C230" s="11"/>
      <c r="D230" s="7" t="s">
        <v>22</v>
      </c>
      <c r="E230" s="47" t="s">
        <v>66</v>
      </c>
      <c r="F230" s="48">
        <v>300</v>
      </c>
      <c r="G230" s="39">
        <v>0.49</v>
      </c>
      <c r="H230" s="39">
        <v>0.19</v>
      </c>
      <c r="I230" s="39">
        <v>20.56</v>
      </c>
      <c r="J230" s="39">
        <v>77</v>
      </c>
      <c r="K230" s="40">
        <v>847</v>
      </c>
      <c r="L230" s="39">
        <v>18</v>
      </c>
    </row>
    <row r="231" spans="1:12" ht="14.4" x14ac:dyDescent="0.3">
      <c r="A231" s="23"/>
      <c r="B231" s="15"/>
      <c r="C231" s="11"/>
      <c r="D231" s="6"/>
      <c r="E231" s="38"/>
      <c r="F231" s="39"/>
      <c r="G231" s="39"/>
      <c r="H231" s="39"/>
      <c r="I231" s="39"/>
      <c r="J231" s="39"/>
      <c r="K231" s="40"/>
      <c r="L231" s="39"/>
    </row>
    <row r="232" spans="1:12" ht="14.4" x14ac:dyDescent="0.3">
      <c r="A232" s="24"/>
      <c r="B232" s="17"/>
      <c r="C232" s="8"/>
      <c r="D232" s="18" t="s">
        <v>30</v>
      </c>
      <c r="E232" s="9"/>
      <c r="F232" s="19">
        <f>SUM(F227:F231)</f>
        <v>490</v>
      </c>
      <c r="G232" s="19">
        <f>SUM(G227:G231)</f>
        <v>8.09</v>
      </c>
      <c r="H232" s="19">
        <f>SUM(H227:H231)</f>
        <v>8.2899999999999991</v>
      </c>
      <c r="I232" s="19">
        <f>SUM(I227:I231)</f>
        <v>60.41</v>
      </c>
      <c r="J232" s="19">
        <f>SUM(J227:J231)</f>
        <v>367.6</v>
      </c>
      <c r="K232" s="25"/>
      <c r="L232" s="19">
        <f>SUM(L227:L231)</f>
        <v>34.82</v>
      </c>
    </row>
    <row r="233" spans="1:12" ht="14.4" x14ac:dyDescent="0.3">
      <c r="A233" s="26">
        <v>2</v>
      </c>
      <c r="B233" s="13">
        <f>B227</f>
        <v>2</v>
      </c>
      <c r="C233" s="10" t="s">
        <v>56</v>
      </c>
      <c r="D233" s="7" t="s">
        <v>24</v>
      </c>
      <c r="E233" s="38" t="s">
        <v>70</v>
      </c>
      <c r="F233" s="39">
        <v>250</v>
      </c>
      <c r="G233" s="39">
        <v>7.12</v>
      </c>
      <c r="H233" s="39">
        <v>15.2</v>
      </c>
      <c r="I233" s="39">
        <v>14.89</v>
      </c>
      <c r="J233" s="39">
        <v>201.9</v>
      </c>
      <c r="K233" s="40">
        <v>344</v>
      </c>
      <c r="L233" s="39">
        <v>14.54</v>
      </c>
    </row>
    <row r="234" spans="1:12" ht="14.4" x14ac:dyDescent="0.3">
      <c r="A234" s="23"/>
      <c r="B234" s="15"/>
      <c r="C234" s="11"/>
      <c r="D234" s="7" t="s">
        <v>52</v>
      </c>
      <c r="E234" s="38" t="s">
        <v>113</v>
      </c>
      <c r="F234" s="39">
        <v>120</v>
      </c>
      <c r="G234" s="39">
        <v>15.6</v>
      </c>
      <c r="H234" s="39">
        <v>19.420000000000002</v>
      </c>
      <c r="I234" s="39">
        <v>24.25</v>
      </c>
      <c r="J234" s="39">
        <v>227.8</v>
      </c>
      <c r="K234" s="40">
        <v>123</v>
      </c>
      <c r="L234" s="39">
        <v>13.82</v>
      </c>
    </row>
    <row r="235" spans="1:12" ht="14.4" x14ac:dyDescent="0.3">
      <c r="A235" s="23"/>
      <c r="B235" s="15"/>
      <c r="C235" s="11"/>
      <c r="D235" s="7" t="s">
        <v>27</v>
      </c>
      <c r="E235" s="38" t="s">
        <v>38</v>
      </c>
      <c r="F235" s="39">
        <v>200</v>
      </c>
      <c r="G235" s="39">
        <v>3.5</v>
      </c>
      <c r="H235" s="39">
        <v>3.82</v>
      </c>
      <c r="I235" s="39">
        <v>24.69</v>
      </c>
      <c r="J235" s="39">
        <v>151.44</v>
      </c>
      <c r="K235" s="40">
        <v>356</v>
      </c>
      <c r="L235" s="39">
        <v>2.2200000000000002</v>
      </c>
    </row>
    <row r="236" spans="1:12" ht="14.4" x14ac:dyDescent="0.3">
      <c r="A236" s="23"/>
      <c r="B236" s="15"/>
      <c r="C236" s="11"/>
      <c r="D236" s="7" t="s">
        <v>28</v>
      </c>
      <c r="E236" s="38" t="s">
        <v>36</v>
      </c>
      <c r="F236" s="39">
        <v>34</v>
      </c>
      <c r="G236" s="39">
        <v>4.6100000000000003</v>
      </c>
      <c r="H236" s="39">
        <v>0.71</v>
      </c>
      <c r="I236" s="39">
        <v>30.16</v>
      </c>
      <c r="J236" s="39">
        <v>118.85</v>
      </c>
      <c r="K236" s="40">
        <v>365</v>
      </c>
      <c r="L236" s="39">
        <v>1.63</v>
      </c>
    </row>
    <row r="237" spans="1:12" ht="14.4" x14ac:dyDescent="0.3">
      <c r="A237" s="23"/>
      <c r="B237" s="15"/>
      <c r="C237" s="11"/>
      <c r="D237" s="7" t="s">
        <v>29</v>
      </c>
      <c r="E237" s="38" t="s">
        <v>49</v>
      </c>
      <c r="F237" s="39">
        <f t="shared" ref="F237:L237" si="29">F223</f>
        <v>50</v>
      </c>
      <c r="G237" s="39">
        <f t="shared" si="29"/>
        <v>2.6</v>
      </c>
      <c r="H237" s="39">
        <f t="shared" si="29"/>
        <v>0.6</v>
      </c>
      <c r="I237" s="39">
        <f t="shared" si="29"/>
        <v>22.15</v>
      </c>
      <c r="J237" s="39">
        <f t="shared" si="29"/>
        <v>67.2</v>
      </c>
      <c r="K237" s="40">
        <f t="shared" si="29"/>
        <v>365</v>
      </c>
      <c r="L237" s="39">
        <f t="shared" si="29"/>
        <v>3.03</v>
      </c>
    </row>
    <row r="238" spans="1:12" ht="14.4" x14ac:dyDescent="0.3">
      <c r="A238" s="23"/>
      <c r="B238" s="15"/>
      <c r="C238" s="11"/>
      <c r="D238" s="6"/>
      <c r="E238" s="38"/>
      <c r="F238" s="39"/>
      <c r="G238" s="39"/>
      <c r="H238" s="39"/>
      <c r="I238" s="39"/>
      <c r="J238" s="39"/>
      <c r="K238" s="40"/>
      <c r="L238" s="39"/>
    </row>
    <row r="239" spans="1:12" ht="14.4" x14ac:dyDescent="0.3">
      <c r="A239" s="24"/>
      <c r="B239" s="17"/>
      <c r="C239" s="8"/>
      <c r="D239" s="95" t="s">
        <v>30</v>
      </c>
      <c r="E239" s="91"/>
      <c r="F239" s="92">
        <f>SUM(F233:F238)</f>
        <v>654</v>
      </c>
      <c r="G239" s="92">
        <f>SUM(G233:G238)</f>
        <v>33.43</v>
      </c>
      <c r="H239" s="92">
        <f>SUM(H233:H238)</f>
        <v>39.750000000000007</v>
      </c>
      <c r="I239" s="92">
        <f>SUM(I233:I238)</f>
        <v>116.13999999999999</v>
      </c>
      <c r="J239" s="92">
        <f>SUM(J233:J238)</f>
        <v>767.19000000000017</v>
      </c>
      <c r="K239" s="96"/>
      <c r="L239" s="92">
        <f>SUM(L233:L238)</f>
        <v>35.24</v>
      </c>
    </row>
    <row r="240" spans="1:12" ht="43.2" x14ac:dyDescent="0.3">
      <c r="A240" s="23">
        <v>2</v>
      </c>
      <c r="B240" s="15">
        <v>2</v>
      </c>
      <c r="C240" s="94" t="s">
        <v>59</v>
      </c>
      <c r="D240" s="7" t="s">
        <v>27</v>
      </c>
      <c r="E240" s="114" t="s">
        <v>74</v>
      </c>
      <c r="F240" s="97">
        <v>200</v>
      </c>
      <c r="G240" s="39">
        <v>0</v>
      </c>
      <c r="H240" s="39">
        <v>0</v>
      </c>
      <c r="I240" s="39">
        <v>17.5</v>
      </c>
      <c r="J240" s="39">
        <v>44.8</v>
      </c>
      <c r="K240" s="39">
        <v>387</v>
      </c>
      <c r="L240" s="39">
        <v>13.27</v>
      </c>
    </row>
    <row r="241" spans="1:12" ht="14.4" x14ac:dyDescent="0.3">
      <c r="A241" s="23"/>
      <c r="B241" s="15"/>
      <c r="C241" s="94"/>
      <c r="D241" s="7"/>
      <c r="E241" s="98"/>
      <c r="F241" s="99"/>
      <c r="G241" s="100"/>
      <c r="H241" s="100"/>
      <c r="I241" s="100"/>
      <c r="J241" s="100"/>
      <c r="K241" s="100"/>
      <c r="L241" s="100"/>
    </row>
    <row r="242" spans="1:12" ht="14.4" x14ac:dyDescent="0.3">
      <c r="A242" s="23"/>
      <c r="B242" s="15"/>
      <c r="C242" s="94"/>
      <c r="D242" s="101" t="s">
        <v>30</v>
      </c>
      <c r="E242" s="102"/>
      <c r="F242" s="103">
        <f>SUM(F240+F241)</f>
        <v>200</v>
      </c>
      <c r="G242" s="104"/>
      <c r="H242" s="104"/>
      <c r="I242" s="104">
        <f>I240+I241</f>
        <v>17.5</v>
      </c>
      <c r="J242" s="104">
        <f>J240+J241</f>
        <v>44.8</v>
      </c>
      <c r="K242" s="104"/>
      <c r="L242" s="104">
        <f>L240+L241</f>
        <v>13.27</v>
      </c>
    </row>
    <row r="243" spans="1:12" ht="26.25" customHeight="1" thickBot="1" x14ac:dyDescent="0.3">
      <c r="A243" s="27">
        <f>A227</f>
        <v>2</v>
      </c>
      <c r="B243" s="28">
        <f>B227</f>
        <v>2</v>
      </c>
      <c r="C243" s="140" t="s">
        <v>4</v>
      </c>
      <c r="D243" s="148"/>
      <c r="E243" s="29"/>
      <c r="F243" s="30">
        <f>F216+F226+F232+F239+F242</f>
        <v>2994</v>
      </c>
      <c r="G243" s="30">
        <f>G216+G226+G232+G239+G242</f>
        <v>111.87</v>
      </c>
      <c r="H243" s="30">
        <f>H216+H226+H232+H239+H242</f>
        <v>109.5</v>
      </c>
      <c r="I243" s="30">
        <f>I216+I226+I232+I239+I242</f>
        <v>416.65999999999997</v>
      </c>
      <c r="J243" s="30">
        <f>J216+J226+J232+J239+J242</f>
        <v>2867.7000000000003</v>
      </c>
      <c r="K243" s="30"/>
      <c r="L243" s="30">
        <f>L216+L226+L232+L239+L242</f>
        <v>316.08999999999997</v>
      </c>
    </row>
    <row r="244" spans="1:12" ht="15.6" x14ac:dyDescent="0.3">
      <c r="A244" s="20">
        <v>2</v>
      </c>
      <c r="B244" s="21">
        <v>3</v>
      </c>
      <c r="C244" s="22" t="s">
        <v>18</v>
      </c>
      <c r="D244" s="5" t="s">
        <v>19</v>
      </c>
      <c r="E244" s="74" t="s">
        <v>114</v>
      </c>
      <c r="F244" s="67">
        <v>250</v>
      </c>
      <c r="G244" s="36">
        <v>5.9</v>
      </c>
      <c r="H244" s="36">
        <v>12.1</v>
      </c>
      <c r="I244" s="36">
        <v>26.3</v>
      </c>
      <c r="J244" s="36">
        <v>227.2</v>
      </c>
      <c r="K244" s="37">
        <v>384</v>
      </c>
      <c r="L244" s="36">
        <v>13.42</v>
      </c>
    </row>
    <row r="245" spans="1:12" ht="14.4" x14ac:dyDescent="0.3">
      <c r="A245" s="23"/>
      <c r="B245" s="15"/>
      <c r="C245" s="11"/>
      <c r="D245" s="6"/>
      <c r="E245" s="38"/>
      <c r="F245" s="39"/>
      <c r="G245" s="39"/>
      <c r="H245" s="39"/>
      <c r="I245" s="39"/>
      <c r="J245" s="39"/>
      <c r="K245" s="40"/>
      <c r="L245" s="39"/>
    </row>
    <row r="246" spans="1:12" ht="15.6" x14ac:dyDescent="0.3">
      <c r="A246" s="23"/>
      <c r="B246" s="15"/>
      <c r="C246" s="11"/>
      <c r="D246" s="7" t="s">
        <v>20</v>
      </c>
      <c r="E246" s="63" t="s">
        <v>83</v>
      </c>
      <c r="F246" s="64">
        <v>200</v>
      </c>
      <c r="G246" s="39">
        <v>1.4</v>
      </c>
      <c r="H246" s="39">
        <v>0</v>
      </c>
      <c r="I246" s="39">
        <v>29</v>
      </c>
      <c r="J246" s="39">
        <v>122</v>
      </c>
      <c r="K246" s="40">
        <v>943</v>
      </c>
      <c r="L246" s="39">
        <v>2.17</v>
      </c>
    </row>
    <row r="247" spans="1:12" ht="15.6" x14ac:dyDescent="0.3">
      <c r="A247" s="23"/>
      <c r="B247" s="15"/>
      <c r="C247" s="11"/>
      <c r="D247" s="7" t="s">
        <v>21</v>
      </c>
      <c r="E247" s="74" t="s">
        <v>46</v>
      </c>
      <c r="F247" s="106" t="s">
        <v>47</v>
      </c>
      <c r="G247" s="39">
        <v>5.9</v>
      </c>
      <c r="H247" s="39">
        <v>6.4</v>
      </c>
      <c r="I247" s="39">
        <v>16</v>
      </c>
      <c r="J247" s="39">
        <v>150</v>
      </c>
      <c r="K247" s="40">
        <v>365</v>
      </c>
      <c r="L247" s="39">
        <v>21.29</v>
      </c>
    </row>
    <row r="248" spans="1:12" ht="14.4" x14ac:dyDescent="0.3">
      <c r="A248" s="23"/>
      <c r="B248" s="15"/>
      <c r="C248" s="11"/>
      <c r="D248" s="107" t="s">
        <v>21</v>
      </c>
      <c r="E248" s="108" t="s">
        <v>49</v>
      </c>
      <c r="F248" s="39">
        <v>50</v>
      </c>
      <c r="G248" s="39">
        <v>2.6</v>
      </c>
      <c r="H248" s="39">
        <v>0.6</v>
      </c>
      <c r="I248" s="39">
        <v>22.15</v>
      </c>
      <c r="J248" s="39">
        <v>67.2</v>
      </c>
      <c r="K248" s="40">
        <v>365</v>
      </c>
      <c r="L248" s="39">
        <v>3.03</v>
      </c>
    </row>
    <row r="249" spans="1:12" ht="14.4" x14ac:dyDescent="0.3">
      <c r="A249" s="23"/>
      <c r="B249" s="15"/>
      <c r="C249" s="11"/>
      <c r="D249" s="6"/>
      <c r="E249" s="38"/>
      <c r="F249" s="39"/>
      <c r="G249" s="39"/>
      <c r="H249" s="39"/>
      <c r="I249" s="39"/>
      <c r="J249" s="39"/>
      <c r="K249" s="40"/>
      <c r="L249" s="39"/>
    </row>
    <row r="250" spans="1:12" ht="14.4" x14ac:dyDescent="0.3">
      <c r="A250" s="24"/>
      <c r="B250" s="17"/>
      <c r="C250" s="8"/>
      <c r="D250" s="18" t="s">
        <v>30</v>
      </c>
      <c r="E250" s="9"/>
      <c r="F250" s="19">
        <f>SUM(F244:F249)</f>
        <v>500</v>
      </c>
      <c r="G250" s="19">
        <f>SUM(G244:G249)</f>
        <v>15.8</v>
      </c>
      <c r="H250" s="19">
        <f>SUM(H244:H249)</f>
        <v>19.100000000000001</v>
      </c>
      <c r="I250" s="19">
        <f>SUM(I244:I249)</f>
        <v>93.449999999999989</v>
      </c>
      <c r="J250" s="19">
        <f>SUM(J244:J249)</f>
        <v>566.4</v>
      </c>
      <c r="K250" s="25"/>
      <c r="L250" s="19">
        <f>SUM(L244:L249)</f>
        <v>39.909999999999997</v>
      </c>
    </row>
    <row r="251" spans="1:12" ht="14.4" x14ac:dyDescent="0.3">
      <c r="A251" s="26">
        <v>2</v>
      </c>
      <c r="B251" s="13">
        <f>B244</f>
        <v>3</v>
      </c>
      <c r="C251" s="109" t="s">
        <v>62</v>
      </c>
      <c r="D251" s="7" t="s">
        <v>23</v>
      </c>
      <c r="E251" s="129" t="s">
        <v>115</v>
      </c>
      <c r="F251" s="62">
        <v>150</v>
      </c>
      <c r="G251" s="39">
        <v>3.8</v>
      </c>
      <c r="H251" s="39">
        <v>15.8</v>
      </c>
      <c r="I251" s="39">
        <v>16.7</v>
      </c>
      <c r="J251" s="39">
        <v>141</v>
      </c>
      <c r="K251" s="40">
        <v>82</v>
      </c>
      <c r="L251" s="39">
        <v>5.52</v>
      </c>
    </row>
    <row r="252" spans="1:12" ht="14.4" x14ac:dyDescent="0.3">
      <c r="A252" s="23"/>
      <c r="B252" s="15"/>
      <c r="C252" s="11"/>
      <c r="D252" s="7" t="s">
        <v>24</v>
      </c>
      <c r="E252" s="108" t="s">
        <v>116</v>
      </c>
      <c r="F252" s="39">
        <v>300</v>
      </c>
      <c r="G252" s="39">
        <v>11.8</v>
      </c>
      <c r="H252" s="39">
        <v>18.5</v>
      </c>
      <c r="I252" s="39">
        <v>20</v>
      </c>
      <c r="J252" s="39">
        <v>147</v>
      </c>
      <c r="K252" s="40">
        <v>63</v>
      </c>
      <c r="L252" s="39">
        <v>14.09</v>
      </c>
    </row>
    <row r="253" spans="1:12" ht="15.6" x14ac:dyDescent="0.3">
      <c r="A253" s="23"/>
      <c r="B253" s="15"/>
      <c r="C253" s="11"/>
      <c r="D253" s="7" t="s">
        <v>25</v>
      </c>
      <c r="E253" s="74" t="s">
        <v>117</v>
      </c>
      <c r="F253" s="64">
        <v>250</v>
      </c>
      <c r="G253" s="39">
        <v>18.54</v>
      </c>
      <c r="H253" s="39">
        <v>21.74</v>
      </c>
      <c r="I253" s="39">
        <v>7.5</v>
      </c>
      <c r="J253" s="39">
        <v>278.60000000000002</v>
      </c>
      <c r="K253" s="40">
        <v>2013</v>
      </c>
      <c r="L253" s="39">
        <v>28.28</v>
      </c>
    </row>
    <row r="254" spans="1:12" ht="15.6" x14ac:dyDescent="0.3">
      <c r="A254" s="23"/>
      <c r="B254" s="15"/>
      <c r="C254" s="11"/>
      <c r="D254" s="7" t="s">
        <v>26</v>
      </c>
      <c r="E254" s="63"/>
      <c r="F254" s="62"/>
      <c r="G254" s="39"/>
      <c r="H254" s="39"/>
      <c r="I254" s="39"/>
      <c r="J254" s="39"/>
      <c r="K254" s="40"/>
      <c r="L254" s="39"/>
    </row>
    <row r="255" spans="1:12" ht="16.2" thickBot="1" x14ac:dyDescent="0.35">
      <c r="A255" s="23"/>
      <c r="B255" s="15"/>
      <c r="C255" s="11"/>
      <c r="D255" s="7" t="s">
        <v>27</v>
      </c>
      <c r="E255" s="74" t="s">
        <v>65</v>
      </c>
      <c r="F255" s="65">
        <v>200</v>
      </c>
      <c r="G255" s="39">
        <v>0.48</v>
      </c>
      <c r="H255" s="39">
        <v>0</v>
      </c>
      <c r="I255" s="39">
        <v>23.37</v>
      </c>
      <c r="J255" s="39">
        <v>118.02</v>
      </c>
      <c r="K255" s="40">
        <v>943</v>
      </c>
      <c r="L255" s="39">
        <v>2.48</v>
      </c>
    </row>
    <row r="256" spans="1:12" ht="15" thickBot="1" x14ac:dyDescent="0.35">
      <c r="A256" s="23"/>
      <c r="B256" s="15"/>
      <c r="C256" s="11"/>
      <c r="D256" s="7" t="s">
        <v>28</v>
      </c>
      <c r="E256" s="108" t="s">
        <v>36</v>
      </c>
      <c r="F256" s="39">
        <v>50</v>
      </c>
      <c r="G256" s="39">
        <v>4.6100000000000003</v>
      </c>
      <c r="H256" s="39">
        <v>0.71</v>
      </c>
      <c r="I256" s="39">
        <v>30.16</v>
      </c>
      <c r="J256" s="39">
        <v>118.85</v>
      </c>
      <c r="K256" s="40">
        <v>365</v>
      </c>
      <c r="L256" s="39">
        <v>3.4</v>
      </c>
    </row>
    <row r="257" spans="1:12" ht="15.6" x14ac:dyDescent="0.3">
      <c r="A257" s="23"/>
      <c r="B257" s="15"/>
      <c r="C257" s="11"/>
      <c r="D257" s="7" t="s">
        <v>29</v>
      </c>
      <c r="E257" s="74" t="s">
        <v>49</v>
      </c>
      <c r="F257" s="66">
        <v>50</v>
      </c>
      <c r="G257" s="39">
        <v>2.6</v>
      </c>
      <c r="H257" s="39">
        <v>0.6</v>
      </c>
      <c r="I257" s="39">
        <v>22.15</v>
      </c>
      <c r="J257" s="39">
        <v>67.2</v>
      </c>
      <c r="K257" s="40">
        <v>365</v>
      </c>
      <c r="L257" s="39">
        <v>3.05</v>
      </c>
    </row>
    <row r="258" spans="1:12" ht="15.6" x14ac:dyDescent="0.3">
      <c r="A258" s="23"/>
      <c r="B258" s="15"/>
      <c r="C258" s="11"/>
      <c r="D258" s="7"/>
      <c r="E258" s="89"/>
      <c r="F258" s="90"/>
      <c r="G258" s="39"/>
      <c r="H258" s="39"/>
      <c r="I258" s="39"/>
      <c r="J258" s="39"/>
      <c r="K258" s="40"/>
      <c r="L258" s="39"/>
    </row>
    <row r="259" spans="1:12" ht="14.4" x14ac:dyDescent="0.3">
      <c r="A259" s="23"/>
      <c r="B259" s="15"/>
      <c r="C259" s="11"/>
      <c r="D259" s="6"/>
      <c r="E259" s="38"/>
      <c r="F259" s="39"/>
      <c r="G259" s="39"/>
      <c r="H259" s="39"/>
      <c r="I259" s="39"/>
      <c r="J259" s="39"/>
      <c r="K259" s="40"/>
      <c r="L259" s="39"/>
    </row>
    <row r="260" spans="1:12" ht="14.4" x14ac:dyDescent="0.3">
      <c r="A260" s="23"/>
      <c r="B260" s="15"/>
      <c r="C260" s="11"/>
      <c r="D260" s="6"/>
      <c r="E260" s="38"/>
      <c r="F260" s="39"/>
      <c r="G260" s="39"/>
      <c r="H260" s="39"/>
      <c r="I260" s="39"/>
      <c r="J260" s="39"/>
      <c r="K260" s="40"/>
      <c r="L260" s="39"/>
    </row>
    <row r="261" spans="1:12" ht="15" thickBot="1" x14ac:dyDescent="0.35">
      <c r="A261" s="24"/>
      <c r="B261" s="17"/>
      <c r="C261" s="8"/>
      <c r="D261" s="18" t="s">
        <v>30</v>
      </c>
      <c r="E261" s="9"/>
      <c r="F261" s="19">
        <f>SUM(F251:F260)</f>
        <v>1000</v>
      </c>
      <c r="G261" s="19">
        <f t="shared" ref="G261:J261" si="30">SUM(G251:G260)</f>
        <v>41.83</v>
      </c>
      <c r="H261" s="19">
        <f t="shared" si="30"/>
        <v>57.349999999999994</v>
      </c>
      <c r="I261" s="19">
        <f t="shared" si="30"/>
        <v>119.88</v>
      </c>
      <c r="J261" s="19">
        <f t="shared" si="30"/>
        <v>870.67000000000007</v>
      </c>
      <c r="K261" s="25"/>
      <c r="L261" s="19">
        <f t="shared" ref="L261" si="31">SUM(L251:L260)</f>
        <v>56.819999999999993</v>
      </c>
    </row>
    <row r="262" spans="1:12" ht="15.6" x14ac:dyDescent="0.3">
      <c r="A262" s="14">
        <v>2</v>
      </c>
      <c r="B262" s="15">
        <v>3</v>
      </c>
      <c r="C262" s="115" t="s">
        <v>51</v>
      </c>
      <c r="D262" s="116" t="s">
        <v>26</v>
      </c>
      <c r="E262" s="74"/>
      <c r="F262" s="130"/>
      <c r="G262" s="36"/>
      <c r="H262" s="36"/>
      <c r="I262" s="36"/>
      <c r="J262" s="36"/>
      <c r="K262" s="37"/>
      <c r="L262" s="36"/>
    </row>
    <row r="263" spans="1:12" ht="14.4" x14ac:dyDescent="0.3">
      <c r="A263" s="14"/>
      <c r="B263" s="15"/>
      <c r="C263" s="11"/>
      <c r="D263" s="6"/>
      <c r="E263" s="38"/>
      <c r="F263" s="39"/>
      <c r="G263" s="39"/>
      <c r="H263" s="39"/>
      <c r="I263" s="39"/>
      <c r="J263" s="39"/>
      <c r="K263" s="40"/>
      <c r="L263" s="39"/>
    </row>
    <row r="264" spans="1:12" ht="14.4" x14ac:dyDescent="0.3">
      <c r="A264" s="14"/>
      <c r="B264" s="15"/>
      <c r="C264" s="11"/>
      <c r="D264" s="107" t="s">
        <v>27</v>
      </c>
      <c r="E264" s="47" t="s">
        <v>54</v>
      </c>
      <c r="F264" s="59">
        <v>150</v>
      </c>
      <c r="G264" s="39">
        <v>4.0999999999999996</v>
      </c>
      <c r="H264" s="39">
        <v>4.2</v>
      </c>
      <c r="I264" s="39">
        <v>7.65</v>
      </c>
      <c r="J264" s="39">
        <v>94.1</v>
      </c>
      <c r="K264" s="40">
        <v>122</v>
      </c>
      <c r="L264" s="39">
        <v>13.16</v>
      </c>
    </row>
    <row r="265" spans="1:12" ht="14.4" x14ac:dyDescent="0.3">
      <c r="A265" s="14"/>
      <c r="B265" s="15"/>
      <c r="C265" s="11"/>
      <c r="D265" s="7" t="s">
        <v>22</v>
      </c>
      <c r="E265" s="108" t="s">
        <v>55</v>
      </c>
      <c r="F265" s="39">
        <v>160</v>
      </c>
      <c r="G265" s="39">
        <v>5.99</v>
      </c>
      <c r="H265" s="39">
        <v>4.37</v>
      </c>
      <c r="I265" s="39">
        <v>29.63</v>
      </c>
      <c r="J265" s="39">
        <v>190.7</v>
      </c>
      <c r="K265" s="40">
        <v>847</v>
      </c>
      <c r="L265" s="39">
        <v>18</v>
      </c>
    </row>
    <row r="266" spans="1:12" ht="14.4" x14ac:dyDescent="0.3">
      <c r="A266" s="14"/>
      <c r="B266" s="15"/>
      <c r="C266" s="11"/>
      <c r="D266" s="6"/>
      <c r="E266" s="38"/>
      <c r="F266" s="39"/>
      <c r="G266" s="39"/>
      <c r="H266" s="39"/>
      <c r="I266" s="39"/>
      <c r="J266" s="39"/>
      <c r="K266" s="40"/>
      <c r="L266" s="39"/>
    </row>
    <row r="267" spans="1:12" ht="14.4" x14ac:dyDescent="0.3">
      <c r="A267" s="14"/>
      <c r="B267" s="15"/>
      <c r="C267" s="11"/>
      <c r="D267" s="6"/>
      <c r="E267" s="38"/>
      <c r="F267" s="39"/>
      <c r="G267" s="39"/>
      <c r="H267" s="39"/>
      <c r="I267" s="39"/>
      <c r="J267" s="39"/>
      <c r="K267" s="40"/>
      <c r="L267" s="39"/>
    </row>
    <row r="268" spans="1:12" ht="15" thickBot="1" x14ac:dyDescent="0.35">
      <c r="A268" s="16"/>
      <c r="B268" s="17"/>
      <c r="C268" s="8"/>
      <c r="D268" s="18" t="s">
        <v>30</v>
      </c>
      <c r="E268" s="9"/>
      <c r="F268" s="19">
        <f>SUM(F262:F267)</f>
        <v>310</v>
      </c>
      <c r="G268" s="19">
        <f>SUM(G262:G267)</f>
        <v>10.09</v>
      </c>
      <c r="H268" s="19">
        <f>SUM(H262:H267)</f>
        <v>8.57</v>
      </c>
      <c r="I268" s="19">
        <f>SUM(I262:I267)</f>
        <v>37.28</v>
      </c>
      <c r="J268" s="19">
        <f>SUM(J262:J267)</f>
        <v>284.79999999999995</v>
      </c>
      <c r="K268" s="25"/>
      <c r="L268" s="19">
        <f>SUM(L262:L267)</f>
        <v>31.16</v>
      </c>
    </row>
    <row r="269" spans="1:12" ht="15.6" x14ac:dyDescent="0.3">
      <c r="A269" s="13">
        <v>2</v>
      </c>
      <c r="B269" s="13">
        <f>B262</f>
        <v>3</v>
      </c>
      <c r="C269" s="109" t="s">
        <v>56</v>
      </c>
      <c r="D269" s="107" t="s">
        <v>24</v>
      </c>
      <c r="E269" s="74" t="s">
        <v>118</v>
      </c>
      <c r="F269" s="131" t="s">
        <v>119</v>
      </c>
      <c r="G269" s="36">
        <v>29.6</v>
      </c>
      <c r="H269" s="36">
        <v>24.5</v>
      </c>
      <c r="I269" s="36">
        <v>30.8</v>
      </c>
      <c r="J269" s="36">
        <v>326.39999999999998</v>
      </c>
      <c r="K269" s="37">
        <v>384</v>
      </c>
      <c r="L269" s="36">
        <v>55.98</v>
      </c>
    </row>
    <row r="270" spans="1:12" ht="15.6" x14ac:dyDescent="0.3">
      <c r="A270" s="14"/>
      <c r="B270" s="15"/>
      <c r="C270" s="11"/>
      <c r="D270" s="107" t="s">
        <v>52</v>
      </c>
      <c r="E270" s="63"/>
      <c r="F270" s="62"/>
      <c r="G270" s="39"/>
      <c r="H270" s="39"/>
      <c r="I270" s="39"/>
      <c r="J270" s="39"/>
      <c r="K270" s="40"/>
      <c r="L270" s="39"/>
    </row>
    <row r="271" spans="1:12" ht="15.6" x14ac:dyDescent="0.3">
      <c r="A271" s="14"/>
      <c r="B271" s="15"/>
      <c r="C271" s="11"/>
      <c r="D271" s="7" t="s">
        <v>27</v>
      </c>
      <c r="E271" s="74" t="s">
        <v>61</v>
      </c>
      <c r="F271" s="134">
        <v>200</v>
      </c>
      <c r="G271" s="100">
        <v>3.3</v>
      </c>
      <c r="H271" s="39">
        <v>3.2</v>
      </c>
      <c r="I271" s="39">
        <v>23.28</v>
      </c>
      <c r="J271" s="39">
        <v>131.6</v>
      </c>
      <c r="K271" s="40">
        <v>943</v>
      </c>
      <c r="L271" s="39">
        <v>7.51</v>
      </c>
    </row>
    <row r="272" spans="1:12" ht="14.4" x14ac:dyDescent="0.3">
      <c r="A272" s="14"/>
      <c r="B272" s="15"/>
      <c r="C272" s="11"/>
      <c r="D272" s="7" t="s">
        <v>28</v>
      </c>
      <c r="E272" s="132" t="s">
        <v>36</v>
      </c>
      <c r="F272" s="135">
        <v>62</v>
      </c>
      <c r="G272" s="39">
        <v>4.6100000000000003</v>
      </c>
      <c r="H272" s="39">
        <v>0.71</v>
      </c>
      <c r="I272" s="39">
        <v>30.16</v>
      </c>
      <c r="J272" s="39">
        <v>118.85</v>
      </c>
      <c r="K272" s="40">
        <v>365</v>
      </c>
      <c r="L272" s="39">
        <v>2.72</v>
      </c>
    </row>
    <row r="273" spans="1:12" ht="15.6" x14ac:dyDescent="0.3">
      <c r="A273" s="14"/>
      <c r="B273" s="15"/>
      <c r="C273" s="11"/>
      <c r="D273" s="7" t="s">
        <v>29</v>
      </c>
      <c r="E273" s="133" t="s">
        <v>49</v>
      </c>
      <c r="F273" s="135">
        <v>57</v>
      </c>
      <c r="G273" s="39">
        <v>2.6</v>
      </c>
      <c r="H273" s="39">
        <v>0.6</v>
      </c>
      <c r="I273" s="39">
        <v>22.15</v>
      </c>
      <c r="J273" s="39">
        <v>67.2</v>
      </c>
      <c r="K273" s="40">
        <v>365</v>
      </c>
      <c r="L273" s="39">
        <v>3.71</v>
      </c>
    </row>
    <row r="274" spans="1:12" ht="14.4" x14ac:dyDescent="0.3">
      <c r="A274" s="14"/>
      <c r="B274" s="15"/>
      <c r="C274" s="11"/>
      <c r="D274" s="6"/>
      <c r="E274" s="38"/>
      <c r="F274" s="39"/>
      <c r="G274" s="39"/>
      <c r="H274" s="39"/>
      <c r="I274" s="39"/>
      <c r="J274" s="39"/>
      <c r="K274" s="40"/>
      <c r="L274" s="39"/>
    </row>
    <row r="275" spans="1:12" ht="14.4" x14ac:dyDescent="0.3">
      <c r="A275" s="14"/>
      <c r="B275" s="15"/>
      <c r="C275" s="11"/>
      <c r="D275" s="6"/>
      <c r="E275" s="38"/>
      <c r="F275" s="39"/>
      <c r="G275" s="39"/>
      <c r="H275" s="39"/>
      <c r="I275" s="39"/>
      <c r="J275" s="39"/>
      <c r="K275" s="40"/>
      <c r="L275" s="39"/>
    </row>
    <row r="276" spans="1:12" ht="14.4" x14ac:dyDescent="0.3">
      <c r="A276" s="16"/>
      <c r="B276" s="17"/>
      <c r="C276" s="8"/>
      <c r="D276" s="18" t="s">
        <v>30</v>
      </c>
      <c r="E276" s="9"/>
      <c r="F276" s="19">
        <f>SUM(F269:F275)</f>
        <v>319</v>
      </c>
      <c r="G276" s="19">
        <f>SUM(G269:G275)</f>
        <v>40.11</v>
      </c>
      <c r="H276" s="19">
        <f>SUM(H269:H275)</f>
        <v>29.01</v>
      </c>
      <c r="I276" s="19">
        <f>SUM(I269:I275)</f>
        <v>106.38999999999999</v>
      </c>
      <c r="J276" s="19">
        <f>SUM(J269:J275)</f>
        <v>644.05000000000007</v>
      </c>
      <c r="K276" s="25"/>
      <c r="L276" s="19">
        <f>SUM(L269:L275)</f>
        <v>69.919999999999987</v>
      </c>
    </row>
    <row r="277" spans="1:12" ht="43.2" x14ac:dyDescent="0.3">
      <c r="A277" s="118">
        <v>2</v>
      </c>
      <c r="B277" s="118">
        <v>3</v>
      </c>
      <c r="C277" s="119" t="s">
        <v>59</v>
      </c>
      <c r="D277" s="121" t="s">
        <v>27</v>
      </c>
      <c r="E277" s="122" t="s">
        <v>74</v>
      </c>
      <c r="F277" s="123">
        <v>200</v>
      </c>
      <c r="G277" s="123">
        <v>0</v>
      </c>
      <c r="H277" s="123">
        <v>0</v>
      </c>
      <c r="I277" s="123">
        <v>17.5</v>
      </c>
      <c r="J277" s="123">
        <v>44.8</v>
      </c>
      <c r="K277" s="124">
        <v>387</v>
      </c>
      <c r="L277" s="123">
        <v>13.27</v>
      </c>
    </row>
    <row r="278" spans="1:12" ht="14.4" x14ac:dyDescent="0.3">
      <c r="A278" s="118"/>
      <c r="B278" s="118"/>
      <c r="C278" s="7"/>
      <c r="D278" s="120" t="s">
        <v>30</v>
      </c>
      <c r="E278" s="91"/>
      <c r="F278" s="92">
        <f>F277</f>
        <v>200</v>
      </c>
      <c r="G278" s="92"/>
      <c r="H278" s="92"/>
      <c r="I278" s="92">
        <f>I277</f>
        <v>17.5</v>
      </c>
      <c r="J278" s="92">
        <f>J277</f>
        <v>44.8</v>
      </c>
      <c r="K278" s="93"/>
      <c r="L278" s="92">
        <f>L277</f>
        <v>13.27</v>
      </c>
    </row>
    <row r="279" spans="1:12" ht="15" thickBot="1" x14ac:dyDescent="0.3">
      <c r="A279" s="31">
        <f>A262</f>
        <v>2</v>
      </c>
      <c r="B279" s="31">
        <f>B262</f>
        <v>3</v>
      </c>
      <c r="C279" s="140" t="s">
        <v>4</v>
      </c>
      <c r="D279" s="141"/>
      <c r="E279" s="29"/>
      <c r="F279" s="30">
        <f>F250+F261+F268+F276+F278</f>
        <v>2329</v>
      </c>
      <c r="G279" s="30">
        <f>G250+G261+G268+G276+G278</f>
        <v>107.83</v>
      </c>
      <c r="H279" s="30">
        <f>H250+H260+H268+H276+H278</f>
        <v>56.680000000000007</v>
      </c>
      <c r="I279" s="30">
        <f>I250+I261+I268+I276+I278</f>
        <v>374.5</v>
      </c>
      <c r="J279" s="30">
        <f>J250+J261+J268+J276+J278</f>
        <v>2410.7200000000003</v>
      </c>
      <c r="K279" s="30"/>
      <c r="L279" s="30">
        <f>L250+L261+L268+L276+L278</f>
        <v>211.07999999999998</v>
      </c>
    </row>
    <row r="280" spans="1:12" ht="15.6" x14ac:dyDescent="0.3">
      <c r="A280" s="20">
        <v>2</v>
      </c>
      <c r="B280" s="21">
        <v>4</v>
      </c>
      <c r="C280" s="22" t="s">
        <v>18</v>
      </c>
      <c r="D280" s="5" t="s">
        <v>19</v>
      </c>
      <c r="E280" s="63" t="s">
        <v>120</v>
      </c>
      <c r="F280" s="67">
        <v>250</v>
      </c>
      <c r="G280" s="36">
        <v>8.1</v>
      </c>
      <c r="H280" s="36">
        <v>9.8000000000000007</v>
      </c>
      <c r="I280" s="36">
        <v>35.9</v>
      </c>
      <c r="J280" s="36">
        <v>290.60000000000002</v>
      </c>
      <c r="K280" s="37">
        <v>340</v>
      </c>
      <c r="L280" s="36">
        <v>14.42</v>
      </c>
    </row>
    <row r="281" spans="1:12" ht="14.4" x14ac:dyDescent="0.3">
      <c r="A281" s="23"/>
      <c r="B281" s="15"/>
      <c r="C281" s="11"/>
      <c r="D281" s="6"/>
      <c r="E281" s="38"/>
      <c r="F281" s="39"/>
      <c r="G281" s="39"/>
      <c r="H281" s="39"/>
      <c r="I281" s="39"/>
      <c r="J281" s="39"/>
      <c r="K281" s="40"/>
      <c r="L281" s="39"/>
    </row>
    <row r="282" spans="1:12" ht="15.6" x14ac:dyDescent="0.3">
      <c r="A282" s="23"/>
      <c r="B282" s="15"/>
      <c r="C282" s="11"/>
      <c r="D282" s="7" t="s">
        <v>20</v>
      </c>
      <c r="E282" s="74" t="s">
        <v>61</v>
      </c>
      <c r="F282" s="134">
        <v>200</v>
      </c>
      <c r="G282" s="100">
        <v>3.3</v>
      </c>
      <c r="H282" s="39">
        <v>3.2</v>
      </c>
      <c r="I282" s="39">
        <v>23.28</v>
      </c>
      <c r="J282" s="39">
        <v>131.6</v>
      </c>
      <c r="K282" s="40">
        <v>943</v>
      </c>
      <c r="L282" s="39">
        <v>7.51</v>
      </c>
    </row>
    <row r="283" spans="1:12" ht="15.6" x14ac:dyDescent="0.3">
      <c r="A283" s="23"/>
      <c r="B283" s="15"/>
      <c r="C283" s="11"/>
      <c r="D283" s="7" t="s">
        <v>21</v>
      </c>
      <c r="E283" s="74" t="s">
        <v>46</v>
      </c>
      <c r="F283" s="64" t="s">
        <v>47</v>
      </c>
      <c r="G283" s="39">
        <v>5.9</v>
      </c>
      <c r="H283" s="39">
        <v>6.4</v>
      </c>
      <c r="I283" s="39">
        <v>16</v>
      </c>
      <c r="J283" s="39">
        <v>150</v>
      </c>
      <c r="K283" s="40">
        <v>365</v>
      </c>
      <c r="L283" s="39">
        <v>21.29</v>
      </c>
    </row>
    <row r="284" spans="1:12" ht="14.4" x14ac:dyDescent="0.3">
      <c r="A284" s="23"/>
      <c r="B284" s="15"/>
      <c r="C284" s="11"/>
      <c r="D284" s="7" t="s">
        <v>21</v>
      </c>
      <c r="E284" s="56" t="s">
        <v>84</v>
      </c>
      <c r="F284" s="57">
        <v>50</v>
      </c>
      <c r="G284" s="39">
        <v>2.6</v>
      </c>
      <c r="H284" s="39">
        <v>0.6</v>
      </c>
      <c r="I284" s="39">
        <v>22.15</v>
      </c>
      <c r="J284" s="39">
        <v>67.2</v>
      </c>
      <c r="K284" s="40">
        <v>365</v>
      </c>
      <c r="L284" s="39">
        <v>3.05</v>
      </c>
    </row>
    <row r="285" spans="1:12" ht="14.4" x14ac:dyDescent="0.3">
      <c r="A285" s="23"/>
      <c r="B285" s="15"/>
      <c r="C285" s="11"/>
      <c r="D285" s="6"/>
      <c r="E285" s="38"/>
      <c r="F285" s="39"/>
      <c r="G285" s="39"/>
      <c r="H285" s="39"/>
      <c r="I285" s="39"/>
      <c r="J285" s="39"/>
      <c r="K285" s="40"/>
      <c r="L285" s="39"/>
    </row>
    <row r="286" spans="1:12" ht="14.4" x14ac:dyDescent="0.3">
      <c r="A286" s="23"/>
      <c r="B286" s="15"/>
      <c r="C286" s="11"/>
      <c r="D286" s="6"/>
      <c r="E286" s="38"/>
      <c r="F286" s="39"/>
      <c r="G286" s="39"/>
      <c r="H286" s="39"/>
      <c r="I286" s="39"/>
      <c r="J286" s="39"/>
      <c r="K286" s="40"/>
      <c r="L286" s="39"/>
    </row>
    <row r="287" spans="1:12" ht="14.4" x14ac:dyDescent="0.3">
      <c r="A287" s="24"/>
      <c r="B287" s="17"/>
      <c r="C287" s="8"/>
      <c r="D287" s="18" t="s">
        <v>30</v>
      </c>
      <c r="E287" s="9"/>
      <c r="F287" s="19">
        <f>SUM(F280:F286)</f>
        <v>500</v>
      </c>
      <c r="G287" s="19">
        <f t="shared" ref="G287:J287" si="32">SUM(G280:G286)</f>
        <v>19.899999999999999</v>
      </c>
      <c r="H287" s="19">
        <f t="shared" si="32"/>
        <v>20</v>
      </c>
      <c r="I287" s="19">
        <f t="shared" si="32"/>
        <v>97.330000000000013</v>
      </c>
      <c r="J287" s="19">
        <f t="shared" si="32"/>
        <v>639.40000000000009</v>
      </c>
      <c r="K287" s="25"/>
      <c r="L287" s="19">
        <f t="shared" ref="L287" si="33">SUM(L280:L286)</f>
        <v>46.269999999999996</v>
      </c>
    </row>
    <row r="288" spans="1:12" ht="14.4" x14ac:dyDescent="0.3">
      <c r="A288" s="26">
        <v>2</v>
      </c>
      <c r="B288" s="13">
        <f>B280</f>
        <v>4</v>
      </c>
      <c r="C288" s="10" t="s">
        <v>62</v>
      </c>
      <c r="D288" s="7" t="s">
        <v>23</v>
      </c>
      <c r="E288" s="38" t="s">
        <v>85</v>
      </c>
      <c r="F288" s="39">
        <v>120</v>
      </c>
      <c r="G288" s="39">
        <v>3.8</v>
      </c>
      <c r="H288" s="39">
        <v>15.8</v>
      </c>
      <c r="I288" s="39">
        <v>16.7</v>
      </c>
      <c r="J288" s="39">
        <v>141</v>
      </c>
      <c r="K288" s="40">
        <v>332</v>
      </c>
      <c r="L288" s="39">
        <v>4.05</v>
      </c>
    </row>
    <row r="289" spans="1:12" ht="14.4" x14ac:dyDescent="0.3">
      <c r="A289" s="23"/>
      <c r="B289" s="15"/>
      <c r="C289" s="11"/>
      <c r="D289" s="7" t="s">
        <v>24</v>
      </c>
      <c r="E289" s="38" t="s">
        <v>121</v>
      </c>
      <c r="F289" s="39">
        <v>300</v>
      </c>
      <c r="G289" s="39">
        <v>3.52</v>
      </c>
      <c r="H289" s="39">
        <v>11.96</v>
      </c>
      <c r="I289" s="39">
        <v>24.18</v>
      </c>
      <c r="J289" s="39">
        <v>219.48</v>
      </c>
      <c r="K289" s="40">
        <v>303</v>
      </c>
      <c r="L289" s="39">
        <v>4.7</v>
      </c>
    </row>
    <row r="290" spans="1:12" ht="15.6" x14ac:dyDescent="0.3">
      <c r="A290" s="23"/>
      <c r="B290" s="15"/>
      <c r="C290" s="11"/>
      <c r="D290" s="7" t="s">
        <v>25</v>
      </c>
      <c r="E290" s="63" t="s">
        <v>122</v>
      </c>
      <c r="F290" s="64">
        <v>250</v>
      </c>
      <c r="G290" s="39">
        <v>9.6</v>
      </c>
      <c r="H290" s="39">
        <v>9.4</v>
      </c>
      <c r="I290" s="39">
        <v>10.199999999999999</v>
      </c>
      <c r="J290" s="39">
        <v>163.80000000000001</v>
      </c>
      <c r="K290" s="40">
        <v>608</v>
      </c>
      <c r="L290" s="39">
        <v>17.04</v>
      </c>
    </row>
    <row r="291" spans="1:12" ht="15.6" x14ac:dyDescent="0.3">
      <c r="A291" s="23"/>
      <c r="B291" s="15"/>
      <c r="C291" s="11"/>
      <c r="D291" s="7" t="s">
        <v>26</v>
      </c>
      <c r="E291" s="63"/>
      <c r="F291" s="62"/>
      <c r="G291" s="39"/>
      <c r="H291" s="39"/>
      <c r="I291" s="39"/>
      <c r="J291" s="39"/>
      <c r="K291" s="40"/>
      <c r="L291" s="39"/>
    </row>
    <row r="292" spans="1:12" ht="16.2" thickBot="1" x14ac:dyDescent="0.35">
      <c r="A292" s="23"/>
      <c r="B292" s="15"/>
      <c r="C292" s="11"/>
      <c r="D292" s="7" t="s">
        <v>27</v>
      </c>
      <c r="E292" s="63" t="s">
        <v>65</v>
      </c>
      <c r="F292" s="65">
        <v>200</v>
      </c>
      <c r="G292" s="39">
        <v>0.48</v>
      </c>
      <c r="H292" s="39">
        <v>0</v>
      </c>
      <c r="I292" s="39">
        <v>23.37</v>
      </c>
      <c r="J292" s="39">
        <v>118.02</v>
      </c>
      <c r="K292" s="40">
        <v>943</v>
      </c>
      <c r="L292" s="39">
        <v>2.48</v>
      </c>
    </row>
    <row r="293" spans="1:12" ht="15" thickBot="1" x14ac:dyDescent="0.35">
      <c r="A293" s="23"/>
      <c r="B293" s="15"/>
      <c r="C293" s="11"/>
      <c r="D293" s="7" t="s">
        <v>28</v>
      </c>
      <c r="E293" s="38" t="s">
        <v>36</v>
      </c>
      <c r="F293" s="39">
        <v>50</v>
      </c>
      <c r="G293" s="39">
        <v>4.6100000000000003</v>
      </c>
      <c r="H293" s="39">
        <v>0.71</v>
      </c>
      <c r="I293" s="39">
        <v>30.16</v>
      </c>
      <c r="J293" s="39">
        <v>118.85</v>
      </c>
      <c r="K293" s="40">
        <v>365</v>
      </c>
      <c r="L293" s="39">
        <v>3.4</v>
      </c>
    </row>
    <row r="294" spans="1:12" ht="15.6" x14ac:dyDescent="0.3">
      <c r="A294" s="23"/>
      <c r="B294" s="15"/>
      <c r="C294" s="11"/>
      <c r="D294" s="7" t="s">
        <v>29</v>
      </c>
      <c r="E294" s="63" t="s">
        <v>49</v>
      </c>
      <c r="F294" s="66">
        <v>50</v>
      </c>
      <c r="G294" s="39">
        <v>2.6</v>
      </c>
      <c r="H294" s="39">
        <v>0.6</v>
      </c>
      <c r="I294" s="39">
        <v>22.15</v>
      </c>
      <c r="J294" s="39">
        <v>67.2</v>
      </c>
      <c r="K294" s="40">
        <v>365</v>
      </c>
      <c r="L294" s="39">
        <v>3.05</v>
      </c>
    </row>
    <row r="295" spans="1:12" ht="14.4" x14ac:dyDescent="0.3">
      <c r="A295" s="23"/>
      <c r="B295" s="15"/>
      <c r="C295" s="11"/>
      <c r="D295" s="6"/>
      <c r="E295" s="38"/>
      <c r="F295" s="39"/>
      <c r="G295" s="39"/>
      <c r="H295" s="39"/>
      <c r="I295" s="39"/>
      <c r="J295" s="39"/>
      <c r="K295" s="40"/>
      <c r="L295" s="39"/>
    </row>
    <row r="296" spans="1:12" ht="14.4" x14ac:dyDescent="0.3">
      <c r="A296" s="23"/>
      <c r="B296" s="15"/>
      <c r="C296" s="11"/>
      <c r="D296" s="6"/>
      <c r="E296" s="38"/>
      <c r="F296" s="39"/>
      <c r="G296" s="39"/>
      <c r="H296" s="39"/>
      <c r="I296" s="39"/>
      <c r="J296" s="39"/>
      <c r="K296" s="40"/>
      <c r="L296" s="39"/>
    </row>
    <row r="297" spans="1:12" ht="15" thickBot="1" x14ac:dyDescent="0.35">
      <c r="A297" s="24"/>
      <c r="B297" s="17"/>
      <c r="C297" s="8"/>
      <c r="D297" s="18" t="s">
        <v>30</v>
      </c>
      <c r="E297" s="9"/>
      <c r="F297" s="19">
        <f>SUM(F288:F296)</f>
        <v>970</v>
      </c>
      <c r="G297" s="19">
        <f t="shared" ref="G297:J297" si="34">SUM(G288:G296)</f>
        <v>24.610000000000003</v>
      </c>
      <c r="H297" s="19">
        <f t="shared" si="34"/>
        <v>38.470000000000006</v>
      </c>
      <c r="I297" s="19">
        <f t="shared" si="34"/>
        <v>126.75999999999999</v>
      </c>
      <c r="J297" s="19">
        <f t="shared" si="34"/>
        <v>828.35</v>
      </c>
      <c r="K297" s="25"/>
      <c r="L297" s="19">
        <f t="shared" ref="L297" si="35">SUM(L288:L296)</f>
        <v>34.72</v>
      </c>
    </row>
    <row r="298" spans="1:12" ht="15.6" x14ac:dyDescent="0.3">
      <c r="A298" s="20">
        <v>2</v>
      </c>
      <c r="B298" s="21">
        <v>4</v>
      </c>
      <c r="C298" s="22" t="s">
        <v>51</v>
      </c>
      <c r="D298" s="5" t="s">
        <v>52</v>
      </c>
      <c r="E298" s="81" t="s">
        <v>88</v>
      </c>
      <c r="F298" s="82">
        <v>21</v>
      </c>
      <c r="G298" s="36">
        <v>1.1100000000000001</v>
      </c>
      <c r="H298" s="36">
        <v>1.72</v>
      </c>
      <c r="I298" s="36">
        <v>30.5</v>
      </c>
      <c r="J298" s="36">
        <v>95.28</v>
      </c>
      <c r="K298" s="37">
        <v>469</v>
      </c>
      <c r="L298" s="36">
        <v>3.41</v>
      </c>
    </row>
    <row r="299" spans="1:12" ht="14.4" x14ac:dyDescent="0.3">
      <c r="A299" s="23"/>
      <c r="B299" s="15"/>
      <c r="C299" s="11"/>
      <c r="D299" s="6"/>
      <c r="E299" s="38"/>
      <c r="F299" s="39"/>
      <c r="G299" s="39"/>
      <c r="H299" s="39"/>
      <c r="I299" s="39"/>
      <c r="J299" s="39"/>
      <c r="K299" s="40"/>
      <c r="L299" s="39"/>
    </row>
    <row r="300" spans="1:12" ht="15.6" x14ac:dyDescent="0.3">
      <c r="A300" s="23"/>
      <c r="B300" s="15"/>
      <c r="C300" s="11"/>
      <c r="D300" s="7" t="s">
        <v>27</v>
      </c>
      <c r="E300" s="77" t="s">
        <v>54</v>
      </c>
      <c r="F300" s="76">
        <v>194</v>
      </c>
      <c r="G300" s="39">
        <v>4.0999999999999996</v>
      </c>
      <c r="H300" s="39">
        <v>4.2</v>
      </c>
      <c r="I300" s="39">
        <v>7.65</v>
      </c>
      <c r="J300" s="39">
        <v>94.1</v>
      </c>
      <c r="K300" s="40">
        <v>943</v>
      </c>
      <c r="L300" s="39">
        <v>17.54</v>
      </c>
    </row>
    <row r="301" spans="1:12" ht="14.4" x14ac:dyDescent="0.3">
      <c r="A301" s="23"/>
      <c r="B301" s="15"/>
      <c r="C301" s="11"/>
      <c r="D301" s="7" t="s">
        <v>22</v>
      </c>
      <c r="E301" s="38" t="s">
        <v>66</v>
      </c>
      <c r="F301" s="39">
        <v>300</v>
      </c>
      <c r="G301" s="39">
        <v>0.49</v>
      </c>
      <c r="H301" s="39">
        <v>0.19</v>
      </c>
      <c r="I301" s="39">
        <v>20.56</v>
      </c>
      <c r="J301" s="39">
        <v>77</v>
      </c>
      <c r="K301" s="40">
        <v>765</v>
      </c>
      <c r="L301" s="39">
        <v>15.3</v>
      </c>
    </row>
    <row r="302" spans="1:12" ht="14.4" x14ac:dyDescent="0.3">
      <c r="A302" s="23"/>
      <c r="B302" s="15"/>
      <c r="C302" s="11"/>
      <c r="D302" s="6"/>
      <c r="E302" s="38"/>
      <c r="F302" s="39"/>
      <c r="G302" s="39"/>
      <c r="H302" s="39"/>
      <c r="I302" s="39"/>
      <c r="J302" s="39"/>
      <c r="K302" s="40"/>
      <c r="L302" s="39"/>
    </row>
    <row r="303" spans="1:12" ht="14.4" x14ac:dyDescent="0.3">
      <c r="A303" s="24"/>
      <c r="B303" s="17"/>
      <c r="C303" s="8"/>
      <c r="D303" s="18" t="s">
        <v>30</v>
      </c>
      <c r="E303" s="9"/>
      <c r="F303" s="19">
        <f>SUM(F298:F302)</f>
        <v>515</v>
      </c>
      <c r="G303" s="19">
        <f>SUM(G298:G302)</f>
        <v>5.7</v>
      </c>
      <c r="H303" s="19">
        <f>SUM(H298:H302)</f>
        <v>6.11</v>
      </c>
      <c r="I303" s="19">
        <f>SUM(I298:I302)</f>
        <v>58.709999999999994</v>
      </c>
      <c r="J303" s="19">
        <f>SUM(J298:J302)</f>
        <v>266.38</v>
      </c>
      <c r="K303" s="25"/>
      <c r="L303" s="19">
        <f>SUM(L298:L302)</f>
        <v>36.25</v>
      </c>
    </row>
    <row r="304" spans="1:12" ht="15.6" x14ac:dyDescent="0.3">
      <c r="A304" s="26">
        <v>2</v>
      </c>
      <c r="B304" s="13">
        <f>B298</f>
        <v>4</v>
      </c>
      <c r="C304" s="10" t="s">
        <v>56</v>
      </c>
      <c r="D304" s="7" t="s">
        <v>24</v>
      </c>
      <c r="E304" s="75" t="s">
        <v>100</v>
      </c>
      <c r="F304" s="76">
        <v>250</v>
      </c>
      <c r="G304" s="39">
        <v>4.8</v>
      </c>
      <c r="H304" s="39">
        <v>11.9</v>
      </c>
      <c r="I304" s="39">
        <v>18.399999999999999</v>
      </c>
      <c r="J304" s="39">
        <v>139.54</v>
      </c>
      <c r="K304" s="40">
        <v>170</v>
      </c>
      <c r="L304" s="39">
        <v>16.87</v>
      </c>
    </row>
    <row r="305" spans="1:12" ht="15.6" x14ac:dyDescent="0.3">
      <c r="A305" s="23"/>
      <c r="B305" s="15"/>
      <c r="C305" s="11"/>
      <c r="D305" s="7" t="s">
        <v>25</v>
      </c>
      <c r="E305" s="75" t="s">
        <v>123</v>
      </c>
      <c r="F305" s="76">
        <v>100</v>
      </c>
      <c r="G305" s="39">
        <v>23.5</v>
      </c>
      <c r="H305" s="39">
        <v>25.2</v>
      </c>
      <c r="I305" s="39">
        <v>6.12</v>
      </c>
      <c r="J305" s="39">
        <v>197</v>
      </c>
      <c r="K305" s="40">
        <v>173</v>
      </c>
      <c r="L305" s="39">
        <v>41.48</v>
      </c>
    </row>
    <row r="306" spans="1:12" ht="15.6" x14ac:dyDescent="0.3">
      <c r="A306" s="23"/>
      <c r="B306" s="15"/>
      <c r="C306" s="11"/>
      <c r="D306" s="7" t="s">
        <v>27</v>
      </c>
      <c r="E306" s="77" t="s">
        <v>60</v>
      </c>
      <c r="F306" s="78">
        <v>200</v>
      </c>
      <c r="G306" s="39">
        <v>3.2</v>
      </c>
      <c r="H306" s="39">
        <v>2.7</v>
      </c>
      <c r="I306" s="39">
        <v>10.9</v>
      </c>
      <c r="J306" s="39">
        <v>109.3</v>
      </c>
      <c r="K306" s="40">
        <v>945</v>
      </c>
      <c r="L306" s="39">
        <v>5.09</v>
      </c>
    </row>
    <row r="307" spans="1:12" ht="15.6" x14ac:dyDescent="0.3">
      <c r="A307" s="23"/>
      <c r="B307" s="15"/>
      <c r="C307" s="11"/>
      <c r="D307" s="7" t="s">
        <v>28</v>
      </c>
      <c r="E307" s="77" t="s">
        <v>36</v>
      </c>
      <c r="F307" s="79">
        <v>53</v>
      </c>
      <c r="G307" s="39">
        <v>4.6100000000000003</v>
      </c>
      <c r="H307" s="39">
        <v>0.71</v>
      </c>
      <c r="I307" s="39">
        <v>30.16</v>
      </c>
      <c r="J307" s="39">
        <v>118.85</v>
      </c>
      <c r="K307" s="40">
        <v>365</v>
      </c>
      <c r="L307" s="39">
        <v>3.4</v>
      </c>
    </row>
    <row r="308" spans="1:12" ht="14.4" x14ac:dyDescent="0.3">
      <c r="A308" s="23"/>
      <c r="B308" s="15"/>
      <c r="C308" s="11"/>
      <c r="D308" s="7" t="s">
        <v>29</v>
      </c>
      <c r="E308" s="38" t="s">
        <v>49</v>
      </c>
      <c r="F308" s="39">
        <v>50</v>
      </c>
      <c r="G308" s="39">
        <v>2.6</v>
      </c>
      <c r="H308" s="39">
        <v>0.6</v>
      </c>
      <c r="I308" s="39">
        <v>22.15</v>
      </c>
      <c r="J308" s="39">
        <v>67.2</v>
      </c>
      <c r="K308" s="40">
        <v>365</v>
      </c>
      <c r="L308" s="39">
        <v>3.03</v>
      </c>
    </row>
    <row r="309" spans="1:12" ht="15.6" x14ac:dyDescent="0.3">
      <c r="A309" s="23"/>
      <c r="B309" s="15"/>
      <c r="C309" s="11"/>
      <c r="D309" s="6"/>
      <c r="E309" s="75"/>
      <c r="F309" s="80"/>
      <c r="G309" s="39"/>
      <c r="H309" s="39"/>
      <c r="I309" s="39"/>
      <c r="J309" s="39"/>
      <c r="K309" s="40"/>
      <c r="L309" s="39"/>
    </row>
    <row r="310" spans="1:12" ht="14.4" x14ac:dyDescent="0.3">
      <c r="A310" s="23"/>
      <c r="B310" s="15"/>
      <c r="C310" s="11"/>
      <c r="D310" s="6"/>
      <c r="E310" s="38"/>
      <c r="F310" s="39"/>
      <c r="G310" s="39"/>
      <c r="H310" s="39"/>
      <c r="I310" s="39"/>
      <c r="J310" s="39"/>
      <c r="K310" s="40"/>
      <c r="L310" s="39"/>
    </row>
    <row r="311" spans="1:12" ht="14.4" x14ac:dyDescent="0.3">
      <c r="A311" s="24"/>
      <c r="B311" s="17"/>
      <c r="C311" s="8"/>
      <c r="D311" s="18" t="s">
        <v>30</v>
      </c>
      <c r="E311" s="9"/>
      <c r="F311" s="19">
        <f>SUM(F304:F310)</f>
        <v>653</v>
      </c>
      <c r="G311" s="19">
        <f>SUM(G304:G310)</f>
        <v>38.71</v>
      </c>
      <c r="H311" s="19">
        <f>SUM(H304:H310)</f>
        <v>41.110000000000007</v>
      </c>
      <c r="I311" s="19">
        <f>SUM(I304:I310)</f>
        <v>87.72999999999999</v>
      </c>
      <c r="J311" s="19">
        <f>SUM(J304:J310)</f>
        <v>631.89</v>
      </c>
      <c r="K311" s="25"/>
      <c r="L311" s="19">
        <f>SUM(L304:L310)</f>
        <v>69.87</v>
      </c>
    </row>
    <row r="312" spans="1:12" ht="15" thickBot="1" x14ac:dyDescent="0.3">
      <c r="A312" s="27">
        <f>A298</f>
        <v>2</v>
      </c>
      <c r="B312" s="28">
        <f>B298</f>
        <v>4</v>
      </c>
      <c r="C312" s="140" t="s">
        <v>4</v>
      </c>
      <c r="D312" s="141"/>
      <c r="E312" s="29"/>
      <c r="F312" s="30">
        <f>F287+F297+F303+F311</f>
        <v>2638</v>
      </c>
      <c r="G312" s="30">
        <f>G287+G297+G303+G311</f>
        <v>88.920000000000016</v>
      </c>
      <c r="H312" s="30">
        <f>H287+H297+H303+H311</f>
        <v>105.69000000000003</v>
      </c>
      <c r="I312" s="30">
        <f>I287+I297+I303+I311</f>
        <v>370.53</v>
      </c>
      <c r="J312" s="30">
        <f>J287+J297+J303+J311</f>
        <v>2366.02</v>
      </c>
      <c r="K312" s="30"/>
      <c r="L312" s="30">
        <f>L287+L297+L303+L311</f>
        <v>187.11</v>
      </c>
    </row>
    <row r="313" spans="1:12" ht="14.4" x14ac:dyDescent="0.3">
      <c r="A313" s="20">
        <v>2</v>
      </c>
      <c r="B313" s="21">
        <v>5</v>
      </c>
      <c r="C313" s="22" t="s">
        <v>18</v>
      </c>
      <c r="D313" s="5" t="s">
        <v>19</v>
      </c>
      <c r="E313" s="49" t="s">
        <v>124</v>
      </c>
      <c r="F313" s="87" t="s">
        <v>92</v>
      </c>
      <c r="G313" s="36">
        <v>9.6999999999999993</v>
      </c>
      <c r="H313" s="36">
        <v>11.9</v>
      </c>
      <c r="I313" s="36">
        <v>10.199999999999999</v>
      </c>
      <c r="J313" s="36">
        <v>210.8</v>
      </c>
      <c r="K313" s="37">
        <v>384</v>
      </c>
      <c r="L313" s="36">
        <v>3.87</v>
      </c>
    </row>
    <row r="314" spans="1:12" ht="14.4" x14ac:dyDescent="0.3">
      <c r="A314" s="23"/>
      <c r="B314" s="15"/>
      <c r="C314" s="11"/>
      <c r="D314" s="6"/>
      <c r="E314" s="38"/>
      <c r="F314" s="39"/>
      <c r="G314" s="39"/>
      <c r="H314" s="39"/>
      <c r="I314" s="39"/>
      <c r="J314" s="39"/>
      <c r="K314" s="40"/>
      <c r="L314" s="39"/>
    </row>
    <row r="315" spans="1:12" ht="14.4" x14ac:dyDescent="0.3">
      <c r="A315" s="23"/>
      <c r="B315" s="15"/>
      <c r="C315" s="11"/>
      <c r="D315" s="7" t="s">
        <v>20</v>
      </c>
      <c r="E315" s="52" t="s">
        <v>60</v>
      </c>
      <c r="F315" s="84">
        <v>200</v>
      </c>
      <c r="G315" s="39">
        <v>1.9</v>
      </c>
      <c r="H315" s="39">
        <v>2.1</v>
      </c>
      <c r="I315" s="39">
        <v>8.5</v>
      </c>
      <c r="J315" s="39">
        <v>85.5</v>
      </c>
      <c r="K315" s="40">
        <v>943</v>
      </c>
      <c r="L315" s="39">
        <v>5.97</v>
      </c>
    </row>
    <row r="316" spans="1:12" ht="14.4" x14ac:dyDescent="0.3">
      <c r="A316" s="23"/>
      <c r="B316" s="15"/>
      <c r="C316" s="11"/>
      <c r="D316" s="7" t="s">
        <v>21</v>
      </c>
      <c r="E316" s="52" t="s">
        <v>46</v>
      </c>
      <c r="F316" s="83" t="s">
        <v>125</v>
      </c>
      <c r="G316" s="39">
        <v>5.9</v>
      </c>
      <c r="H316" s="39">
        <v>6.4</v>
      </c>
      <c r="I316" s="39">
        <v>16</v>
      </c>
      <c r="J316" s="39">
        <v>150</v>
      </c>
      <c r="K316" s="40">
        <v>365</v>
      </c>
      <c r="L316" s="39">
        <v>21.29</v>
      </c>
    </row>
    <row r="317" spans="1:12" ht="14.4" x14ac:dyDescent="0.3">
      <c r="A317" s="23"/>
      <c r="B317" s="15"/>
      <c r="C317" s="11"/>
      <c r="D317" s="7" t="s">
        <v>21</v>
      </c>
      <c r="E317" s="38" t="s">
        <v>84</v>
      </c>
      <c r="F317" s="39">
        <v>50</v>
      </c>
      <c r="G317" s="39">
        <v>2.6</v>
      </c>
      <c r="H317" s="39">
        <v>0.6</v>
      </c>
      <c r="I317" s="39">
        <v>22.15</v>
      </c>
      <c r="J317" s="39">
        <v>67.2</v>
      </c>
      <c r="K317" s="40">
        <v>365</v>
      </c>
      <c r="L317" s="39">
        <v>3.05</v>
      </c>
    </row>
    <row r="318" spans="1:12" ht="14.4" x14ac:dyDescent="0.3">
      <c r="A318" s="23"/>
      <c r="B318" s="15"/>
      <c r="C318" s="11"/>
      <c r="D318" s="6"/>
      <c r="E318" s="38"/>
      <c r="F318" s="39"/>
      <c r="G318" s="39"/>
      <c r="H318" s="39"/>
      <c r="I318" s="39"/>
      <c r="J318" s="39"/>
      <c r="K318" s="40"/>
      <c r="L318" s="39"/>
    </row>
    <row r="319" spans="1:12" ht="14.4" x14ac:dyDescent="0.3">
      <c r="A319" s="23"/>
      <c r="B319" s="15"/>
      <c r="C319" s="11"/>
      <c r="D319" s="6"/>
      <c r="E319" s="38"/>
      <c r="F319" s="39"/>
      <c r="G319" s="39"/>
      <c r="H319" s="39"/>
      <c r="I319" s="39"/>
      <c r="J319" s="39"/>
      <c r="K319" s="40"/>
      <c r="L319" s="39"/>
    </row>
    <row r="320" spans="1:12" ht="14.4" x14ac:dyDescent="0.3">
      <c r="A320" s="24"/>
      <c r="B320" s="17"/>
      <c r="C320" s="8"/>
      <c r="D320" s="18" t="s">
        <v>30</v>
      </c>
      <c r="E320" s="9"/>
      <c r="F320" s="19">
        <f>SUM(F313:F319)</f>
        <v>250</v>
      </c>
      <c r="G320" s="19">
        <f t="shared" ref="G320:J320" si="36">SUM(G313:G319)</f>
        <v>20.100000000000001</v>
      </c>
      <c r="H320" s="19">
        <f t="shared" si="36"/>
        <v>21</v>
      </c>
      <c r="I320" s="19">
        <f t="shared" si="36"/>
        <v>56.85</v>
      </c>
      <c r="J320" s="19">
        <f t="shared" si="36"/>
        <v>513.5</v>
      </c>
      <c r="K320" s="25"/>
      <c r="L320" s="19">
        <f t="shared" ref="L320" si="37">SUM(L313:L319)</f>
        <v>34.18</v>
      </c>
    </row>
    <row r="321" spans="1:12" ht="14.4" x14ac:dyDescent="0.3">
      <c r="A321" s="26">
        <v>2</v>
      </c>
      <c r="B321" s="13">
        <f>B313</f>
        <v>5</v>
      </c>
      <c r="C321" s="10" t="s">
        <v>62</v>
      </c>
      <c r="D321" s="7" t="s">
        <v>23</v>
      </c>
      <c r="E321" s="56" t="s">
        <v>126</v>
      </c>
      <c r="F321" s="57">
        <v>150</v>
      </c>
      <c r="G321" s="39">
        <v>3.6</v>
      </c>
      <c r="H321" s="39">
        <v>10.8</v>
      </c>
      <c r="I321" s="39">
        <v>7.1</v>
      </c>
      <c r="J321" s="39">
        <v>176.5</v>
      </c>
      <c r="K321" s="40">
        <v>42</v>
      </c>
      <c r="L321" s="39">
        <v>6.6</v>
      </c>
    </row>
    <row r="322" spans="1:12" ht="14.4" x14ac:dyDescent="0.3">
      <c r="A322" s="23"/>
      <c r="B322" s="15"/>
      <c r="C322" s="11"/>
      <c r="D322" s="7" t="s">
        <v>24</v>
      </c>
      <c r="E322" s="38" t="s">
        <v>127</v>
      </c>
      <c r="F322" s="39">
        <v>300</v>
      </c>
      <c r="G322" s="39">
        <v>2.7</v>
      </c>
      <c r="H322" s="39">
        <v>12.5</v>
      </c>
      <c r="I322" s="39">
        <v>5.65</v>
      </c>
      <c r="J322" s="39">
        <v>123</v>
      </c>
      <c r="K322" s="40">
        <v>86</v>
      </c>
      <c r="L322" s="39">
        <v>13.03</v>
      </c>
    </row>
    <row r="323" spans="1:12" ht="14.4" x14ac:dyDescent="0.3">
      <c r="A323" s="23"/>
      <c r="B323" s="15"/>
      <c r="C323" s="11"/>
      <c r="D323" s="7" t="s">
        <v>25</v>
      </c>
      <c r="E323" s="47" t="s">
        <v>128</v>
      </c>
      <c r="F323" s="83" t="s">
        <v>129</v>
      </c>
      <c r="G323" s="39">
        <v>9.6</v>
      </c>
      <c r="H323" s="39">
        <v>9.4</v>
      </c>
      <c r="I323" s="39">
        <v>10.199999999999999</v>
      </c>
      <c r="J323" s="39">
        <v>163.80000000000001</v>
      </c>
      <c r="K323" s="40" t="s">
        <v>42</v>
      </c>
      <c r="L323" s="39">
        <v>54.49</v>
      </c>
    </row>
    <row r="324" spans="1:12" ht="14.4" x14ac:dyDescent="0.3">
      <c r="A324" s="23"/>
      <c r="B324" s="15"/>
      <c r="C324" s="11"/>
      <c r="D324" s="7" t="s">
        <v>27</v>
      </c>
      <c r="E324" s="85" t="s">
        <v>97</v>
      </c>
      <c r="F324" s="86">
        <v>200</v>
      </c>
      <c r="G324" s="39">
        <v>0.48</v>
      </c>
      <c r="H324" s="39">
        <v>0</v>
      </c>
      <c r="I324" s="39">
        <v>22.37</v>
      </c>
      <c r="J324" s="39">
        <v>118.02</v>
      </c>
      <c r="K324" s="40">
        <v>393</v>
      </c>
      <c r="L324" s="39">
        <v>2.48</v>
      </c>
    </row>
    <row r="325" spans="1:12" ht="14.4" x14ac:dyDescent="0.3">
      <c r="A325" s="23"/>
      <c r="B325" s="15"/>
      <c r="C325" s="11"/>
      <c r="D325" s="7" t="s">
        <v>28</v>
      </c>
      <c r="E325" s="38" t="s">
        <v>36</v>
      </c>
      <c r="F325" s="39">
        <v>40</v>
      </c>
      <c r="G325" s="39">
        <v>4.6100000000000003</v>
      </c>
      <c r="H325" s="39">
        <v>0.71</v>
      </c>
      <c r="I325" s="39">
        <v>30.16</v>
      </c>
      <c r="J325" s="39">
        <v>118.85</v>
      </c>
      <c r="K325" s="40">
        <v>365</v>
      </c>
      <c r="L325" s="39">
        <v>3.4</v>
      </c>
    </row>
    <row r="326" spans="1:12" ht="14.4" x14ac:dyDescent="0.3">
      <c r="A326" s="23"/>
      <c r="B326" s="15"/>
      <c r="C326" s="11"/>
      <c r="D326" s="7" t="s">
        <v>29</v>
      </c>
      <c r="E326" s="47" t="s">
        <v>49</v>
      </c>
      <c r="F326" s="84">
        <v>50</v>
      </c>
      <c r="G326" s="39">
        <v>2.6</v>
      </c>
      <c r="H326" s="39">
        <v>0.6</v>
      </c>
      <c r="I326" s="39">
        <v>22.15</v>
      </c>
      <c r="J326" s="39">
        <v>67.2</v>
      </c>
      <c r="K326" s="40">
        <v>365</v>
      </c>
      <c r="L326" s="39">
        <v>3.03</v>
      </c>
    </row>
    <row r="327" spans="1:12" ht="14.4" x14ac:dyDescent="0.3">
      <c r="A327" s="23"/>
      <c r="B327" s="15"/>
      <c r="C327" s="11"/>
      <c r="D327" s="6"/>
      <c r="E327" s="38"/>
      <c r="F327" s="39"/>
      <c r="G327" s="39"/>
      <c r="H327" s="39"/>
      <c r="I327" s="39"/>
      <c r="J327" s="39"/>
      <c r="K327" s="40"/>
      <c r="L327" s="39"/>
    </row>
    <row r="328" spans="1:12" ht="14.4" x14ac:dyDescent="0.3">
      <c r="A328" s="23"/>
      <c r="B328" s="15"/>
      <c r="C328" s="11"/>
      <c r="D328" s="6"/>
      <c r="E328" s="38"/>
      <c r="F328" s="39"/>
      <c r="G328" s="39"/>
      <c r="H328" s="39"/>
      <c r="I328" s="39"/>
      <c r="J328" s="39"/>
      <c r="K328" s="40"/>
      <c r="L328" s="39"/>
    </row>
    <row r="329" spans="1:12" ht="15" thickBot="1" x14ac:dyDescent="0.35">
      <c r="A329" s="24"/>
      <c r="B329" s="17"/>
      <c r="C329" s="8"/>
      <c r="D329" s="18" t="s">
        <v>30</v>
      </c>
      <c r="E329" s="9"/>
      <c r="F329" s="19">
        <f>SUM(F321:F328)</f>
        <v>740</v>
      </c>
      <c r="G329" s="19">
        <f>SUM(G321:G328)</f>
        <v>23.59</v>
      </c>
      <c r="H329" s="19">
        <f>SUM(H321:H328)</f>
        <v>34.010000000000005</v>
      </c>
      <c r="I329" s="19">
        <f>SUM(I321:I328)</f>
        <v>97.63</v>
      </c>
      <c r="J329" s="19">
        <f>SUM(J321:J328)</f>
        <v>767.37000000000012</v>
      </c>
      <c r="K329" s="25"/>
      <c r="L329" s="19">
        <f>SUM(L321:L328)</f>
        <v>83.030000000000015</v>
      </c>
    </row>
    <row r="330" spans="1:12" ht="14.4" x14ac:dyDescent="0.3">
      <c r="A330" s="20">
        <v>2</v>
      </c>
      <c r="B330" s="21">
        <v>5</v>
      </c>
      <c r="C330" s="22" t="s">
        <v>51</v>
      </c>
      <c r="D330" s="5"/>
      <c r="E330" s="47"/>
      <c r="F330" s="48"/>
      <c r="G330" s="36"/>
      <c r="H330" s="36"/>
      <c r="I330" s="36"/>
      <c r="J330" s="36"/>
      <c r="K330" s="37"/>
      <c r="L330" s="36"/>
    </row>
    <row r="331" spans="1:12" ht="14.4" x14ac:dyDescent="0.3">
      <c r="A331" s="23"/>
      <c r="B331" s="15"/>
      <c r="C331" s="11"/>
      <c r="D331" s="7" t="s">
        <v>27</v>
      </c>
      <c r="E331" s="52" t="s">
        <v>54</v>
      </c>
      <c r="F331" s="84" t="s">
        <v>96</v>
      </c>
      <c r="G331" s="39">
        <v>4.0999999999999996</v>
      </c>
      <c r="H331" s="39">
        <v>4.2</v>
      </c>
      <c r="I331" s="39">
        <v>7.85</v>
      </c>
      <c r="J331" s="39">
        <v>94.1</v>
      </c>
      <c r="K331" s="40">
        <v>943</v>
      </c>
      <c r="L331" s="39">
        <v>17.38</v>
      </c>
    </row>
    <row r="332" spans="1:12" ht="14.4" x14ac:dyDescent="0.3">
      <c r="A332" s="23"/>
      <c r="B332" s="15"/>
      <c r="C332" s="11"/>
      <c r="D332" s="7" t="s">
        <v>52</v>
      </c>
      <c r="E332" s="52" t="s">
        <v>88</v>
      </c>
      <c r="F332" s="83" t="s">
        <v>98</v>
      </c>
      <c r="G332" s="39">
        <v>1.1100000000000001</v>
      </c>
      <c r="H332" s="39">
        <v>1.72</v>
      </c>
      <c r="I332" s="39">
        <v>30.5</v>
      </c>
      <c r="J332" s="39">
        <v>96.28</v>
      </c>
      <c r="K332" s="40">
        <v>76</v>
      </c>
      <c r="L332" s="39">
        <v>3.06</v>
      </c>
    </row>
    <row r="333" spans="1:12" ht="14.4" x14ac:dyDescent="0.3">
      <c r="A333" s="23"/>
      <c r="B333" s="15"/>
      <c r="C333" s="11"/>
      <c r="D333" s="7" t="s">
        <v>22</v>
      </c>
      <c r="E333" s="38"/>
      <c r="F333" s="39"/>
      <c r="G333" s="39"/>
      <c r="H333" s="39"/>
      <c r="I333" s="39"/>
      <c r="J333" s="39"/>
      <c r="K333" s="40"/>
      <c r="L333" s="39"/>
    </row>
    <row r="334" spans="1:12" ht="14.4" x14ac:dyDescent="0.3">
      <c r="A334" s="23"/>
      <c r="B334" s="15"/>
      <c r="C334" s="11"/>
      <c r="D334" s="6"/>
      <c r="E334" s="38"/>
      <c r="F334" s="39"/>
      <c r="G334" s="39"/>
      <c r="H334" s="39"/>
      <c r="I334" s="39"/>
      <c r="J334" s="39"/>
      <c r="K334" s="40"/>
      <c r="L334" s="39"/>
    </row>
    <row r="335" spans="1:12" ht="14.4" x14ac:dyDescent="0.3">
      <c r="A335" s="24"/>
      <c r="B335" s="17"/>
      <c r="C335" s="8"/>
      <c r="D335" s="18" t="s">
        <v>30</v>
      </c>
      <c r="E335" s="9"/>
      <c r="F335" s="125">
        <f>SUM(F331+F332+F333)</f>
        <v>200</v>
      </c>
      <c r="G335" s="19">
        <f>SUM(G330:G334)</f>
        <v>5.21</v>
      </c>
      <c r="H335" s="19">
        <f>SUM(H330:H334)</f>
        <v>5.92</v>
      </c>
      <c r="I335" s="19">
        <f>SUM(I330:I334)</f>
        <v>38.35</v>
      </c>
      <c r="J335" s="19">
        <f>SUM(J330:J334)</f>
        <v>190.38</v>
      </c>
      <c r="K335" s="25"/>
      <c r="L335" s="19">
        <f>SUM(L330:L334)</f>
        <v>20.439999999999998</v>
      </c>
    </row>
    <row r="336" spans="1:12" ht="14.4" x14ac:dyDescent="0.3">
      <c r="A336" s="26">
        <v>2</v>
      </c>
      <c r="B336" s="13">
        <v>5</v>
      </c>
      <c r="C336" s="10" t="s">
        <v>56</v>
      </c>
      <c r="D336" s="7" t="s">
        <v>26</v>
      </c>
      <c r="E336" s="56" t="s">
        <v>130</v>
      </c>
      <c r="F336" s="57">
        <v>150</v>
      </c>
      <c r="G336" s="39">
        <v>3.4</v>
      </c>
      <c r="H336" s="39">
        <v>13.8</v>
      </c>
      <c r="I336" s="39">
        <v>15.95</v>
      </c>
      <c r="J336" s="39">
        <v>160.80000000000001</v>
      </c>
      <c r="K336" s="40">
        <v>654</v>
      </c>
      <c r="L336" s="39">
        <v>10.69</v>
      </c>
    </row>
    <row r="337" spans="1:12" ht="14.4" x14ac:dyDescent="0.3">
      <c r="A337" s="23"/>
      <c r="B337" s="15"/>
      <c r="C337" s="11"/>
      <c r="D337" s="7" t="s">
        <v>25</v>
      </c>
      <c r="E337" s="47" t="s">
        <v>112</v>
      </c>
      <c r="F337" s="83" t="s">
        <v>102</v>
      </c>
      <c r="G337" s="39">
        <v>11.5</v>
      </c>
      <c r="H337" s="39">
        <v>5.14</v>
      </c>
      <c r="I337" s="139">
        <v>10.199999999999999</v>
      </c>
      <c r="J337" s="39">
        <v>147.25</v>
      </c>
      <c r="K337" s="40">
        <v>453</v>
      </c>
      <c r="L337" s="39">
        <v>87.04</v>
      </c>
    </row>
    <row r="338" spans="1:12" ht="14.4" x14ac:dyDescent="0.3">
      <c r="A338" s="23"/>
      <c r="B338" s="15"/>
      <c r="C338" s="11"/>
      <c r="D338" s="7" t="s">
        <v>27</v>
      </c>
      <c r="E338" s="85" t="s">
        <v>110</v>
      </c>
      <c r="F338" s="86" t="s">
        <v>102</v>
      </c>
      <c r="G338" s="39">
        <v>0.47</v>
      </c>
      <c r="H338" s="39">
        <v>4.8</v>
      </c>
      <c r="I338" s="39">
        <v>4.18</v>
      </c>
      <c r="J338" s="39">
        <v>74</v>
      </c>
      <c r="K338" s="40">
        <v>287</v>
      </c>
      <c r="L338" s="39">
        <v>3.31</v>
      </c>
    </row>
    <row r="339" spans="1:12" ht="14.4" x14ac:dyDescent="0.3">
      <c r="A339" s="23"/>
      <c r="B339" s="15"/>
      <c r="C339" s="11"/>
      <c r="D339" s="7" t="s">
        <v>28</v>
      </c>
      <c r="E339" s="38" t="s">
        <v>36</v>
      </c>
      <c r="F339" s="39">
        <v>56</v>
      </c>
      <c r="G339" s="39">
        <v>4.6100000000000003</v>
      </c>
      <c r="H339" s="39">
        <v>0.71</v>
      </c>
      <c r="I339" s="39">
        <v>30.16</v>
      </c>
      <c r="J339" s="39">
        <v>118.85</v>
      </c>
      <c r="K339" s="40">
        <v>365</v>
      </c>
      <c r="L339" s="39">
        <v>3.7</v>
      </c>
    </row>
    <row r="340" spans="1:12" ht="14.4" x14ac:dyDescent="0.3">
      <c r="A340" s="23"/>
      <c r="B340" s="15"/>
      <c r="C340" s="11"/>
      <c r="D340" s="7" t="s">
        <v>29</v>
      </c>
      <c r="E340" s="47" t="s">
        <v>49</v>
      </c>
      <c r="F340" s="84" t="s">
        <v>131</v>
      </c>
      <c r="G340" s="39">
        <v>2.6</v>
      </c>
      <c r="H340" s="39">
        <v>0.6</v>
      </c>
      <c r="I340" s="39">
        <v>22.15</v>
      </c>
      <c r="J340" s="39">
        <v>67.2</v>
      </c>
      <c r="K340" s="40">
        <v>365</v>
      </c>
      <c r="L340" s="39">
        <v>3.51</v>
      </c>
    </row>
    <row r="341" spans="1:12" ht="14.4" x14ac:dyDescent="0.3">
      <c r="A341" s="23"/>
      <c r="B341" s="15"/>
      <c r="C341" s="11"/>
      <c r="D341" s="6" t="s">
        <v>52</v>
      </c>
      <c r="E341" s="38" t="s">
        <v>132</v>
      </c>
      <c r="F341" s="39">
        <v>100</v>
      </c>
      <c r="G341" s="39">
        <v>7.4</v>
      </c>
      <c r="H341" s="39">
        <v>16</v>
      </c>
      <c r="I341" s="39">
        <v>27.4</v>
      </c>
      <c r="J341" s="39">
        <v>220.8</v>
      </c>
      <c r="K341" s="40">
        <v>65</v>
      </c>
      <c r="L341" s="39">
        <v>10.74</v>
      </c>
    </row>
    <row r="342" spans="1:12" ht="14.4" x14ac:dyDescent="0.3">
      <c r="A342" s="24"/>
      <c r="B342" s="17"/>
      <c r="C342" s="8"/>
      <c r="D342" s="18" t="s">
        <v>30</v>
      </c>
      <c r="E342" s="9"/>
      <c r="F342" s="19">
        <f>SUM(F336:F341)</f>
        <v>306</v>
      </c>
      <c r="G342" s="19">
        <f>SUM(G336:G341)</f>
        <v>29.980000000000004</v>
      </c>
      <c r="H342" s="19">
        <f>SUM(H336:H341)</f>
        <v>41.050000000000004</v>
      </c>
      <c r="I342" s="19">
        <f>SUM(I336:I341)</f>
        <v>110.03999999999999</v>
      </c>
      <c r="J342" s="19">
        <f>SUM(J336:J341)</f>
        <v>788.90000000000009</v>
      </c>
      <c r="K342" s="25"/>
      <c r="L342" s="19">
        <f>SUM(L336:L341)</f>
        <v>118.99000000000001</v>
      </c>
    </row>
    <row r="343" spans="1:12" ht="14.4" x14ac:dyDescent="0.3">
      <c r="A343" s="118">
        <v>2</v>
      </c>
      <c r="B343" s="118">
        <v>5</v>
      </c>
      <c r="C343" s="7" t="s">
        <v>59</v>
      </c>
      <c r="D343" s="121" t="s">
        <v>27</v>
      </c>
      <c r="E343" s="122" t="s">
        <v>74</v>
      </c>
      <c r="F343" s="123">
        <v>200</v>
      </c>
      <c r="G343" s="123">
        <v>0</v>
      </c>
      <c r="H343" s="123">
        <v>0</v>
      </c>
      <c r="I343" s="123">
        <v>17.5</v>
      </c>
      <c r="J343" s="123">
        <v>44.8</v>
      </c>
      <c r="K343" s="124">
        <v>387</v>
      </c>
      <c r="L343" s="123">
        <v>13.27</v>
      </c>
    </row>
    <row r="344" spans="1:12" ht="14.4" x14ac:dyDescent="0.3">
      <c r="A344" s="118"/>
      <c r="B344" s="118"/>
      <c r="C344" s="7"/>
      <c r="D344" s="18" t="s">
        <v>30</v>
      </c>
      <c r="E344" s="91"/>
      <c r="F344" s="92">
        <v>200</v>
      </c>
      <c r="G344" s="92"/>
      <c r="H344" s="92"/>
      <c r="I344" s="92">
        <v>17.5</v>
      </c>
      <c r="J344" s="92">
        <v>44.8</v>
      </c>
      <c r="K344" s="93"/>
      <c r="L344" s="92">
        <v>13.27</v>
      </c>
    </row>
    <row r="345" spans="1:12" ht="15" thickBot="1" x14ac:dyDescent="0.3">
      <c r="A345" s="27">
        <f>A330</f>
        <v>2</v>
      </c>
      <c r="B345" s="28">
        <f>B330</f>
        <v>5</v>
      </c>
      <c r="C345" s="140" t="s">
        <v>4</v>
      </c>
      <c r="D345" s="141"/>
      <c r="E345" s="29"/>
      <c r="F345" s="127">
        <f>F320+F329+F335+F342+F344</f>
        <v>1696</v>
      </c>
      <c r="G345" s="30">
        <f>G320+G329+G335+G342+G344</f>
        <v>78.88</v>
      </c>
      <c r="H345" s="30">
        <f>H320+H329+H335+H342+H344</f>
        <v>101.98000000000002</v>
      </c>
      <c r="I345" s="30">
        <f>I320+I329+I335+I342+J344</f>
        <v>347.67</v>
      </c>
      <c r="J345" s="30">
        <f>J320+J329+J335+J342+J344</f>
        <v>2304.9500000000003</v>
      </c>
      <c r="K345" s="30"/>
      <c r="L345" s="30">
        <f>L320+L329+L335+L342+L344</f>
        <v>269.90999999999997</v>
      </c>
    </row>
    <row r="346" spans="1:12" ht="13.5" customHeight="1" thickBot="1" x14ac:dyDescent="0.3">
      <c r="A346" s="136">
        <f>[2]Лист1!A196</f>
        <v>0</v>
      </c>
      <c r="B346" s="137">
        <f>[2]Лист1!B196</f>
        <v>0</v>
      </c>
      <c r="C346" s="142" t="str">
        <f>[2]Лист1!C196</f>
        <v>Среднее значение за период:</v>
      </c>
      <c r="D346" s="143"/>
      <c r="E346" s="144"/>
      <c r="F346" s="138">
        <f>(F38+F73+F109+F142+F175+F208+F243+F279+F312+F345)/(IF(F38=0,0,1)+IF(F73=0,0,1)+IF(F109=0,0,1)+IF(F142=0,0,1)+IF(F175=0,0,1)+IF(F208=0,0,1)+IF(F243=0,0,1)+IF(F279=0,0,1)+IF(F312=0,0,1)+IF(F345=0,0,1))</f>
        <v>2552.1999999999998</v>
      </c>
      <c r="G346" s="138">
        <f>(G38+G73+G109+G142+G175+G208+G243+G279+G312+G345)/(IF(G38=0,0,1)+IF(G73=0,0,1)+IF(G109=0,0,1)+IF(G142=0,0,1)+IF(G175=0,0,1)+IF(G208=0,0,1)+IF(G243=0,0,1)+IF(G279=0,0,1)+IF(G312=0,0,1)+IF(G345=0,0,1))</f>
        <v>99.444000000000017</v>
      </c>
      <c r="H346" s="138">
        <f>(H38+H73+Y109+H142+H175+H208+H243+H279+H312+H345)/(IF(H38=0,0,1)+IF(H73=0,0,1)+IF(H109=0,0,1)+IF(H142=0,0,1)+IF(H175=0,0,1)+IF(H208=0,0,1)+IF(H243=0,0,1)+IF(H279=0,0,1)+IF(H312=0,0,1)+IF(H345=0,0,1))</f>
        <v>90.899000000000029</v>
      </c>
      <c r="I346" s="138">
        <f>(I38+I73+I109+I142+I175+I208+I243+I279+I312+I345)/(IF(I38=0,0,1)+IF(I73=0,0,1)+IF(I109=0,0,1)+IF(I142=0,0,1)+IF(I175=0,0,1)+IF(I208=0,0,1)+IF(I243=0,0,1)+IF(I279=0,0,1)+IF(I312=0,0,1)+IF(I345=0,0,1))</f>
        <v>2740.7079999999996</v>
      </c>
      <c r="J346" s="138">
        <f>(J38+J73+J109+J142+J175+J208+J243+J279+J312+J345)/(IF(J38=0,0,1)+IF(J73=0,0,1)+IF(J109=0,0,1)+IF(J142=0,0,1)+IF(J175=0,0,1)+IF(J208=0,0,1)+IF(J243=0,0,1)+IF(J279=0,0,1)+IF(J312=0,0,1)+IF(J345=0,0,1))</f>
        <v>2503.8760000000002</v>
      </c>
      <c r="K346" s="138">
        <f>[2]Лист1!K196</f>
        <v>0</v>
      </c>
      <c r="L346" s="138">
        <f>(L38+L73+L109+L142+L175+L208+L243+L279+L312+L345)/(IF(L38=0,0,1)+IF(L73=0,0,1)+IF(L109=0,0,1)+IF(L142=0,0,1)+IF(L175=0,0,1)+IF(L208=0,0,1)+IF(L243=0,0,1)+IF(L279=0,0,1)+IF(L312=0,0,1)+IF(L345=0,0,1))</f>
        <v>244.16</v>
      </c>
    </row>
  </sheetData>
  <mergeCells count="14">
    <mergeCell ref="C279:D279"/>
    <mergeCell ref="C312:D312"/>
    <mergeCell ref="C345:D345"/>
    <mergeCell ref="C346:E346"/>
    <mergeCell ref="H1:K1"/>
    <mergeCell ref="H2:K2"/>
    <mergeCell ref="C38:D38"/>
    <mergeCell ref="C109:D109"/>
    <mergeCell ref="C208:D208"/>
    <mergeCell ref="C142:D142"/>
    <mergeCell ref="C175:D175"/>
    <mergeCell ref="C73:D73"/>
    <mergeCell ref="C243:D243"/>
    <mergeCell ref="C1:E1"/>
  </mergeCells>
  <pageMargins left="0.7" right="0.7" top="0.75" bottom="0.75" header="0.3" footer="0.3"/>
  <pageSetup paperSize="9" orientation="portrait" r:id="rId1"/>
  <rowBreaks count="1" manualBreakCount="1">
    <brk id="109" max="16383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dcterms:created xsi:type="dcterms:W3CDTF">2022-05-16T14:23:56Z</dcterms:created>
  <dcterms:modified xsi:type="dcterms:W3CDTF">2024-09-12T18:44:13Z</dcterms:modified>
</cp:coreProperties>
</file>