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 activeTab="9"/>
  </bookViews>
  <sheets>
    <sheet name="1 день" sheetId="2" r:id="rId1"/>
    <sheet name="2 день" sheetId="4" r:id="rId2"/>
    <sheet name="3 день" sheetId="6" r:id="rId3"/>
    <sheet name="4 день" sheetId="8" r:id="rId4"/>
    <sheet name="5 день" sheetId="10" r:id="rId5"/>
    <sheet name="6 день" sheetId="14" r:id="rId6"/>
    <sheet name="7 день" sheetId="16" r:id="rId7"/>
    <sheet name="8 день" sheetId="18" r:id="rId8"/>
    <sheet name="9 день" sheetId="20" r:id="rId9"/>
    <sheet name="10 день" sheetId="22" r:id="rId10"/>
  </sheets>
  <definedNames>
    <definedName name="_xlnm.Print_Area" localSheetId="9">'10 день'!$A$4:$I$114</definedName>
    <definedName name="_xlnm.Print_Area" localSheetId="1">'2 день'!$A$3:$I$106</definedName>
    <definedName name="_xlnm.Print_Area" localSheetId="2">'3 день'!$A$1:$I$96</definedName>
    <definedName name="_xlnm.Print_Area" localSheetId="3">'4 день'!$A$4:$I$105</definedName>
    <definedName name="_xlnm.Print_Area" localSheetId="4">'5 день'!$A$4:$I$102</definedName>
    <definedName name="_xlnm.Print_Area" localSheetId="5">'6 день'!$A$4:$I$95</definedName>
    <definedName name="_xlnm.Print_Area" localSheetId="6">'7 день'!$A$3:$I$99</definedName>
    <definedName name="_xlnm.Print_Area" localSheetId="7">'8 день'!$A$4:$I$97</definedName>
    <definedName name="_xlnm.Print_Area" localSheetId="8">'9 день'!$A$4:$I$104</definedName>
  </definedNames>
  <calcPr calcId="162913"/>
</workbook>
</file>

<file path=xl/calcChain.xml><?xml version="1.0" encoding="utf-8"?>
<calcChain xmlns="http://schemas.openxmlformats.org/spreadsheetml/2006/main">
  <c r="I74" i="22" l="1"/>
  <c r="H74" i="22"/>
  <c r="G74" i="22"/>
  <c r="F74" i="22"/>
  <c r="I72" i="20"/>
  <c r="H72" i="20"/>
  <c r="G72" i="20"/>
  <c r="F72" i="20"/>
  <c r="I69" i="18"/>
  <c r="H69" i="18"/>
  <c r="G69" i="18"/>
  <c r="F69" i="18"/>
  <c r="I64" i="16"/>
  <c r="H64" i="16"/>
  <c r="G64" i="16"/>
  <c r="F64" i="16"/>
  <c r="I63" i="14"/>
  <c r="H63" i="14"/>
  <c r="G63" i="14"/>
  <c r="F63" i="14"/>
  <c r="I69" i="10"/>
  <c r="H69" i="10"/>
  <c r="G69" i="10"/>
  <c r="F69" i="10"/>
  <c r="I68" i="8"/>
  <c r="H68" i="8"/>
  <c r="G68" i="8"/>
  <c r="F68" i="8"/>
  <c r="I66" i="6"/>
  <c r="H66" i="6"/>
  <c r="G66" i="6"/>
  <c r="F66" i="6"/>
  <c r="I68" i="4"/>
  <c r="H68" i="4"/>
  <c r="G68" i="4"/>
  <c r="F68" i="4"/>
  <c r="G60" i="2"/>
  <c r="H60" i="2"/>
  <c r="I60" i="2"/>
  <c r="F60" i="2"/>
  <c r="F81" i="22"/>
  <c r="I94" i="22"/>
  <c r="H94" i="22"/>
  <c r="G94" i="22"/>
  <c r="F94" i="22"/>
  <c r="I109" i="22"/>
  <c r="H109" i="22"/>
  <c r="G109" i="22"/>
  <c r="F109" i="22"/>
  <c r="I63" i="22"/>
  <c r="H63" i="22"/>
  <c r="G63" i="22"/>
  <c r="F63" i="22"/>
  <c r="I24" i="22"/>
  <c r="H24" i="22"/>
  <c r="G24" i="22"/>
  <c r="F24" i="22"/>
  <c r="I28" i="22"/>
  <c r="H28" i="22"/>
  <c r="G28" i="22"/>
  <c r="F28" i="22"/>
  <c r="I13" i="22"/>
  <c r="H13" i="22"/>
  <c r="G13" i="22"/>
  <c r="F13" i="22"/>
  <c r="I9" i="22"/>
  <c r="I14" i="22" s="1"/>
  <c r="H9" i="22"/>
  <c r="G9" i="22"/>
  <c r="G14" i="22" s="1"/>
  <c r="F9" i="22"/>
  <c r="F14" i="22" s="1"/>
  <c r="F79" i="20"/>
  <c r="I96" i="20"/>
  <c r="H96" i="20"/>
  <c r="G96" i="20"/>
  <c r="F96" i="20"/>
  <c r="I61" i="20"/>
  <c r="H61" i="20"/>
  <c r="G61" i="20"/>
  <c r="F61" i="20"/>
  <c r="I26" i="20"/>
  <c r="H26" i="20"/>
  <c r="G26" i="20"/>
  <c r="F26" i="20"/>
  <c r="I34" i="20"/>
  <c r="H34" i="20"/>
  <c r="G34" i="20"/>
  <c r="F34" i="20"/>
  <c r="I14" i="20"/>
  <c r="H14" i="20"/>
  <c r="G14" i="20"/>
  <c r="F14" i="20"/>
  <c r="I10" i="20"/>
  <c r="I15" i="20" s="1"/>
  <c r="H10" i="20"/>
  <c r="H15" i="20" s="1"/>
  <c r="G10" i="20"/>
  <c r="G15" i="20" s="1"/>
  <c r="F10" i="20"/>
  <c r="F15" i="20" s="1"/>
  <c r="I89" i="18"/>
  <c r="H89" i="18"/>
  <c r="G89" i="18"/>
  <c r="F89" i="18"/>
  <c r="G74" i="18"/>
  <c r="H74" i="18"/>
  <c r="I74" i="18"/>
  <c r="F74" i="18"/>
  <c r="I58" i="18"/>
  <c r="H58" i="18"/>
  <c r="G58" i="18"/>
  <c r="F58" i="18"/>
  <c r="I25" i="18"/>
  <c r="H25" i="18"/>
  <c r="G25" i="18"/>
  <c r="F25" i="18"/>
  <c r="I13" i="18"/>
  <c r="H13" i="18"/>
  <c r="G13" i="18"/>
  <c r="F13" i="18"/>
  <c r="I12" i="16"/>
  <c r="H12" i="16"/>
  <c r="G12" i="16"/>
  <c r="F12" i="16"/>
  <c r="I9" i="18"/>
  <c r="I14" i="18" s="1"/>
  <c r="H9" i="18"/>
  <c r="G9" i="18"/>
  <c r="G14" i="18" s="1"/>
  <c r="F9" i="18"/>
  <c r="F14" i="18" s="1"/>
  <c r="I91" i="16"/>
  <c r="H91" i="16"/>
  <c r="G91" i="16"/>
  <c r="F91" i="16"/>
  <c r="G71" i="16"/>
  <c r="I78" i="16"/>
  <c r="H78" i="16"/>
  <c r="G78" i="16"/>
  <c r="F78" i="16"/>
  <c r="I53" i="16"/>
  <c r="H53" i="16"/>
  <c r="G53" i="16"/>
  <c r="F53" i="16"/>
  <c r="I50" i="16"/>
  <c r="H50" i="16"/>
  <c r="G50" i="16"/>
  <c r="F50" i="16"/>
  <c r="I24" i="16"/>
  <c r="H24" i="16"/>
  <c r="G24" i="16"/>
  <c r="F24" i="16"/>
  <c r="I8" i="16"/>
  <c r="H8" i="16"/>
  <c r="G8" i="16"/>
  <c r="G13" i="16" s="1"/>
  <c r="F8" i="16"/>
  <c r="F13" i="16" s="1"/>
  <c r="I90" i="14"/>
  <c r="H90" i="14"/>
  <c r="G90" i="14"/>
  <c r="F90" i="14"/>
  <c r="F91" i="14" s="1"/>
  <c r="G70" i="14"/>
  <c r="H70" i="14"/>
  <c r="I70" i="14"/>
  <c r="F70" i="14"/>
  <c r="I52" i="14"/>
  <c r="H52" i="14"/>
  <c r="G52" i="14"/>
  <c r="F52" i="14"/>
  <c r="G49" i="14"/>
  <c r="H49" i="14"/>
  <c r="I49" i="14"/>
  <c r="F49" i="14"/>
  <c r="I16" i="14"/>
  <c r="H16" i="14"/>
  <c r="G16" i="14"/>
  <c r="F16" i="14"/>
  <c r="F22" i="14" s="1"/>
  <c r="I97" i="10"/>
  <c r="H97" i="10"/>
  <c r="G97" i="10"/>
  <c r="F97" i="10"/>
  <c r="I58" i="10"/>
  <c r="H58" i="10"/>
  <c r="G58" i="10"/>
  <c r="F58" i="10"/>
  <c r="I25" i="10"/>
  <c r="H25" i="10"/>
  <c r="G25" i="10"/>
  <c r="F25" i="10"/>
  <c r="I13" i="10"/>
  <c r="H13" i="10"/>
  <c r="G13" i="10"/>
  <c r="F13" i="10"/>
  <c r="I9" i="10"/>
  <c r="H9" i="10"/>
  <c r="G9" i="10"/>
  <c r="F9" i="10"/>
  <c r="I100" i="8"/>
  <c r="H100" i="8"/>
  <c r="G100" i="8"/>
  <c r="F100" i="8"/>
  <c r="G75" i="8"/>
  <c r="H75" i="8"/>
  <c r="I75" i="8"/>
  <c r="F75" i="8"/>
  <c r="I57" i="8"/>
  <c r="H57" i="8"/>
  <c r="G57" i="8"/>
  <c r="F57" i="8"/>
  <c r="I54" i="8"/>
  <c r="H54" i="8"/>
  <c r="G54" i="8"/>
  <c r="F54" i="8"/>
  <c r="I28" i="8"/>
  <c r="H28" i="8"/>
  <c r="G28" i="8"/>
  <c r="F28" i="8"/>
  <c r="I13" i="8"/>
  <c r="H13" i="8"/>
  <c r="G13" i="8"/>
  <c r="F13" i="8"/>
  <c r="I9" i="8"/>
  <c r="I14" i="8" s="1"/>
  <c r="H9" i="8"/>
  <c r="H14" i="8" s="1"/>
  <c r="G9" i="8"/>
  <c r="G14" i="8" s="1"/>
  <c r="F9" i="8"/>
  <c r="F14" i="8" s="1"/>
  <c r="I74" i="6"/>
  <c r="I75" i="6" s="1"/>
  <c r="H74" i="6"/>
  <c r="H75" i="6" s="1"/>
  <c r="G74" i="6"/>
  <c r="G75" i="6" s="1"/>
  <c r="F74" i="6"/>
  <c r="F75" i="6" s="1"/>
  <c r="I55" i="6"/>
  <c r="H55" i="6"/>
  <c r="G55" i="6"/>
  <c r="F55" i="6"/>
  <c r="I28" i="6"/>
  <c r="H28" i="6"/>
  <c r="G28" i="6"/>
  <c r="F28" i="6"/>
  <c r="I11" i="6"/>
  <c r="H11" i="6"/>
  <c r="G11" i="6"/>
  <c r="F11" i="6"/>
  <c r="I7" i="6"/>
  <c r="I12" i="6" s="1"/>
  <c r="H7" i="6"/>
  <c r="G7" i="6"/>
  <c r="G12" i="6" s="1"/>
  <c r="F7" i="6"/>
  <c r="F12" i="6" s="1"/>
  <c r="I101" i="4"/>
  <c r="H101" i="4"/>
  <c r="G101" i="4"/>
  <c r="F101" i="4"/>
  <c r="I75" i="4"/>
  <c r="I57" i="4"/>
  <c r="H57" i="4"/>
  <c r="G57" i="4"/>
  <c r="F57" i="4"/>
  <c r="F67" i="2"/>
  <c r="G88" i="2"/>
  <c r="H88" i="2"/>
  <c r="I88" i="2"/>
  <c r="F88" i="2"/>
  <c r="I81" i="2"/>
  <c r="H81" i="2"/>
  <c r="G81" i="2"/>
  <c r="F81" i="2"/>
  <c r="I13" i="16" l="1"/>
  <c r="H14" i="22"/>
  <c r="H13" i="16"/>
  <c r="H14" i="18"/>
  <c r="G14" i="10"/>
  <c r="I14" i="10"/>
  <c r="F14" i="10"/>
  <c r="H14" i="10"/>
  <c r="H12" i="6"/>
  <c r="G33" i="14" l="1"/>
  <c r="H33" i="14"/>
  <c r="I33" i="14"/>
  <c r="F33" i="14"/>
  <c r="G113" i="22" l="1"/>
  <c r="H113" i="22"/>
  <c r="I113" i="22"/>
  <c r="F113" i="22"/>
  <c r="F87" i="22"/>
  <c r="G81" i="22"/>
  <c r="H81" i="22"/>
  <c r="I81" i="22"/>
  <c r="F52" i="22"/>
  <c r="F41" i="22"/>
  <c r="F20" i="22"/>
  <c r="F32" i="22" s="1"/>
  <c r="I101" i="22"/>
  <c r="H101" i="22"/>
  <c r="G101" i="22"/>
  <c r="F101" i="22"/>
  <c r="F110" i="22" s="1"/>
  <c r="I60" i="22"/>
  <c r="H60" i="22"/>
  <c r="G60" i="22"/>
  <c r="F60" i="22"/>
  <c r="I20" i="22"/>
  <c r="I32" i="22" s="1"/>
  <c r="H20" i="22"/>
  <c r="H32" i="22" s="1"/>
  <c r="G20" i="22"/>
  <c r="G32" i="22" s="1"/>
  <c r="G103" i="20"/>
  <c r="H103" i="20"/>
  <c r="I103" i="20"/>
  <c r="F103" i="20"/>
  <c r="F92" i="20"/>
  <c r="F85" i="20"/>
  <c r="G79" i="20"/>
  <c r="H79" i="20"/>
  <c r="I79" i="20"/>
  <c r="F58" i="20"/>
  <c r="F54" i="20"/>
  <c r="F44" i="20"/>
  <c r="F22" i="20"/>
  <c r="F35" i="20" s="1"/>
  <c r="I92" i="20"/>
  <c r="H92" i="20"/>
  <c r="G92" i="20"/>
  <c r="G85" i="18"/>
  <c r="G93" i="18" s="1"/>
  <c r="H85" i="18"/>
  <c r="H93" i="18" s="1"/>
  <c r="I85" i="18"/>
  <c r="I93" i="18" s="1"/>
  <c r="F85" i="18"/>
  <c r="F93" i="18" s="1"/>
  <c r="F39" i="18"/>
  <c r="F49" i="18"/>
  <c r="F55" i="18"/>
  <c r="G96" i="18"/>
  <c r="H96" i="18"/>
  <c r="I96" i="18"/>
  <c r="F96" i="18"/>
  <c r="G37" i="16"/>
  <c r="H37" i="16"/>
  <c r="I37" i="16"/>
  <c r="G46" i="16"/>
  <c r="H46" i="16"/>
  <c r="I46" i="16"/>
  <c r="F46" i="16"/>
  <c r="F57" i="16" s="1"/>
  <c r="F37" i="16"/>
  <c r="F20" i="16"/>
  <c r="F28" i="16" s="1"/>
  <c r="G98" i="16"/>
  <c r="H98" i="16"/>
  <c r="I98" i="16"/>
  <c r="F98" i="16"/>
  <c r="G88" i="16"/>
  <c r="G95" i="16" s="1"/>
  <c r="H88" i="16"/>
  <c r="H95" i="16" s="1"/>
  <c r="I88" i="16"/>
  <c r="I95" i="16" s="1"/>
  <c r="F88" i="16"/>
  <c r="F95" i="16" s="1"/>
  <c r="H71" i="16"/>
  <c r="I71" i="16"/>
  <c r="F71" i="16"/>
  <c r="G20" i="16"/>
  <c r="G28" i="16" s="1"/>
  <c r="H20" i="16"/>
  <c r="H28" i="16" s="1"/>
  <c r="I20" i="16"/>
  <c r="I28" i="16" s="1"/>
  <c r="G94" i="14"/>
  <c r="H94" i="14"/>
  <c r="I94" i="14"/>
  <c r="F94" i="14"/>
  <c r="I82" i="14"/>
  <c r="I91" i="14" s="1"/>
  <c r="H82" i="14"/>
  <c r="H91" i="14" s="1"/>
  <c r="G82" i="14"/>
  <c r="G91" i="14" s="1"/>
  <c r="I12" i="14"/>
  <c r="I22" i="14" s="1"/>
  <c r="H12" i="14"/>
  <c r="H22" i="14" s="1"/>
  <c r="G12" i="14"/>
  <c r="G22" i="14" s="1"/>
  <c r="F100" i="20" l="1"/>
  <c r="F99" i="16"/>
  <c r="F67" i="22"/>
  <c r="F114" i="22" s="1"/>
  <c r="F65" i="20"/>
  <c r="F62" i="18"/>
  <c r="I57" i="16"/>
  <c r="I99" i="16" s="1"/>
  <c r="G57" i="16"/>
  <c r="G99" i="16" s="1"/>
  <c r="H57" i="16"/>
  <c r="H99" i="16" s="1"/>
  <c r="I82" i="10"/>
  <c r="H82" i="10"/>
  <c r="G82" i="10"/>
  <c r="F82" i="10"/>
  <c r="G101" i="10"/>
  <c r="H101" i="10"/>
  <c r="I101" i="10"/>
  <c r="F101" i="10"/>
  <c r="G76" i="10"/>
  <c r="H76" i="10"/>
  <c r="I76" i="10"/>
  <c r="F76" i="10"/>
  <c r="F104" i="20" l="1"/>
  <c r="I21" i="10"/>
  <c r="I31" i="10" s="1"/>
  <c r="H21" i="10"/>
  <c r="H31" i="10" s="1"/>
  <c r="G21" i="10"/>
  <c r="G31" i="10" s="1"/>
  <c r="F21" i="10"/>
  <c r="F31" i="10" s="1"/>
  <c r="G104" i="8"/>
  <c r="H104" i="8"/>
  <c r="I104" i="8"/>
  <c r="F104" i="8"/>
  <c r="G92" i="8"/>
  <c r="H92" i="8"/>
  <c r="I92" i="8"/>
  <c r="G83" i="8"/>
  <c r="H83" i="8"/>
  <c r="I83" i="8"/>
  <c r="F83" i="8"/>
  <c r="F101" i="8" s="1"/>
  <c r="F92" i="8"/>
  <c r="I101" i="8" l="1"/>
  <c r="H101" i="8"/>
  <c r="G101" i="8"/>
  <c r="I47" i="8" l="1"/>
  <c r="H47" i="8"/>
  <c r="G47" i="8"/>
  <c r="F47" i="8"/>
  <c r="I24" i="8"/>
  <c r="H24" i="8"/>
  <c r="G24" i="8"/>
  <c r="F24" i="8"/>
  <c r="G91" i="6"/>
  <c r="H91" i="6"/>
  <c r="I91" i="6"/>
  <c r="F91" i="6"/>
  <c r="G95" i="6"/>
  <c r="H95" i="6"/>
  <c r="I95" i="6"/>
  <c r="F95" i="6"/>
  <c r="G105" i="4"/>
  <c r="H105" i="4"/>
  <c r="I105" i="4"/>
  <c r="F105" i="4"/>
  <c r="I94" i="4"/>
  <c r="H94" i="4"/>
  <c r="G94" i="4"/>
  <c r="F94" i="4"/>
  <c r="G75" i="4"/>
  <c r="H75" i="4"/>
  <c r="F75" i="4"/>
  <c r="I13" i="4"/>
  <c r="H13" i="4"/>
  <c r="G13" i="4"/>
  <c r="G92" i="2"/>
  <c r="H92" i="2"/>
  <c r="I92" i="2"/>
  <c r="F92" i="2"/>
  <c r="G73" i="2"/>
  <c r="G89" i="2" s="1"/>
  <c r="H73" i="2"/>
  <c r="H89" i="2" s="1"/>
  <c r="I73" i="2"/>
  <c r="I89" i="2" s="1"/>
  <c r="F73" i="2"/>
  <c r="F89" i="2" s="1"/>
  <c r="G67" i="2"/>
  <c r="H67" i="2"/>
  <c r="I67" i="2"/>
  <c r="G49" i="2"/>
  <c r="H49" i="2"/>
  <c r="I49" i="2"/>
  <c r="F49" i="2"/>
  <c r="G46" i="2"/>
  <c r="H46" i="2"/>
  <c r="I46" i="2"/>
  <c r="F46" i="2"/>
  <c r="G36" i="2"/>
  <c r="H36" i="2"/>
  <c r="I36" i="2"/>
  <c r="F36" i="2"/>
  <c r="G30" i="2"/>
  <c r="H30" i="2"/>
  <c r="I30" i="2"/>
  <c r="F30" i="2"/>
  <c r="F19" i="2"/>
  <c r="G19" i="2"/>
  <c r="H19" i="2"/>
  <c r="I19" i="2"/>
  <c r="F11" i="2"/>
  <c r="F20" i="2" s="1"/>
  <c r="H11" i="2"/>
  <c r="I11" i="2"/>
  <c r="G11" i="2"/>
  <c r="F93" i="2" l="1"/>
  <c r="F53" i="2"/>
  <c r="I53" i="2"/>
  <c r="G53" i="2"/>
  <c r="H53" i="2"/>
  <c r="I20" i="2"/>
  <c r="H20" i="2"/>
  <c r="G20" i="2"/>
  <c r="G93" i="2" l="1"/>
  <c r="I93" i="2"/>
  <c r="H93" i="2"/>
  <c r="H22" i="20"/>
  <c r="H35" i="20" s="1"/>
  <c r="I22" i="20"/>
  <c r="I35" i="20" s="1"/>
  <c r="G22" i="20"/>
  <c r="G35" i="20" s="1"/>
  <c r="I52" i="22" l="1"/>
  <c r="H52" i="22"/>
  <c r="G52" i="22"/>
  <c r="I58" i="20"/>
  <c r="H58" i="20"/>
  <c r="G58" i="20"/>
  <c r="I22" i="18"/>
  <c r="I29" i="18" s="1"/>
  <c r="I89" i="10" l="1"/>
  <c r="I98" i="10" s="1"/>
  <c r="H89" i="10"/>
  <c r="H98" i="10" s="1"/>
  <c r="G89" i="10"/>
  <c r="G98" i="10" s="1"/>
  <c r="F89" i="10"/>
  <c r="F98" i="10" s="1"/>
  <c r="I55" i="10"/>
  <c r="H55" i="10"/>
  <c r="G55" i="10"/>
  <c r="F55" i="10"/>
  <c r="I43" i="10"/>
  <c r="H43" i="10"/>
  <c r="G43" i="10"/>
  <c r="F43" i="10"/>
  <c r="I85" i="4"/>
  <c r="I102" i="4" s="1"/>
  <c r="H85" i="4"/>
  <c r="H102" i="4" s="1"/>
  <c r="G85" i="4"/>
  <c r="G102" i="4" s="1"/>
  <c r="F85" i="4"/>
  <c r="F102" i="4" s="1"/>
  <c r="I21" i="4"/>
  <c r="H21" i="4"/>
  <c r="G21" i="4"/>
  <c r="F21" i="4"/>
  <c r="I31" i="4"/>
  <c r="H31" i="4"/>
  <c r="G31" i="4"/>
  <c r="F31" i="4"/>
  <c r="F32" i="4" l="1"/>
  <c r="H32" i="4"/>
  <c r="G32" i="4"/>
  <c r="I32" i="4"/>
  <c r="I41" i="22" l="1"/>
  <c r="I67" i="22" s="1"/>
  <c r="H41" i="22"/>
  <c r="H67" i="22" s="1"/>
  <c r="G41" i="22"/>
  <c r="G67" i="22" s="1"/>
  <c r="I85" i="20"/>
  <c r="I100" i="20" s="1"/>
  <c r="H85" i="20"/>
  <c r="H100" i="20" s="1"/>
  <c r="G85" i="20"/>
  <c r="G100" i="20" s="1"/>
  <c r="I54" i="20"/>
  <c r="H54" i="20"/>
  <c r="G54" i="20"/>
  <c r="I44" i="20"/>
  <c r="H44" i="20"/>
  <c r="G44" i="20"/>
  <c r="I49" i="18"/>
  <c r="H49" i="18"/>
  <c r="G49" i="18"/>
  <c r="I39" i="18"/>
  <c r="H39" i="18"/>
  <c r="G39" i="18"/>
  <c r="H22" i="18"/>
  <c r="H29" i="18" s="1"/>
  <c r="G22" i="18"/>
  <c r="G29" i="18" s="1"/>
  <c r="F22" i="18"/>
  <c r="F29" i="18" s="1"/>
  <c r="F97" i="18" s="1"/>
  <c r="I42" i="14"/>
  <c r="I56" i="14" s="1"/>
  <c r="I95" i="14" s="1"/>
  <c r="H42" i="14"/>
  <c r="H56" i="14" s="1"/>
  <c r="H95" i="14" s="1"/>
  <c r="G42" i="14"/>
  <c r="G56" i="14" s="1"/>
  <c r="G95" i="14" s="1"/>
  <c r="F42" i="14"/>
  <c r="F56" i="14" s="1"/>
  <c r="F95" i="14" s="1"/>
  <c r="I50" i="10"/>
  <c r="I62" i="10" s="1"/>
  <c r="I102" i="10" s="1"/>
  <c r="H50" i="10"/>
  <c r="H62" i="10" s="1"/>
  <c r="H102" i="10" s="1"/>
  <c r="G50" i="10"/>
  <c r="G62" i="10" s="1"/>
  <c r="G102" i="10" s="1"/>
  <c r="F50" i="10"/>
  <c r="F62" i="10" s="1"/>
  <c r="F102" i="10" s="1"/>
  <c r="I87" i="22"/>
  <c r="I110" i="22" s="1"/>
  <c r="I114" i="22" s="1"/>
  <c r="H87" i="22"/>
  <c r="H110" i="22" s="1"/>
  <c r="H114" i="22" s="1"/>
  <c r="G87" i="22"/>
  <c r="G110" i="22" s="1"/>
  <c r="I55" i="18"/>
  <c r="H55" i="18"/>
  <c r="G55" i="18"/>
  <c r="I50" i="8"/>
  <c r="H50" i="8"/>
  <c r="G50" i="8"/>
  <c r="F50" i="8"/>
  <c r="I41" i="8"/>
  <c r="I61" i="8" s="1"/>
  <c r="H41" i="8"/>
  <c r="H61" i="8" s="1"/>
  <c r="G41" i="8"/>
  <c r="G61" i="8" s="1"/>
  <c r="F41" i="8"/>
  <c r="F61" i="8" s="1"/>
  <c r="I21" i="8"/>
  <c r="I32" i="8" s="1"/>
  <c r="H21" i="8"/>
  <c r="H32" i="8" s="1"/>
  <c r="G21" i="8"/>
  <c r="G32" i="8" s="1"/>
  <c r="F21" i="8"/>
  <c r="F32" i="8" s="1"/>
  <c r="I83" i="6"/>
  <c r="I92" i="6" s="1"/>
  <c r="H83" i="6"/>
  <c r="H92" i="6" s="1"/>
  <c r="G83" i="6"/>
  <c r="G92" i="6" s="1"/>
  <c r="F83" i="6"/>
  <c r="F92" i="6" s="1"/>
  <c r="I52" i="6"/>
  <c r="H52" i="6"/>
  <c r="G52" i="6"/>
  <c r="F52" i="6"/>
  <c r="I49" i="6"/>
  <c r="H49" i="6"/>
  <c r="G49" i="6"/>
  <c r="F49" i="6"/>
  <c r="I42" i="6"/>
  <c r="H42" i="6"/>
  <c r="G42" i="6"/>
  <c r="F42" i="6"/>
  <c r="I19" i="6"/>
  <c r="H19" i="6"/>
  <c r="G19" i="6"/>
  <c r="F19" i="6"/>
  <c r="I54" i="4"/>
  <c r="H54" i="4"/>
  <c r="G54" i="4"/>
  <c r="F54" i="4"/>
  <c r="I47" i="4"/>
  <c r="H47" i="4"/>
  <c r="G47" i="4"/>
  <c r="F47" i="4"/>
  <c r="I40" i="4"/>
  <c r="H40" i="4"/>
  <c r="G40" i="4"/>
  <c r="F40" i="4"/>
  <c r="I9" i="4"/>
  <c r="I14" i="4" s="1"/>
  <c r="H9" i="4"/>
  <c r="H14" i="4" s="1"/>
  <c r="G9" i="4"/>
  <c r="G14" i="4" s="1"/>
  <c r="F9" i="4"/>
  <c r="F14" i="4" s="1"/>
  <c r="F105" i="8" l="1"/>
  <c r="G105" i="8"/>
  <c r="I65" i="20"/>
  <c r="I104" i="20" s="1"/>
  <c r="H105" i="8"/>
  <c r="I105" i="8"/>
  <c r="G114" i="22"/>
  <c r="G65" i="20"/>
  <c r="G104" i="20" s="1"/>
  <c r="F32" i="6"/>
  <c r="F23" i="6"/>
  <c r="G32" i="6"/>
  <c r="G96" i="6" s="1"/>
  <c r="G23" i="6"/>
  <c r="H32" i="6"/>
  <c r="H23" i="6"/>
  <c r="I32" i="6"/>
  <c r="I96" i="6" s="1"/>
  <c r="I23" i="6"/>
  <c r="H65" i="20"/>
  <c r="H104" i="20" s="1"/>
  <c r="G62" i="18"/>
  <c r="G97" i="18" s="1"/>
  <c r="I62" i="18"/>
  <c r="I97" i="18" s="1"/>
  <c r="H62" i="18"/>
  <c r="H97" i="18" s="1"/>
  <c r="G59" i="6"/>
  <c r="I59" i="6"/>
  <c r="F59" i="6"/>
  <c r="F96" i="6" s="1"/>
  <c r="H59" i="6"/>
  <c r="H96" i="6" s="1"/>
  <c r="F61" i="4"/>
  <c r="F106" i="4" s="1"/>
  <c r="H61" i="4"/>
  <c r="H106" i="4" s="1"/>
  <c r="G61" i="4"/>
  <c r="G106" i="4" s="1"/>
  <c r="I61" i="4"/>
  <c r="I106" i="4" s="1"/>
  <c r="F13" i="4"/>
</calcChain>
</file>

<file path=xl/sharedStrings.xml><?xml version="1.0" encoding="utf-8"?>
<sst xmlns="http://schemas.openxmlformats.org/spreadsheetml/2006/main" count="1166" uniqueCount="190">
  <si>
    <t>меню</t>
  </si>
  <si>
    <t>выход</t>
  </si>
  <si>
    <t>продукты</t>
  </si>
  <si>
    <t>брутто</t>
  </si>
  <si>
    <t>нетто</t>
  </si>
  <si>
    <t>Б</t>
  </si>
  <si>
    <t>Ж</t>
  </si>
  <si>
    <t>У</t>
  </si>
  <si>
    <t>энергет ценность</t>
  </si>
  <si>
    <t>ЗАВТРАК</t>
  </si>
  <si>
    <t>масло сливочное</t>
  </si>
  <si>
    <t>хлеб пшеничный</t>
  </si>
  <si>
    <t>сахар</t>
  </si>
  <si>
    <t>2-ой завтрак</t>
  </si>
  <si>
    <t>ОБЕД</t>
  </si>
  <si>
    <t>капуста</t>
  </si>
  <si>
    <t>масло растительное</t>
  </si>
  <si>
    <t>мясо</t>
  </si>
  <si>
    <t>картофель</t>
  </si>
  <si>
    <t>лук репчатый</t>
  </si>
  <si>
    <t>морковь</t>
  </si>
  <si>
    <t>молоко</t>
  </si>
  <si>
    <t>хлеб ржаной</t>
  </si>
  <si>
    <t>дрожжи</t>
  </si>
  <si>
    <t>ИТОГО ОБЕД</t>
  </si>
  <si>
    <t>ИТОГО ЗА ДЕНЬ</t>
  </si>
  <si>
    <t>крупа рисовая</t>
  </si>
  <si>
    <t>свекла</t>
  </si>
  <si>
    <t>томат</t>
  </si>
  <si>
    <t>чай</t>
  </si>
  <si>
    <t>пшено</t>
  </si>
  <si>
    <t>мука</t>
  </si>
  <si>
    <t xml:space="preserve">сахар </t>
  </si>
  <si>
    <t xml:space="preserve">молоко </t>
  </si>
  <si>
    <t xml:space="preserve">морковь </t>
  </si>
  <si>
    <t xml:space="preserve">мясо </t>
  </si>
  <si>
    <t xml:space="preserve">капуста </t>
  </si>
  <si>
    <t>Хлеб ржаной</t>
  </si>
  <si>
    <t>Хлеб пшеничный</t>
  </si>
  <si>
    <t>Какао с молоком</t>
  </si>
  <si>
    <t>яблоко</t>
  </si>
  <si>
    <t>Чай с молоком</t>
  </si>
  <si>
    <t xml:space="preserve">сыр </t>
  </si>
  <si>
    <t xml:space="preserve">томат </t>
  </si>
  <si>
    <t xml:space="preserve">картофель </t>
  </si>
  <si>
    <t>рис</t>
  </si>
  <si>
    <t xml:space="preserve">масло сливочное </t>
  </si>
  <si>
    <t xml:space="preserve">Печенье </t>
  </si>
  <si>
    <t>Голубцы ленивые</t>
  </si>
  <si>
    <t>Вафли</t>
  </si>
  <si>
    <t>Сок фруктовый</t>
  </si>
  <si>
    <t>5-ый день</t>
  </si>
  <si>
    <t>Печенье</t>
  </si>
  <si>
    <t>Полдник</t>
  </si>
  <si>
    <t>сметана</t>
  </si>
  <si>
    <t>горох</t>
  </si>
  <si>
    <t>Картофельное пюре с рыбными котлетами</t>
  </si>
  <si>
    <t>Булочка домашняя</t>
  </si>
  <si>
    <t>Свекольник со сметаной</t>
  </si>
  <si>
    <t>Перед сном</t>
  </si>
  <si>
    <t>Ряженка</t>
  </si>
  <si>
    <t>ИТОГО 2-ой  ЗАВТРАК</t>
  </si>
  <si>
    <t>Итого завтрак</t>
  </si>
  <si>
    <t>Итого полдник</t>
  </si>
  <si>
    <t>Ужин</t>
  </si>
  <si>
    <t>Итого ужин</t>
  </si>
  <si>
    <t xml:space="preserve">Итого </t>
  </si>
  <si>
    <t>лук</t>
  </si>
  <si>
    <t>крупа манная</t>
  </si>
  <si>
    <t>ряженка</t>
  </si>
  <si>
    <t>рыба</t>
  </si>
  <si>
    <t>250</t>
  </si>
  <si>
    <t>какао</t>
  </si>
  <si>
    <t>творог</t>
  </si>
  <si>
    <t xml:space="preserve">   </t>
  </si>
  <si>
    <t xml:space="preserve">2-ой день </t>
  </si>
  <si>
    <t xml:space="preserve">3-ий день     </t>
  </si>
  <si>
    <t xml:space="preserve">4-ый день </t>
  </si>
  <si>
    <t xml:space="preserve">6-ой день </t>
  </si>
  <si>
    <t xml:space="preserve">7-ой день </t>
  </si>
  <si>
    <t xml:space="preserve">9-ый день </t>
  </si>
  <si>
    <t>Жаркое по-домашнему</t>
  </si>
  <si>
    <t>Чай с сахаром</t>
  </si>
  <si>
    <t>Фрукты(яблоко)</t>
  </si>
  <si>
    <t>Фрукты(апельсин)</t>
  </si>
  <si>
    <t>яйцо</t>
  </si>
  <si>
    <t>Фрукты(банан)</t>
  </si>
  <si>
    <t>Фрукты(груша)</t>
  </si>
  <si>
    <t>соль</t>
  </si>
  <si>
    <t>сухари панировочные</t>
  </si>
  <si>
    <t>Творог со сметаной</t>
  </si>
  <si>
    <t>150</t>
  </si>
  <si>
    <t>Картофель в мундире</t>
  </si>
  <si>
    <t>Каша геркулесовая</t>
  </si>
  <si>
    <t>крупа пшеничная</t>
  </si>
  <si>
    <t>томатная паста</t>
  </si>
  <si>
    <t>Каша манная</t>
  </si>
  <si>
    <t>Картофельное пюре</t>
  </si>
  <si>
    <t>Винегрет овощной</t>
  </si>
  <si>
    <t>горошек зеленый</t>
  </si>
  <si>
    <t xml:space="preserve">1 -ый день        </t>
  </si>
  <si>
    <t>мясо птицы</t>
  </si>
  <si>
    <t>Кофейный напиток</t>
  </si>
  <si>
    <t>кофейный напиток</t>
  </si>
  <si>
    <t>хлопья овсяные</t>
  </si>
  <si>
    <t>Фрукт (яблоко)</t>
  </si>
  <si>
    <t>Суп крестьянский с крупой и сметаной</t>
  </si>
  <si>
    <t>Салат картофельный с зеленым горошком</t>
  </si>
  <si>
    <t>Запеканка капустная с говядиной</t>
  </si>
  <si>
    <t>Компот из сухофруктов</t>
  </si>
  <si>
    <t>смесь сухофруктов</t>
  </si>
  <si>
    <t xml:space="preserve">Картофельное пюре </t>
  </si>
  <si>
    <t>Суфле рыбное</t>
  </si>
  <si>
    <t>140</t>
  </si>
  <si>
    <t>Хлеб пшеничный маслом и сыром</t>
  </si>
  <si>
    <t>90/20/12</t>
  </si>
  <si>
    <t>крупа манка</t>
  </si>
  <si>
    <t>груша</t>
  </si>
  <si>
    <t>Суп картофельный с макаронными изделиями</t>
  </si>
  <si>
    <t>макарон</t>
  </si>
  <si>
    <t>Салат из белокочанной капусты</t>
  </si>
  <si>
    <t>Картофельная запеканка с говядиной</t>
  </si>
  <si>
    <t>Чай с сахаром и лимоном</t>
  </si>
  <si>
    <t>лимон</t>
  </si>
  <si>
    <t>Оладьи с повидлой</t>
  </si>
  <si>
    <t>повидло</t>
  </si>
  <si>
    <t>Каша гречневая молочная жидкая</t>
  </si>
  <si>
    <t>крупа гречка</t>
  </si>
  <si>
    <t>Щи из свежей капусты с картофелем  со сметаной</t>
  </si>
  <si>
    <t>томатное пюре</t>
  </si>
  <si>
    <t>Салат из свеклы отварной</t>
  </si>
  <si>
    <t>120</t>
  </si>
  <si>
    <t>Молоко кипяченое</t>
  </si>
  <si>
    <t>банан</t>
  </si>
  <si>
    <t>Плов из отварной говядины</t>
  </si>
  <si>
    <t>Каша рисовая молочная жидкая</t>
  </si>
  <si>
    <t>Кисель из концентратов ягодного или плодового</t>
  </si>
  <si>
    <t>концентрат киселя</t>
  </si>
  <si>
    <t>Суп картофельный с мясными фрикадельками</t>
  </si>
  <si>
    <t>Картофельное пюре с морковью</t>
  </si>
  <si>
    <t>Птица отварная</t>
  </si>
  <si>
    <t>птица</t>
  </si>
  <si>
    <t>60</t>
  </si>
  <si>
    <t>Салат из моркови</t>
  </si>
  <si>
    <t>апельсин</t>
  </si>
  <si>
    <t>Рыба запеченная в омлете</t>
  </si>
  <si>
    <t>180</t>
  </si>
  <si>
    <t>Пирожок печеный из сдобного теста с капустой</t>
  </si>
  <si>
    <t>крупа пшенная</t>
  </si>
  <si>
    <t>Каша пшенная молочная жидкая</t>
  </si>
  <si>
    <t>Борщ с капустой и картофелем со сметаной</t>
  </si>
  <si>
    <t>Плов из отварной птицы</t>
  </si>
  <si>
    <t>Салат из капусты с морковью</t>
  </si>
  <si>
    <t>Гуляш из говядины</t>
  </si>
  <si>
    <t>зеленый горошек</t>
  </si>
  <si>
    <t>огурец соленый</t>
  </si>
  <si>
    <t>Картофель отварная долками с мясными котлетами</t>
  </si>
  <si>
    <t>200/90</t>
  </si>
  <si>
    <t>200/120</t>
  </si>
  <si>
    <t>Каша манная молочная жидкая</t>
  </si>
  <si>
    <t xml:space="preserve">Суп картофельный с бобовыми со сметаной </t>
  </si>
  <si>
    <t>Пирожки печеные из сдобного теста с повидлом</t>
  </si>
  <si>
    <t>90/20/24</t>
  </si>
  <si>
    <t>Каша Дружба</t>
  </si>
  <si>
    <t>Суп молочный с макаронными изделиями</t>
  </si>
  <si>
    <t>Макароны отварные с мясными котлетами</t>
  </si>
  <si>
    <t>Рассольник ленинградский со сметаной</t>
  </si>
  <si>
    <t>крупа перловая</t>
  </si>
  <si>
    <t>Капуста тушеная</t>
  </si>
  <si>
    <t xml:space="preserve">10-ый день                        </t>
  </si>
  <si>
    <t xml:space="preserve">8-ой день </t>
  </si>
  <si>
    <t>70/20/24</t>
  </si>
  <si>
    <t>Гороховое пюре</t>
  </si>
  <si>
    <t>Суп с домашней лапшой</t>
  </si>
  <si>
    <t>мясо к.</t>
  </si>
  <si>
    <t>Картофельное пюре с мясными котлетами</t>
  </si>
  <si>
    <t>Икра свекольная</t>
  </si>
  <si>
    <t xml:space="preserve">дрожжи </t>
  </si>
  <si>
    <t>Рыбные котлеты</t>
  </si>
  <si>
    <t>сметан</t>
  </si>
  <si>
    <t xml:space="preserve">Рис отварной </t>
  </si>
  <si>
    <t xml:space="preserve"> </t>
  </si>
  <si>
    <t>230</t>
  </si>
  <si>
    <t>Каша пшеничная молочная</t>
  </si>
  <si>
    <t>250/120</t>
  </si>
  <si>
    <t>Дополнительное питание для начальных классов</t>
  </si>
  <si>
    <t>с 7 до 12 лет</t>
  </si>
  <si>
    <t>250/90</t>
  </si>
  <si>
    <t xml:space="preserve">  см</t>
  </si>
  <si>
    <t>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</si>
</sst>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i/>
      <sz val="48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sz val="28"/>
      <color theme="1"/>
      <name val="Calibri"/>
      <family val="2"/>
      <charset val="204"/>
      <scheme val="minor"/>
    </font>
    <font>
      <b/>
      <sz val="48"/>
      <color theme="1"/>
      <name val="Calibri"/>
      <family val="2"/>
      <charset val="204"/>
      <scheme val="minor"/>
    </font>
    <font>
      <sz val="48"/>
      <color theme="1"/>
      <name val="Calibri"/>
      <family val="2"/>
      <charset val="204"/>
      <scheme val="minor"/>
    </font>
    <font>
      <b/>
      <sz val="72"/>
      <color theme="1"/>
      <name val="Calibri"/>
      <family val="2"/>
      <charset val="204"/>
      <scheme val="minor"/>
    </font>
    <font>
      <b/>
      <i/>
      <sz val="60"/>
      <color theme="1"/>
      <name val="Calibri"/>
      <family val="2"/>
      <charset val="204"/>
      <scheme val="minor"/>
    </font>
    <font>
      <b/>
      <sz val="60"/>
      <color theme="1"/>
      <name val="Calibri"/>
      <family val="2"/>
      <charset val="204"/>
      <scheme val="minor"/>
    </font>
    <font>
      <sz val="60"/>
      <color theme="1"/>
      <name val="Calibri"/>
      <family val="2"/>
      <charset val="204"/>
      <scheme val="minor"/>
    </font>
    <font>
      <b/>
      <i/>
      <sz val="65"/>
      <color theme="1"/>
      <name val="Calibri"/>
      <family val="2"/>
      <charset val="204"/>
      <scheme val="minor"/>
    </font>
    <font>
      <b/>
      <sz val="65"/>
      <color theme="1"/>
      <name val="Calibri"/>
      <family val="2"/>
      <charset val="204"/>
      <scheme val="minor"/>
    </font>
    <font>
      <sz val="65"/>
      <color theme="1"/>
      <name val="Calibri"/>
      <family val="2"/>
      <charset val="204"/>
      <scheme val="minor"/>
    </font>
    <font>
      <sz val="72"/>
      <color theme="1"/>
      <name val="Calibri"/>
      <family val="2"/>
      <charset val="204"/>
      <scheme val="minor"/>
    </font>
    <font>
      <b/>
      <i/>
      <sz val="72"/>
      <color theme="1"/>
      <name val="Calibri"/>
      <family val="2"/>
      <charset val="204"/>
      <scheme val="minor"/>
    </font>
    <font>
      <sz val="55"/>
      <color theme="1"/>
      <name val="Calibri"/>
      <family val="2"/>
      <charset val="204"/>
      <scheme val="minor"/>
    </font>
    <font>
      <b/>
      <sz val="55"/>
      <color theme="1"/>
      <name val="Calibri"/>
      <family val="2"/>
      <charset val="204"/>
      <scheme val="minor"/>
    </font>
    <font>
      <b/>
      <sz val="68"/>
      <color theme="1"/>
      <name val="Calibri"/>
      <family val="2"/>
      <charset val="204"/>
      <scheme val="minor"/>
    </font>
    <font>
      <sz val="68"/>
      <color theme="1"/>
      <name val="Calibri"/>
      <family val="2"/>
      <charset val="204"/>
      <scheme val="minor"/>
    </font>
    <font>
      <b/>
      <i/>
      <sz val="6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3" fillId="0" borderId="4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/>
    <xf numFmtId="0" fontId="6" fillId="0" borderId="0" xfId="0" applyFont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0" fontId="9" fillId="0" borderId="2" xfId="0" applyFont="1" applyBorder="1"/>
    <xf numFmtId="0" fontId="9" fillId="0" borderId="7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" xfId="0" applyFont="1" applyBorder="1"/>
    <xf numFmtId="0" fontId="10" fillId="0" borderId="0" xfId="0" applyFont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3" fillId="0" borderId="2" xfId="0" applyFont="1" applyBorder="1"/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2" xfId="0" applyFont="1" applyBorder="1"/>
    <xf numFmtId="164" fontId="12" fillId="0" borderId="2" xfId="0" applyNumberFormat="1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164" fontId="13" fillId="0" borderId="2" xfId="0" applyNumberFormat="1" applyFont="1" applyBorder="1" applyAlignment="1">
      <alignment horizontal="center"/>
    </xf>
    <xf numFmtId="2" fontId="12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6" fillId="0" borderId="2" xfId="0" applyFont="1" applyBorder="1"/>
    <xf numFmtId="0" fontId="15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5" fillId="0" borderId="2" xfId="0" applyFont="1" applyBorder="1"/>
    <xf numFmtId="164" fontId="16" fillId="0" borderId="2" xfId="0" applyNumberFormat="1" applyFont="1" applyBorder="1" applyAlignment="1">
      <alignment horizontal="center"/>
    </xf>
    <xf numFmtId="1" fontId="16" fillId="0" borderId="2" xfId="0" applyNumberFormat="1" applyFont="1" applyBorder="1" applyAlignment="1">
      <alignment horizontal="center"/>
    </xf>
    <xf numFmtId="2" fontId="16" fillId="0" borderId="2" xfId="0" applyNumberFormat="1" applyFont="1" applyBorder="1" applyAlignment="1">
      <alignment horizontal="center"/>
    </xf>
    <xf numFmtId="2" fontId="15" fillId="0" borderId="2" xfId="0" applyNumberFormat="1" applyFont="1" applyBorder="1" applyAlignment="1">
      <alignment horizontal="center"/>
    </xf>
    <xf numFmtId="0" fontId="16" fillId="0" borderId="2" xfId="0" applyFont="1" applyBorder="1" applyAlignment="1">
      <alignment horizontal="justify" vertical="center" wrapText="1"/>
    </xf>
    <xf numFmtId="164" fontId="15" fillId="0" borderId="2" xfId="0" applyNumberFormat="1" applyFont="1" applyBorder="1" applyAlignment="1">
      <alignment horizontal="center"/>
    </xf>
    <xf numFmtId="0" fontId="15" fillId="0" borderId="3" xfId="0" applyFont="1" applyBorder="1" applyAlignment="1">
      <alignment horizontal="left"/>
    </xf>
    <xf numFmtId="0" fontId="15" fillId="0" borderId="3" xfId="0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left" vertical="center"/>
    </xf>
    <xf numFmtId="0" fontId="16" fillId="0" borderId="6" xfId="0" applyFont="1" applyBorder="1" applyAlignment="1">
      <alignment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vertical="center" wrapText="1"/>
    </xf>
    <xf numFmtId="0" fontId="16" fillId="0" borderId="9" xfId="0" applyFont="1" applyBorder="1" applyAlignment="1">
      <alignment horizontal="center" vertical="center" wrapText="1"/>
    </xf>
    <xf numFmtId="0" fontId="10" fillId="0" borderId="0" xfId="0" applyFont="1" applyAlignment="1"/>
    <xf numFmtId="0" fontId="16" fillId="0" borderId="2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6" fillId="0" borderId="2" xfId="0" applyNumberFormat="1" applyFont="1" applyBorder="1" applyAlignment="1">
      <alignment horizontal="center"/>
    </xf>
    <xf numFmtId="0" fontId="17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6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/>
    <xf numFmtId="0" fontId="8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/>
    </xf>
    <xf numFmtId="0" fontId="15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left"/>
    </xf>
    <xf numFmtId="0" fontId="16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13" fillId="0" borderId="2" xfId="0" applyFont="1" applyBorder="1" applyAlignment="1"/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16" fillId="0" borderId="2" xfId="0" applyFont="1" applyBorder="1" applyAlignment="1"/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/>
    </xf>
    <xf numFmtId="0" fontId="16" fillId="0" borderId="2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9" fillId="0" borderId="2" xfId="0" applyFont="1" applyBorder="1"/>
    <xf numFmtId="0" fontId="19" fillId="0" borderId="0" xfId="0" applyFont="1"/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/>
    <xf numFmtId="0" fontId="15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7" fillId="0" borderId="0" xfId="0" applyFont="1"/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0" fillId="0" borderId="2" xfId="0" applyFont="1" applyBorder="1"/>
    <xf numFmtId="0" fontId="10" fillId="0" borderId="2" xfId="0" applyFont="1" applyBorder="1" applyAlignment="1">
      <alignment horizontal="center" vertical="center" wrapText="1"/>
    </xf>
    <xf numFmtId="0" fontId="17" fillId="0" borderId="2" xfId="0" applyFont="1" applyBorder="1"/>
    <xf numFmtId="0" fontId="17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164" fontId="17" fillId="0" borderId="2" xfId="0" applyNumberFormat="1" applyFont="1" applyBorder="1" applyAlignment="1">
      <alignment horizontal="center"/>
    </xf>
    <xf numFmtId="0" fontId="17" fillId="0" borderId="2" xfId="0" applyFont="1" applyBorder="1" applyAlignment="1"/>
    <xf numFmtId="2" fontId="10" fillId="0" borderId="2" xfId="0" applyNumberFormat="1" applyFont="1" applyBorder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0" fillId="0" borderId="3" xfId="0" applyFont="1" applyBorder="1" applyAlignment="1">
      <alignment horizontal="left"/>
    </xf>
    <xf numFmtId="0" fontId="10" fillId="0" borderId="3" xfId="0" applyFont="1" applyBorder="1" applyAlignment="1">
      <alignment horizontal="center"/>
    </xf>
    <xf numFmtId="0" fontId="17" fillId="0" borderId="3" xfId="0" applyFont="1" applyBorder="1" applyAlignment="1">
      <alignment horizontal="left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left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6" fillId="0" borderId="7" xfId="0" applyFont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0" fillId="0" borderId="0" xfId="0" applyFont="1"/>
    <xf numFmtId="0" fontId="17" fillId="0" borderId="2" xfId="0" applyFont="1" applyBorder="1" applyAlignment="1">
      <alignment horizontal="justify" vertical="center"/>
    </xf>
    <xf numFmtId="1" fontId="17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0" fontId="17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vertical="center"/>
    </xf>
    <xf numFmtId="0" fontId="19" fillId="0" borderId="7" xfId="0" applyFont="1" applyBorder="1" applyAlignment="1">
      <alignment horizontal="center" vertical="center" wrapText="1"/>
    </xf>
    <xf numFmtId="0" fontId="19" fillId="0" borderId="2" xfId="0" applyFont="1" applyBorder="1" applyAlignment="1"/>
    <xf numFmtId="0" fontId="19" fillId="0" borderId="7" xfId="0" applyFont="1" applyBorder="1" applyAlignment="1">
      <alignment horizontal="center"/>
    </xf>
    <xf numFmtId="0" fontId="16" fillId="0" borderId="3" xfId="0" applyFont="1" applyBorder="1" applyAlignment="1">
      <alignment horizontal="left" vertical="center" wrapText="1"/>
    </xf>
    <xf numFmtId="0" fontId="21" fillId="0" borderId="26" xfId="0" applyFont="1" applyBorder="1"/>
    <xf numFmtId="0" fontId="21" fillId="0" borderId="26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2" fillId="0" borderId="2" xfId="0" applyFont="1" applyBorder="1"/>
    <xf numFmtId="0" fontId="22" fillId="0" borderId="2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2" xfId="0" applyFont="1" applyBorder="1" applyAlignment="1"/>
    <xf numFmtId="0" fontId="22" fillId="0" borderId="2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2" fillId="0" borderId="2" xfId="0" applyFont="1" applyBorder="1" applyAlignment="1">
      <alignment horizontal="left"/>
    </xf>
    <xf numFmtId="2" fontId="21" fillId="0" borderId="2" xfId="0" applyNumberFormat="1" applyFont="1" applyBorder="1" applyAlignment="1">
      <alignment horizontal="center"/>
    </xf>
    <xf numFmtId="0" fontId="21" fillId="0" borderId="2" xfId="0" applyFont="1" applyBorder="1" applyAlignment="1">
      <alignment horizontal="left"/>
    </xf>
    <xf numFmtId="0" fontId="21" fillId="0" borderId="2" xfId="0" applyFont="1" applyBorder="1"/>
    <xf numFmtId="0" fontId="21" fillId="0" borderId="2" xfId="0" applyFont="1" applyBorder="1" applyAlignment="1">
      <alignment horizontal="center" vertical="center"/>
    </xf>
    <xf numFmtId="164" fontId="22" fillId="0" borderId="2" xfId="0" applyNumberFormat="1" applyFont="1" applyBorder="1" applyAlignment="1">
      <alignment horizontal="center"/>
    </xf>
    <xf numFmtId="0" fontId="22" fillId="0" borderId="9" xfId="0" applyFont="1" applyBorder="1" applyAlignment="1">
      <alignment horizontal="center" vertical="center"/>
    </xf>
    <xf numFmtId="0" fontId="22" fillId="0" borderId="2" xfId="0" applyFont="1" applyBorder="1" applyAlignment="1">
      <alignment vertical="center" wrapText="1"/>
    </xf>
    <xf numFmtId="0" fontId="22" fillId="0" borderId="2" xfId="0" applyNumberFormat="1" applyFont="1" applyBorder="1" applyAlignment="1">
      <alignment horizontal="center"/>
    </xf>
    <xf numFmtId="0" fontId="21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2" xfId="0" applyFont="1" applyBorder="1" applyAlignment="1">
      <alignment horizontal="justify" vertical="center" wrapText="1"/>
    </xf>
    <xf numFmtId="164" fontId="21" fillId="0" borderId="2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13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2" xfId="0" applyFont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6" fillId="0" borderId="2" xfId="0" applyFont="1" applyBorder="1" applyAlignment="1">
      <alignment horizontal="left"/>
    </xf>
    <xf numFmtId="0" fontId="22" fillId="0" borderId="2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2" fillId="0" borderId="2" xfId="0" applyFont="1" applyBorder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center"/>
    </xf>
    <xf numFmtId="0" fontId="10" fillId="0" borderId="12" xfId="0" applyFont="1" applyBorder="1" applyAlignment="1"/>
    <xf numFmtId="0" fontId="10" fillId="0" borderId="2" xfId="0" applyFont="1" applyBorder="1" applyAlignment="1"/>
    <xf numFmtId="0" fontId="17" fillId="0" borderId="2" xfId="0" applyFont="1" applyBorder="1" applyAlignment="1"/>
    <xf numFmtId="0" fontId="10" fillId="0" borderId="7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22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7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8" fillId="0" borderId="2" xfId="0" applyFont="1" applyBorder="1" applyAlignment="1">
      <alignment horizontal="center"/>
    </xf>
    <xf numFmtId="0" fontId="10" fillId="0" borderId="7" xfId="0" applyFont="1" applyBorder="1" applyAlignment="1">
      <alignment horizontal="left"/>
    </xf>
    <xf numFmtId="0" fontId="17" fillId="0" borderId="8" xfId="0" applyFont="1" applyBorder="1" applyAlignment="1"/>
    <xf numFmtId="0" fontId="17" fillId="0" borderId="6" xfId="0" applyFont="1" applyBorder="1" applyAlignment="1"/>
    <xf numFmtId="0" fontId="10" fillId="0" borderId="2" xfId="0" applyFont="1" applyBorder="1" applyAlignment="1">
      <alignment horizontal="center" vertical="center" wrapText="1"/>
    </xf>
    <xf numFmtId="0" fontId="17" fillId="0" borderId="3" xfId="0" applyFont="1" applyBorder="1" applyAlignment="1"/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/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7" xfId="0" applyFont="1" applyBorder="1" applyAlignment="1">
      <alignment horizontal="left"/>
    </xf>
    <xf numFmtId="0" fontId="13" fillId="0" borderId="8" xfId="0" applyFont="1" applyBorder="1" applyAlignment="1"/>
    <xf numFmtId="0" fontId="13" fillId="0" borderId="6" xfId="0" applyFont="1" applyBorder="1" applyAlignment="1"/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2" fillId="0" borderId="5" xfId="0" applyFont="1" applyBorder="1" applyAlignment="1">
      <alignment vertical="center" wrapText="1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2" fontId="17" fillId="0" borderId="3" xfId="0" applyNumberFormat="1" applyFont="1" applyBorder="1" applyAlignment="1">
      <alignment horizontal="center" vertical="center"/>
    </xf>
    <xf numFmtId="2" fontId="17" fillId="0" borderId="4" xfId="0" applyNumberFormat="1" applyFont="1" applyBorder="1" applyAlignment="1">
      <alignment horizontal="center" vertical="center"/>
    </xf>
    <xf numFmtId="2" fontId="17" fillId="0" borderId="5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7" fillId="0" borderId="1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5" fillId="0" borderId="3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6" fillId="0" borderId="4" xfId="0" applyFont="1" applyBorder="1" applyAlignment="1">
      <alignment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left"/>
    </xf>
    <xf numFmtId="0" fontId="16" fillId="0" borderId="8" xfId="0" applyFont="1" applyBorder="1" applyAlignment="1"/>
    <xf numFmtId="0" fontId="16" fillId="0" borderId="6" xfId="0" applyFont="1" applyBorder="1" applyAlignment="1"/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5" fillId="0" borderId="4" xfId="0" applyFont="1" applyBorder="1" applyAlignment="1">
      <alignment wrapText="1"/>
    </xf>
    <xf numFmtId="49" fontId="15" fillId="0" borderId="2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5" fillId="0" borderId="5" xfId="0" applyFont="1" applyBorder="1" applyAlignment="1">
      <alignment vertical="center" wrapText="1"/>
    </xf>
    <xf numFmtId="0" fontId="15" fillId="0" borderId="2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left"/>
    </xf>
    <xf numFmtId="0" fontId="16" fillId="0" borderId="2" xfId="0" applyFont="1" applyBorder="1" applyAlignment="1"/>
    <xf numFmtId="0" fontId="15" fillId="0" borderId="7" xfId="0" applyFont="1" applyBorder="1" applyAlignment="1">
      <alignment horizontal="left" vertical="center"/>
    </xf>
    <xf numFmtId="0" fontId="14" fillId="0" borderId="2" xfId="0" applyFont="1" applyBorder="1" applyAlignment="1">
      <alignment horizontal="center"/>
    </xf>
    <xf numFmtId="0" fontId="15" fillId="0" borderId="5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2" fontId="16" fillId="0" borderId="3" xfId="0" applyNumberFormat="1" applyFont="1" applyBorder="1" applyAlignment="1">
      <alignment horizontal="center" vertical="center"/>
    </xf>
    <xf numFmtId="2" fontId="16" fillId="0" borderId="4" xfId="0" applyNumberFormat="1" applyFont="1" applyBorder="1" applyAlignment="1">
      <alignment horizontal="center" vertical="center"/>
    </xf>
    <xf numFmtId="2" fontId="16" fillId="0" borderId="5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wrapText="1"/>
    </xf>
    <xf numFmtId="0" fontId="15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9" fillId="0" borderId="8" xfId="0" applyFont="1" applyBorder="1" applyAlignment="1"/>
    <xf numFmtId="0" fontId="9" fillId="0" borderId="6" xfId="0" applyFont="1" applyBorder="1" applyAlignment="1"/>
    <xf numFmtId="0" fontId="19" fillId="0" borderId="13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5" fillId="0" borderId="2" xfId="0" applyFont="1" applyBorder="1" applyAlignment="1"/>
    <xf numFmtId="0" fontId="15" fillId="0" borderId="2" xfId="0" applyFont="1" applyBorder="1" applyAlignment="1">
      <alignment wrapText="1"/>
    </xf>
    <xf numFmtId="0" fontId="20" fillId="0" borderId="3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/>
    </xf>
    <xf numFmtId="0" fontId="21" fillId="0" borderId="7" xfId="0" applyFont="1" applyBorder="1" applyAlignment="1">
      <alignment horizontal="left"/>
    </xf>
    <xf numFmtId="0" fontId="22" fillId="0" borderId="8" xfId="0" applyFont="1" applyBorder="1" applyAlignment="1"/>
    <xf numFmtId="0" fontId="22" fillId="0" borderId="6" xfId="0" applyFont="1" applyBorder="1" applyAlignment="1"/>
    <xf numFmtId="0" fontId="21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2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/>
    </xf>
    <xf numFmtId="49" fontId="21" fillId="0" borderId="2" xfId="0" applyNumberFormat="1" applyFont="1" applyBorder="1" applyAlignment="1">
      <alignment horizontal="center" vertical="center" wrapText="1"/>
    </xf>
    <xf numFmtId="0" fontId="21" fillId="0" borderId="7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wrapText="1"/>
    </xf>
    <xf numFmtId="2" fontId="22" fillId="0" borderId="3" xfId="0" applyNumberFormat="1" applyFont="1" applyBorder="1" applyAlignment="1">
      <alignment horizontal="center" vertical="center" wrapText="1"/>
    </xf>
    <xf numFmtId="2" fontId="22" fillId="0" borderId="4" xfId="0" applyNumberFormat="1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2" fontId="22" fillId="0" borderId="3" xfId="0" applyNumberFormat="1" applyFont="1" applyBorder="1" applyAlignment="1">
      <alignment horizontal="center" vertical="center"/>
    </xf>
    <xf numFmtId="2" fontId="22" fillId="0" borderId="4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21" fillId="0" borderId="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1" fillId="0" borderId="4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22" fillId="0" borderId="2" xfId="0" applyFont="1" applyBorder="1" applyAlignment="1">
      <alignment horizontal="left"/>
    </xf>
    <xf numFmtId="0" fontId="22" fillId="0" borderId="2" xfId="0" applyFont="1" applyBorder="1" applyAlignment="1"/>
    <xf numFmtId="0" fontId="21" fillId="0" borderId="8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3" xfId="0" applyFont="1" applyBorder="1" applyAlignment="1">
      <alignment vertical="center" wrapText="1"/>
    </xf>
    <xf numFmtId="0" fontId="22" fillId="0" borderId="27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2" fontId="22" fillId="0" borderId="5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1" fillId="0" borderId="2" xfId="0" applyFont="1" applyBorder="1" applyAlignment="1">
      <alignment horizontal="justify" vertical="center" wrapText="1"/>
    </xf>
    <xf numFmtId="0" fontId="21" fillId="0" borderId="2" xfId="0" applyFont="1" applyBorder="1" applyAlignment="1">
      <alignment wrapText="1"/>
    </xf>
    <xf numFmtId="0" fontId="21" fillId="0" borderId="2" xfId="0" applyFont="1" applyBorder="1" applyAlignment="1">
      <alignment vertical="center" wrapText="1"/>
    </xf>
    <xf numFmtId="0" fontId="22" fillId="0" borderId="2" xfId="0" applyFont="1" applyBorder="1" applyAlignment="1">
      <alignment wrapText="1"/>
    </xf>
    <xf numFmtId="0" fontId="22" fillId="0" borderId="7" xfId="0" applyFont="1" applyBorder="1" applyAlignment="1">
      <alignment horizontal="left"/>
    </xf>
    <xf numFmtId="0" fontId="22" fillId="0" borderId="8" xfId="0" applyFont="1" applyBorder="1" applyAlignment="1">
      <alignment horizontal="left"/>
    </xf>
    <xf numFmtId="0" fontId="22" fillId="0" borderId="6" xfId="0" applyFont="1" applyBorder="1" applyAlignment="1">
      <alignment horizontal="left"/>
    </xf>
    <xf numFmtId="0" fontId="21" fillId="0" borderId="5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6"/>
  <sheetViews>
    <sheetView view="pageBreakPreview" zoomScale="20" zoomScaleSheetLayoutView="20" workbookViewId="0">
      <selection activeCell="G1" sqref="G1"/>
    </sheetView>
  </sheetViews>
  <sheetFormatPr defaultRowHeight="14.4" x14ac:dyDescent="0.3"/>
  <cols>
    <col min="1" max="1" width="151" customWidth="1"/>
    <col min="2" max="2" width="39.5546875" customWidth="1"/>
    <col min="3" max="3" width="131.44140625" customWidth="1"/>
    <col min="4" max="4" width="63.109375" style="2" customWidth="1"/>
    <col min="5" max="5" width="51.6640625" style="2" customWidth="1"/>
    <col min="6" max="8" width="46.6640625" style="2" customWidth="1"/>
    <col min="9" max="9" width="68.44140625" style="2" customWidth="1"/>
  </cols>
  <sheetData>
    <row r="1" spans="1:10" ht="81" customHeight="1" thickBot="1" x14ac:dyDescent="1.7">
      <c r="A1" s="185" t="s">
        <v>186</v>
      </c>
      <c r="B1" s="54"/>
      <c r="C1" s="16" t="s">
        <v>100</v>
      </c>
      <c r="D1" s="184"/>
      <c r="E1" s="56"/>
      <c r="F1" s="56"/>
      <c r="G1" s="192" t="s">
        <v>189</v>
      </c>
      <c r="H1" s="56"/>
      <c r="I1" s="56"/>
    </row>
    <row r="2" spans="1:10" ht="174.75" customHeight="1" thickBot="1" x14ac:dyDescent="0.35">
      <c r="A2" s="105" t="s">
        <v>0</v>
      </c>
      <c r="B2" s="105" t="s">
        <v>1</v>
      </c>
      <c r="C2" s="105" t="s">
        <v>2</v>
      </c>
      <c r="D2" s="105" t="s">
        <v>3</v>
      </c>
      <c r="E2" s="105" t="s">
        <v>4</v>
      </c>
      <c r="F2" s="105" t="s">
        <v>5</v>
      </c>
      <c r="G2" s="105" t="s">
        <v>6</v>
      </c>
      <c r="H2" s="105" t="s">
        <v>7</v>
      </c>
      <c r="I2" s="106" t="s">
        <v>8</v>
      </c>
      <c r="J2" s="1"/>
    </row>
    <row r="3" spans="1:10" ht="77.25" customHeight="1" thickBot="1" x14ac:dyDescent="1.7">
      <c r="A3" s="232" t="s">
        <v>13</v>
      </c>
      <c r="B3" s="232"/>
      <c r="C3" s="232"/>
      <c r="D3" s="232"/>
      <c r="E3" s="232"/>
      <c r="F3" s="232"/>
      <c r="G3" s="232"/>
      <c r="H3" s="232"/>
      <c r="I3" s="232"/>
    </row>
    <row r="4" spans="1:10" ht="84.75" customHeight="1" thickBot="1" x14ac:dyDescent="1.7">
      <c r="A4" s="107" t="s">
        <v>105</v>
      </c>
      <c r="B4" s="108">
        <v>150</v>
      </c>
      <c r="C4" s="109" t="s">
        <v>40</v>
      </c>
      <c r="D4" s="110">
        <v>150</v>
      </c>
      <c r="E4" s="110">
        <v>132</v>
      </c>
      <c r="F4" s="110">
        <v>0.6</v>
      </c>
      <c r="G4" s="110">
        <v>0.6</v>
      </c>
      <c r="H4" s="110">
        <v>10.7</v>
      </c>
      <c r="I4" s="110">
        <v>70.5</v>
      </c>
    </row>
    <row r="5" spans="1:10" ht="77.25" customHeight="1" thickBot="1" x14ac:dyDescent="1.1499999999999999">
      <c r="A5" s="242"/>
      <c r="B5" s="243"/>
      <c r="C5" s="243"/>
      <c r="D5" s="243"/>
      <c r="E5" s="243"/>
      <c r="F5" s="243"/>
      <c r="G5" s="243"/>
      <c r="H5" s="243"/>
      <c r="I5" s="244"/>
    </row>
    <row r="6" spans="1:10" ht="77.25" customHeight="1" thickBot="1" x14ac:dyDescent="1.7">
      <c r="A6" s="245" t="s">
        <v>93</v>
      </c>
      <c r="B6" s="236">
        <v>250</v>
      </c>
      <c r="C6" s="109" t="s">
        <v>104</v>
      </c>
      <c r="D6" s="110">
        <v>45</v>
      </c>
      <c r="E6" s="110">
        <v>45</v>
      </c>
      <c r="F6" s="251">
        <v>10.5</v>
      </c>
      <c r="G6" s="224">
        <v>13.7</v>
      </c>
      <c r="H6" s="224">
        <v>42</v>
      </c>
      <c r="I6" s="224">
        <v>333.7</v>
      </c>
    </row>
    <row r="7" spans="1:10" ht="77.25" customHeight="1" thickBot="1" x14ac:dyDescent="1.7">
      <c r="A7" s="246"/>
      <c r="B7" s="236"/>
      <c r="C7" s="109" t="s">
        <v>10</v>
      </c>
      <c r="D7" s="110">
        <v>10</v>
      </c>
      <c r="E7" s="110">
        <v>10</v>
      </c>
      <c r="F7" s="252"/>
      <c r="G7" s="229"/>
      <c r="H7" s="229"/>
      <c r="I7" s="229"/>
    </row>
    <row r="8" spans="1:10" ht="77.25" customHeight="1" thickBot="1" x14ac:dyDescent="1.7">
      <c r="A8" s="246"/>
      <c r="B8" s="236"/>
      <c r="C8" s="109" t="s">
        <v>33</v>
      </c>
      <c r="D8" s="110">
        <v>118</v>
      </c>
      <c r="E8" s="110">
        <v>118</v>
      </c>
      <c r="F8" s="252"/>
      <c r="G8" s="229"/>
      <c r="H8" s="229"/>
      <c r="I8" s="229"/>
    </row>
    <row r="9" spans="1:10" ht="77.25" customHeight="1" thickBot="1" x14ac:dyDescent="1.7">
      <c r="A9" s="246"/>
      <c r="B9" s="236"/>
      <c r="C9" s="109" t="s">
        <v>88</v>
      </c>
      <c r="D9" s="110">
        <v>1</v>
      </c>
      <c r="E9" s="110">
        <v>1</v>
      </c>
      <c r="F9" s="252"/>
      <c r="G9" s="229"/>
      <c r="H9" s="229"/>
      <c r="I9" s="229"/>
    </row>
    <row r="10" spans="1:10" ht="77.25" customHeight="1" thickBot="1" x14ac:dyDescent="1.7">
      <c r="A10" s="246"/>
      <c r="B10" s="236"/>
      <c r="C10" s="109" t="s">
        <v>12</v>
      </c>
      <c r="D10" s="110">
        <v>5</v>
      </c>
      <c r="E10" s="110">
        <v>5</v>
      </c>
      <c r="F10" s="253"/>
      <c r="G10" s="225"/>
      <c r="H10" s="225"/>
      <c r="I10" s="225"/>
    </row>
    <row r="11" spans="1:10" ht="77.25" customHeight="1" thickBot="1" x14ac:dyDescent="1.7">
      <c r="A11" s="221"/>
      <c r="B11" s="221"/>
      <c r="C11" s="221"/>
      <c r="D11" s="221"/>
      <c r="E11" s="221"/>
      <c r="F11" s="111">
        <f>SUM(F6:F10)</f>
        <v>10.5</v>
      </c>
      <c r="G11" s="111">
        <f>SUM(G6:G10)</f>
        <v>13.7</v>
      </c>
      <c r="H11" s="111">
        <f>SUM(H6:H10)</f>
        <v>42</v>
      </c>
      <c r="I11" s="111">
        <f>SUM(I6:I10)</f>
        <v>333.7</v>
      </c>
    </row>
    <row r="12" spans="1:10" ht="77.25" customHeight="1" thickBot="1" x14ac:dyDescent="1.7">
      <c r="A12" s="112" t="s">
        <v>38</v>
      </c>
      <c r="B12" s="111">
        <v>90</v>
      </c>
      <c r="C12" s="113" t="s">
        <v>11</v>
      </c>
      <c r="D12" s="110">
        <v>90</v>
      </c>
      <c r="E12" s="110">
        <v>90</v>
      </c>
      <c r="F12" s="110">
        <v>6.9</v>
      </c>
      <c r="G12" s="110">
        <v>0.75</v>
      </c>
      <c r="H12" s="110">
        <v>44.25</v>
      </c>
      <c r="I12" s="110">
        <v>211.5</v>
      </c>
    </row>
    <row r="13" spans="1:10" ht="77.25" customHeight="1" thickBot="1" x14ac:dyDescent="1.7">
      <c r="A13" s="233"/>
      <c r="B13" s="234"/>
      <c r="C13" s="234"/>
      <c r="D13" s="234"/>
      <c r="E13" s="234"/>
      <c r="F13" s="234"/>
      <c r="G13" s="234"/>
      <c r="H13" s="234"/>
      <c r="I13" s="235"/>
    </row>
    <row r="14" spans="1:10" ht="77.25" customHeight="1" thickBot="1" x14ac:dyDescent="1.7">
      <c r="A14" s="107" t="s">
        <v>37</v>
      </c>
      <c r="B14" s="114">
        <v>50</v>
      </c>
      <c r="C14" s="109" t="s">
        <v>22</v>
      </c>
      <c r="D14" s="110">
        <v>50</v>
      </c>
      <c r="E14" s="110">
        <v>50</v>
      </c>
      <c r="F14" s="110">
        <v>3.3</v>
      </c>
      <c r="G14" s="110">
        <v>0.66</v>
      </c>
      <c r="H14" s="110">
        <v>16.7</v>
      </c>
      <c r="I14" s="115">
        <v>87</v>
      </c>
    </row>
    <row r="15" spans="1:10" ht="77.25" customHeight="1" thickBot="1" x14ac:dyDescent="1.7">
      <c r="A15" s="247"/>
      <c r="B15" s="209"/>
      <c r="C15" s="209"/>
      <c r="D15" s="209"/>
      <c r="E15" s="209"/>
      <c r="F15" s="209"/>
      <c r="G15" s="209"/>
      <c r="H15" s="209"/>
      <c r="I15" s="209"/>
    </row>
    <row r="16" spans="1:10" ht="77.25" customHeight="1" thickBot="1" x14ac:dyDescent="1.7">
      <c r="A16" s="248" t="s">
        <v>102</v>
      </c>
      <c r="B16" s="249">
        <v>200</v>
      </c>
      <c r="C16" s="116" t="s">
        <v>32</v>
      </c>
      <c r="D16" s="110">
        <v>15</v>
      </c>
      <c r="E16" s="110">
        <v>15</v>
      </c>
      <c r="F16" s="224">
        <v>3.2</v>
      </c>
      <c r="G16" s="224">
        <v>2.7</v>
      </c>
      <c r="H16" s="224">
        <v>10.9</v>
      </c>
      <c r="I16" s="224">
        <v>109.5</v>
      </c>
    </row>
    <row r="17" spans="1:9" ht="77.25" customHeight="1" thickBot="1" x14ac:dyDescent="1.7">
      <c r="A17" s="248"/>
      <c r="B17" s="249"/>
      <c r="C17" s="116" t="s">
        <v>103</v>
      </c>
      <c r="D17" s="110">
        <v>4</v>
      </c>
      <c r="E17" s="110">
        <v>4</v>
      </c>
      <c r="F17" s="229"/>
      <c r="G17" s="229"/>
      <c r="H17" s="229"/>
      <c r="I17" s="229"/>
    </row>
    <row r="18" spans="1:9" ht="77.25" customHeight="1" thickBot="1" x14ac:dyDescent="1.7">
      <c r="A18" s="248"/>
      <c r="B18" s="249"/>
      <c r="C18" s="116" t="s">
        <v>21</v>
      </c>
      <c r="D18" s="110">
        <v>90</v>
      </c>
      <c r="E18" s="110">
        <v>90</v>
      </c>
      <c r="F18" s="225"/>
      <c r="G18" s="225"/>
      <c r="H18" s="225"/>
      <c r="I18" s="225"/>
    </row>
    <row r="19" spans="1:9" ht="77.25" customHeight="1" thickBot="1" x14ac:dyDescent="1.7">
      <c r="A19" s="250"/>
      <c r="B19" s="234"/>
      <c r="C19" s="234"/>
      <c r="D19" s="234"/>
      <c r="E19" s="235"/>
      <c r="F19" s="117">
        <f>SUM(F16:F18)</f>
        <v>3.2</v>
      </c>
      <c r="G19" s="117">
        <f>SUM(G16:G18)</f>
        <v>2.7</v>
      </c>
      <c r="H19" s="117">
        <f>SUM(H16:H18)</f>
        <v>10.9</v>
      </c>
      <c r="I19" s="117">
        <f>SUM(I16:I18)</f>
        <v>109.5</v>
      </c>
    </row>
    <row r="20" spans="1:9" ht="77.25" customHeight="1" thickBot="1" x14ac:dyDescent="1.7">
      <c r="A20" s="228" t="s">
        <v>61</v>
      </c>
      <c r="B20" s="228"/>
      <c r="C20" s="228"/>
      <c r="D20" s="228"/>
      <c r="E20" s="228"/>
      <c r="F20" s="117">
        <f>$F11+$F12+$F14+$F19+F4</f>
        <v>24.5</v>
      </c>
      <c r="G20" s="117">
        <f>G11+G12+G14+G19+G4</f>
        <v>18.41</v>
      </c>
      <c r="H20" s="117">
        <f>$H11+H12+H14+H19+H4</f>
        <v>124.55000000000001</v>
      </c>
      <c r="I20" s="117">
        <f>$I11+I12+I14+I19+I4</f>
        <v>812.2</v>
      </c>
    </row>
    <row r="21" spans="1:9" ht="77.25" customHeight="1" thickBot="1" x14ac:dyDescent="1.7">
      <c r="A21" s="228" t="s">
        <v>14</v>
      </c>
      <c r="B21" s="228"/>
      <c r="C21" s="228"/>
      <c r="D21" s="228"/>
      <c r="E21" s="228"/>
      <c r="F21" s="228"/>
      <c r="G21" s="228"/>
      <c r="H21" s="228"/>
      <c r="I21" s="228"/>
    </row>
    <row r="22" spans="1:9" ht="77.25" customHeight="1" thickBot="1" x14ac:dyDescent="1.7">
      <c r="A22" s="226" t="s">
        <v>106</v>
      </c>
      <c r="B22" s="236">
        <v>300</v>
      </c>
      <c r="C22" s="109" t="s">
        <v>94</v>
      </c>
      <c r="D22" s="110">
        <v>20</v>
      </c>
      <c r="E22" s="110">
        <v>20</v>
      </c>
      <c r="F22" s="224">
        <v>3.01</v>
      </c>
      <c r="G22" s="224">
        <v>9.8000000000000007</v>
      </c>
      <c r="H22" s="224">
        <v>18.100000000000001</v>
      </c>
      <c r="I22" s="224">
        <v>172.4</v>
      </c>
    </row>
    <row r="23" spans="1:9" ht="77.25" customHeight="1" thickBot="1" x14ac:dyDescent="1.7">
      <c r="A23" s="226"/>
      <c r="B23" s="236"/>
      <c r="C23" s="109" t="s">
        <v>18</v>
      </c>
      <c r="D23" s="110">
        <v>40</v>
      </c>
      <c r="E23" s="110">
        <v>30</v>
      </c>
      <c r="F23" s="230"/>
      <c r="G23" s="230"/>
      <c r="H23" s="230"/>
      <c r="I23" s="230"/>
    </row>
    <row r="24" spans="1:9" ht="77.25" customHeight="1" thickBot="1" x14ac:dyDescent="1.7">
      <c r="A24" s="226"/>
      <c r="B24" s="236"/>
      <c r="C24" s="109" t="s">
        <v>67</v>
      </c>
      <c r="D24" s="110">
        <v>34</v>
      </c>
      <c r="E24" s="110">
        <v>30.06</v>
      </c>
      <c r="F24" s="230"/>
      <c r="G24" s="230"/>
      <c r="H24" s="230"/>
      <c r="I24" s="230"/>
    </row>
    <row r="25" spans="1:9" ht="77.25" customHeight="1" thickBot="1" x14ac:dyDescent="1.7">
      <c r="A25" s="226"/>
      <c r="B25" s="236"/>
      <c r="C25" s="109" t="s">
        <v>34</v>
      </c>
      <c r="D25" s="110">
        <v>36</v>
      </c>
      <c r="E25" s="110">
        <v>32.04</v>
      </c>
      <c r="F25" s="230"/>
      <c r="G25" s="230"/>
      <c r="H25" s="230"/>
      <c r="I25" s="230"/>
    </row>
    <row r="26" spans="1:9" ht="77.25" customHeight="1" thickBot="1" x14ac:dyDescent="1.7">
      <c r="A26" s="226"/>
      <c r="B26" s="236"/>
      <c r="C26" s="109" t="s">
        <v>15</v>
      </c>
      <c r="D26" s="110">
        <v>108</v>
      </c>
      <c r="E26" s="110">
        <v>86.4</v>
      </c>
      <c r="F26" s="230"/>
      <c r="G26" s="230"/>
      <c r="H26" s="230"/>
      <c r="I26" s="230"/>
    </row>
    <row r="27" spans="1:9" ht="77.25" customHeight="1" thickBot="1" x14ac:dyDescent="1.7">
      <c r="A27" s="226"/>
      <c r="B27" s="236"/>
      <c r="C27" s="109" t="s">
        <v>16</v>
      </c>
      <c r="D27" s="110">
        <v>4</v>
      </c>
      <c r="E27" s="110">
        <v>4</v>
      </c>
      <c r="F27" s="230"/>
      <c r="G27" s="230"/>
      <c r="H27" s="230"/>
      <c r="I27" s="230"/>
    </row>
    <row r="28" spans="1:9" ht="77.25" customHeight="1" thickBot="1" x14ac:dyDescent="1.7">
      <c r="A28" s="226"/>
      <c r="B28" s="236"/>
      <c r="C28" s="109" t="s">
        <v>54</v>
      </c>
      <c r="D28" s="110">
        <v>11</v>
      </c>
      <c r="E28" s="110">
        <v>11</v>
      </c>
      <c r="F28" s="230"/>
      <c r="G28" s="230"/>
      <c r="H28" s="230"/>
      <c r="I28" s="230"/>
    </row>
    <row r="29" spans="1:9" ht="77.25" customHeight="1" thickBot="1" x14ac:dyDescent="1.7">
      <c r="A29" s="226"/>
      <c r="B29" s="236"/>
      <c r="C29" s="109" t="s">
        <v>88</v>
      </c>
      <c r="D29" s="110">
        <v>2</v>
      </c>
      <c r="E29" s="110">
        <v>2</v>
      </c>
      <c r="F29" s="231"/>
      <c r="G29" s="231"/>
      <c r="H29" s="231"/>
      <c r="I29" s="231"/>
    </row>
    <row r="30" spans="1:9" ht="77.25" customHeight="1" thickBot="1" x14ac:dyDescent="1.7">
      <c r="A30" s="221"/>
      <c r="B30" s="221"/>
      <c r="C30" s="221"/>
      <c r="D30" s="221"/>
      <c r="E30" s="221"/>
      <c r="F30" s="111">
        <f>SUM(F22:F29)</f>
        <v>3.01</v>
      </c>
      <c r="G30" s="111">
        <f>SUM(G22:G29)</f>
        <v>9.8000000000000007</v>
      </c>
      <c r="H30" s="111">
        <f>SUM(H22:H29)</f>
        <v>18.100000000000001</v>
      </c>
      <c r="I30" s="111">
        <f>SUM(I22:I29)</f>
        <v>172.4</v>
      </c>
    </row>
    <row r="31" spans="1:9" ht="77.25" customHeight="1" thickBot="1" x14ac:dyDescent="1.7">
      <c r="A31" s="226" t="s">
        <v>107</v>
      </c>
      <c r="B31" s="227" t="s">
        <v>91</v>
      </c>
      <c r="C31" s="109" t="s">
        <v>18</v>
      </c>
      <c r="D31" s="110">
        <v>145</v>
      </c>
      <c r="E31" s="110">
        <v>108.75</v>
      </c>
      <c r="F31" s="224">
        <v>2.7</v>
      </c>
      <c r="G31" s="224">
        <v>15.3</v>
      </c>
      <c r="H31" s="224">
        <v>14.7</v>
      </c>
      <c r="I31" s="224">
        <v>138.19999999999999</v>
      </c>
    </row>
    <row r="32" spans="1:9" ht="84.75" customHeight="1" thickBot="1" x14ac:dyDescent="1.7">
      <c r="A32" s="226"/>
      <c r="B32" s="227"/>
      <c r="C32" s="109" t="s">
        <v>67</v>
      </c>
      <c r="D32" s="118">
        <v>20</v>
      </c>
      <c r="E32" s="118">
        <v>18</v>
      </c>
      <c r="F32" s="229"/>
      <c r="G32" s="229"/>
      <c r="H32" s="229"/>
      <c r="I32" s="229"/>
    </row>
    <row r="33" spans="1:9" ht="77.25" customHeight="1" thickBot="1" x14ac:dyDescent="1.7">
      <c r="A33" s="226"/>
      <c r="B33" s="227"/>
      <c r="C33" s="109" t="s">
        <v>99</v>
      </c>
      <c r="D33" s="110">
        <v>30</v>
      </c>
      <c r="E33" s="110">
        <v>30</v>
      </c>
      <c r="F33" s="229"/>
      <c r="G33" s="229"/>
      <c r="H33" s="229"/>
      <c r="I33" s="229"/>
    </row>
    <row r="34" spans="1:9" ht="77.25" customHeight="1" thickBot="1" x14ac:dyDescent="1.7">
      <c r="A34" s="226"/>
      <c r="B34" s="227"/>
      <c r="C34" s="109" t="s">
        <v>88</v>
      </c>
      <c r="D34" s="110">
        <v>1</v>
      </c>
      <c r="E34" s="110">
        <v>1</v>
      </c>
      <c r="F34" s="229"/>
      <c r="G34" s="229"/>
      <c r="H34" s="229"/>
      <c r="I34" s="229"/>
    </row>
    <row r="35" spans="1:9" ht="77.25" customHeight="1" thickBot="1" x14ac:dyDescent="1.7">
      <c r="A35" s="226"/>
      <c r="B35" s="227"/>
      <c r="C35" s="109" t="s">
        <v>16</v>
      </c>
      <c r="D35" s="110">
        <v>8</v>
      </c>
      <c r="E35" s="110">
        <v>8</v>
      </c>
      <c r="F35" s="225"/>
      <c r="G35" s="225"/>
      <c r="H35" s="225"/>
      <c r="I35" s="225"/>
    </row>
    <row r="36" spans="1:9" ht="77.25" customHeight="1" thickBot="1" x14ac:dyDescent="1.7">
      <c r="A36" s="221"/>
      <c r="B36" s="221"/>
      <c r="C36" s="221"/>
      <c r="D36" s="221"/>
      <c r="E36" s="221"/>
      <c r="F36" s="111">
        <f>SUM(F31:F35)</f>
        <v>2.7</v>
      </c>
      <c r="G36" s="111">
        <f>SUM(G31:G35)</f>
        <v>15.3</v>
      </c>
      <c r="H36" s="111">
        <f>SUM(H31:H35)</f>
        <v>14.7</v>
      </c>
      <c r="I36" s="111">
        <f>SUM(I31:I35)</f>
        <v>138.19999999999999</v>
      </c>
    </row>
    <row r="37" spans="1:9" ht="77.25" customHeight="1" thickBot="1" x14ac:dyDescent="1.7">
      <c r="A37" s="226" t="s">
        <v>108</v>
      </c>
      <c r="B37" s="227" t="s">
        <v>182</v>
      </c>
      <c r="C37" s="109" t="s">
        <v>10</v>
      </c>
      <c r="D37" s="110">
        <v>8</v>
      </c>
      <c r="E37" s="110">
        <v>8</v>
      </c>
      <c r="F37" s="224">
        <v>24.5</v>
      </c>
      <c r="G37" s="224">
        <v>23</v>
      </c>
      <c r="H37" s="224">
        <v>10.5</v>
      </c>
      <c r="I37" s="224">
        <v>347</v>
      </c>
    </row>
    <row r="38" spans="1:9" ht="77.25" customHeight="1" thickBot="1" x14ac:dyDescent="1.7">
      <c r="A38" s="226"/>
      <c r="B38" s="227"/>
      <c r="C38" s="109" t="s">
        <v>15</v>
      </c>
      <c r="D38" s="118">
        <v>227</v>
      </c>
      <c r="E38" s="118">
        <v>181.6</v>
      </c>
      <c r="F38" s="229"/>
      <c r="G38" s="229"/>
      <c r="H38" s="229"/>
      <c r="I38" s="229"/>
    </row>
    <row r="39" spans="1:9" ht="77.25" customHeight="1" thickBot="1" x14ac:dyDescent="1.7">
      <c r="A39" s="226"/>
      <c r="B39" s="227"/>
      <c r="C39" s="109" t="s">
        <v>21</v>
      </c>
      <c r="D39" s="110">
        <v>30</v>
      </c>
      <c r="E39" s="110">
        <v>30</v>
      </c>
      <c r="F39" s="229"/>
      <c r="G39" s="229"/>
      <c r="H39" s="229"/>
      <c r="I39" s="229"/>
    </row>
    <row r="40" spans="1:9" ht="77.25" customHeight="1" thickBot="1" x14ac:dyDescent="1.7">
      <c r="A40" s="226"/>
      <c r="B40" s="227"/>
      <c r="C40" s="109" t="s">
        <v>68</v>
      </c>
      <c r="D40" s="110">
        <v>10</v>
      </c>
      <c r="E40" s="110">
        <v>10</v>
      </c>
      <c r="F40" s="229"/>
      <c r="G40" s="229"/>
      <c r="H40" s="229"/>
      <c r="I40" s="229"/>
    </row>
    <row r="41" spans="1:9" ht="77.25" customHeight="1" thickBot="1" x14ac:dyDescent="1.7">
      <c r="A41" s="226"/>
      <c r="B41" s="227"/>
      <c r="C41" s="109" t="s">
        <v>85</v>
      </c>
      <c r="D41" s="110">
        <v>20</v>
      </c>
      <c r="E41" s="110">
        <v>18</v>
      </c>
      <c r="F41" s="229"/>
      <c r="G41" s="229"/>
      <c r="H41" s="229"/>
      <c r="I41" s="229"/>
    </row>
    <row r="42" spans="1:9" ht="77.25" customHeight="1" thickBot="1" x14ac:dyDescent="1.7">
      <c r="A42" s="226"/>
      <c r="B42" s="227"/>
      <c r="C42" s="109" t="s">
        <v>16</v>
      </c>
      <c r="D42" s="110">
        <v>5</v>
      </c>
      <c r="E42" s="110">
        <v>5</v>
      </c>
      <c r="F42" s="229"/>
      <c r="G42" s="229"/>
      <c r="H42" s="229"/>
      <c r="I42" s="229"/>
    </row>
    <row r="43" spans="1:9" ht="84.75" customHeight="1" thickBot="1" x14ac:dyDescent="1.7">
      <c r="A43" s="226"/>
      <c r="B43" s="227"/>
      <c r="C43" s="119" t="s">
        <v>19</v>
      </c>
      <c r="D43" s="110">
        <v>20</v>
      </c>
      <c r="E43" s="110">
        <v>18</v>
      </c>
      <c r="F43" s="229"/>
      <c r="G43" s="229"/>
      <c r="H43" s="229"/>
      <c r="I43" s="229"/>
    </row>
    <row r="44" spans="1:9" ht="77.25" customHeight="1" thickBot="1" x14ac:dyDescent="1.7">
      <c r="A44" s="226"/>
      <c r="B44" s="227"/>
      <c r="C44" s="109" t="s">
        <v>88</v>
      </c>
      <c r="D44" s="110">
        <v>1</v>
      </c>
      <c r="E44" s="110">
        <v>1</v>
      </c>
      <c r="F44" s="229"/>
      <c r="G44" s="229"/>
      <c r="H44" s="229"/>
      <c r="I44" s="229"/>
    </row>
    <row r="45" spans="1:9" ht="77.25" customHeight="1" thickBot="1" x14ac:dyDescent="1.7">
      <c r="A45" s="226"/>
      <c r="B45" s="227"/>
      <c r="C45" s="109" t="s">
        <v>35</v>
      </c>
      <c r="D45" s="110">
        <v>110</v>
      </c>
      <c r="E45" s="110">
        <v>80.959999999999994</v>
      </c>
      <c r="F45" s="225"/>
      <c r="G45" s="225"/>
      <c r="H45" s="225"/>
      <c r="I45" s="225"/>
    </row>
    <row r="46" spans="1:9" ht="77.25" customHeight="1" thickBot="1" x14ac:dyDescent="1.7">
      <c r="A46" s="221"/>
      <c r="B46" s="221"/>
      <c r="C46" s="221"/>
      <c r="D46" s="221"/>
      <c r="E46" s="221"/>
      <c r="F46" s="111">
        <f>SUM(F37:F45)</f>
        <v>24.5</v>
      </c>
      <c r="G46" s="111">
        <f>SUM(G37:G45)</f>
        <v>23</v>
      </c>
      <c r="H46" s="111">
        <f>SUM(H37:H45)</f>
        <v>10.5</v>
      </c>
      <c r="I46" s="111">
        <f>SUM(I37:I45)</f>
        <v>347</v>
      </c>
    </row>
    <row r="47" spans="1:9" ht="77.25" customHeight="1" thickBot="1" x14ac:dyDescent="1.7">
      <c r="A47" s="226" t="s">
        <v>109</v>
      </c>
      <c r="B47" s="236">
        <v>200</v>
      </c>
      <c r="C47" s="109" t="s">
        <v>110</v>
      </c>
      <c r="D47" s="110">
        <v>20</v>
      </c>
      <c r="E47" s="110">
        <v>18</v>
      </c>
      <c r="F47" s="224">
        <v>0.65</v>
      </c>
      <c r="G47" s="224">
        <v>0</v>
      </c>
      <c r="H47" s="224">
        <v>20.3</v>
      </c>
      <c r="I47" s="224">
        <v>99</v>
      </c>
    </row>
    <row r="48" spans="1:9" ht="109.5" customHeight="1" thickBot="1" x14ac:dyDescent="1.7">
      <c r="A48" s="226"/>
      <c r="B48" s="236"/>
      <c r="C48" s="109" t="s">
        <v>12</v>
      </c>
      <c r="D48" s="110">
        <v>20</v>
      </c>
      <c r="E48" s="110">
        <v>20</v>
      </c>
      <c r="F48" s="225"/>
      <c r="G48" s="225"/>
      <c r="H48" s="225"/>
      <c r="I48" s="225"/>
    </row>
    <row r="49" spans="1:10" ht="77.25" customHeight="1" thickBot="1" x14ac:dyDescent="1.7">
      <c r="A49" s="221"/>
      <c r="B49" s="221"/>
      <c r="C49" s="221"/>
      <c r="D49" s="221"/>
      <c r="E49" s="221"/>
      <c r="F49" s="111">
        <f>SUM(F47:F48)</f>
        <v>0.65</v>
      </c>
      <c r="G49" s="111">
        <f>SUM(G47:G48)</f>
        <v>0</v>
      </c>
      <c r="H49" s="111">
        <f>SUM(H47:H48)</f>
        <v>20.3</v>
      </c>
      <c r="I49" s="111">
        <f>SUM(I47:I48)</f>
        <v>99</v>
      </c>
    </row>
    <row r="50" spans="1:10" ht="77.25" customHeight="1" thickBot="1" x14ac:dyDescent="1.7">
      <c r="A50" s="112" t="s">
        <v>38</v>
      </c>
      <c r="B50" s="111">
        <v>80</v>
      </c>
      <c r="C50" s="113" t="s">
        <v>38</v>
      </c>
      <c r="D50" s="110">
        <v>80</v>
      </c>
      <c r="E50" s="110">
        <v>80</v>
      </c>
      <c r="F50" s="110">
        <v>6.1</v>
      </c>
      <c r="G50" s="110">
        <v>0.5</v>
      </c>
      <c r="H50" s="110">
        <v>42.22</v>
      </c>
      <c r="I50" s="110">
        <v>209.5</v>
      </c>
    </row>
    <row r="51" spans="1:10" ht="77.25" customHeight="1" thickBot="1" x14ac:dyDescent="1.7">
      <c r="A51" s="221"/>
      <c r="B51" s="221"/>
      <c r="C51" s="221"/>
      <c r="D51" s="221"/>
      <c r="E51" s="221"/>
      <c r="F51" s="221"/>
      <c r="G51" s="221"/>
      <c r="H51" s="221"/>
      <c r="I51" s="221"/>
    </row>
    <row r="52" spans="1:10" ht="77.25" customHeight="1" thickBot="1" x14ac:dyDescent="1.7">
      <c r="A52" s="107" t="s">
        <v>37</v>
      </c>
      <c r="B52" s="114">
        <v>50</v>
      </c>
      <c r="C52" s="109" t="s">
        <v>22</v>
      </c>
      <c r="D52" s="110">
        <v>50</v>
      </c>
      <c r="E52" s="110">
        <v>50</v>
      </c>
      <c r="F52" s="110">
        <v>3.3</v>
      </c>
      <c r="G52" s="110">
        <v>0.66</v>
      </c>
      <c r="H52" s="110">
        <v>16.7</v>
      </c>
      <c r="I52" s="115">
        <v>87</v>
      </c>
    </row>
    <row r="53" spans="1:10" ht="77.25" customHeight="1" thickBot="1" x14ac:dyDescent="1.7">
      <c r="A53" s="228" t="s">
        <v>24</v>
      </c>
      <c r="B53" s="228"/>
      <c r="C53" s="228"/>
      <c r="D53" s="228"/>
      <c r="E53" s="228"/>
      <c r="F53" s="111">
        <f>F46+F49+F50+F36+F30+F52</f>
        <v>40.26</v>
      </c>
      <c r="G53" s="111">
        <f t="shared" ref="G53:I53" si="0">G46+G49+G50+G36+G30+G52</f>
        <v>49.259999999999991</v>
      </c>
      <c r="H53" s="111">
        <f t="shared" si="0"/>
        <v>122.52</v>
      </c>
      <c r="I53" s="111">
        <f t="shared" si="0"/>
        <v>1053.0999999999999</v>
      </c>
    </row>
    <row r="54" spans="1:10" ht="77.25" customHeight="1" thickBot="1" x14ac:dyDescent="1.7">
      <c r="A54" s="228" t="s">
        <v>185</v>
      </c>
      <c r="B54" s="228"/>
      <c r="C54" s="228"/>
      <c r="D54" s="228"/>
      <c r="E54" s="228"/>
      <c r="F54" s="228"/>
      <c r="G54" s="228"/>
      <c r="H54" s="228"/>
      <c r="I54" s="228"/>
    </row>
    <row r="55" spans="1:10" ht="77.25" customHeight="1" thickBot="1" x14ac:dyDescent="1.7">
      <c r="A55" s="107" t="s">
        <v>50</v>
      </c>
      <c r="B55" s="196">
        <v>200</v>
      </c>
      <c r="C55" s="109" t="s">
        <v>50</v>
      </c>
      <c r="D55" s="194">
        <v>200</v>
      </c>
      <c r="E55" s="194">
        <v>200</v>
      </c>
      <c r="F55" s="194"/>
      <c r="G55" s="194"/>
      <c r="H55" s="194">
        <v>17.5</v>
      </c>
      <c r="I55" s="194">
        <v>70</v>
      </c>
    </row>
    <row r="56" spans="1:10" ht="77.25" customHeight="1" thickBot="1" x14ac:dyDescent="1.7">
      <c r="A56" s="208"/>
      <c r="B56" s="209"/>
      <c r="C56" s="209"/>
      <c r="D56" s="209"/>
      <c r="E56" s="209"/>
      <c r="F56" s="209"/>
      <c r="G56" s="209"/>
      <c r="H56" s="209"/>
      <c r="I56" s="209"/>
    </row>
    <row r="57" spans="1:10" ht="75.75" customHeight="1" thickBot="1" x14ac:dyDescent="1.55">
      <c r="A57" s="37" t="s">
        <v>49</v>
      </c>
      <c r="B57" s="198">
        <v>20</v>
      </c>
      <c r="C57" s="33" t="s">
        <v>49</v>
      </c>
      <c r="D57" s="199">
        <v>20</v>
      </c>
      <c r="E57" s="199">
        <v>20</v>
      </c>
      <c r="F57" s="199">
        <v>1.1000000000000001</v>
      </c>
      <c r="G57" s="199">
        <v>1.5</v>
      </c>
      <c r="H57" s="199">
        <v>30</v>
      </c>
      <c r="I57" s="199">
        <v>95.17</v>
      </c>
    </row>
    <row r="58" spans="1:10" ht="77.25" customHeight="1" thickBot="1" x14ac:dyDescent="1.7">
      <c r="A58" s="208"/>
      <c r="B58" s="209"/>
      <c r="C58" s="209"/>
      <c r="D58" s="209"/>
      <c r="E58" s="209"/>
      <c r="F58" s="209"/>
      <c r="G58" s="209"/>
      <c r="H58" s="209"/>
      <c r="I58" s="209"/>
    </row>
    <row r="59" spans="1:10" ht="76.5" customHeight="1" thickBot="1" x14ac:dyDescent="1.6">
      <c r="A59" s="166" t="s">
        <v>86</v>
      </c>
      <c r="B59" s="203">
        <v>300</v>
      </c>
      <c r="C59" s="204" t="s">
        <v>133</v>
      </c>
      <c r="D59" s="202">
        <v>300</v>
      </c>
      <c r="E59" s="202">
        <v>192</v>
      </c>
      <c r="F59" s="202">
        <v>3.13</v>
      </c>
      <c r="G59" s="202">
        <v>1.87</v>
      </c>
      <c r="H59" s="202">
        <v>39.5</v>
      </c>
      <c r="I59" s="202">
        <v>149</v>
      </c>
      <c r="J59" s="2"/>
    </row>
    <row r="60" spans="1:10" ht="77.25" customHeight="1" thickBot="1" x14ac:dyDescent="1.7">
      <c r="A60" s="210" t="s">
        <v>63</v>
      </c>
      <c r="B60" s="211"/>
      <c r="C60" s="211"/>
      <c r="D60" s="211"/>
      <c r="E60" s="212"/>
      <c r="F60" s="195">
        <f>F55+F57+F59</f>
        <v>4.2300000000000004</v>
      </c>
      <c r="G60" s="195">
        <f t="shared" ref="G60:I60" si="1">G55+G57+G59</f>
        <v>3.37</v>
      </c>
      <c r="H60" s="195">
        <f t="shared" si="1"/>
        <v>87</v>
      </c>
      <c r="I60" s="195">
        <f t="shared" si="1"/>
        <v>314.17</v>
      </c>
    </row>
    <row r="61" spans="1:10" ht="77.25" customHeight="1" thickBot="1" x14ac:dyDescent="1.7">
      <c r="A61" s="228" t="s">
        <v>53</v>
      </c>
      <c r="B61" s="228"/>
      <c r="C61" s="228"/>
      <c r="D61" s="228"/>
      <c r="E61" s="228"/>
      <c r="F61" s="228"/>
      <c r="G61" s="228"/>
      <c r="H61" s="228"/>
      <c r="I61" s="228"/>
    </row>
    <row r="62" spans="1:10" ht="77.25" customHeight="1" thickBot="1" x14ac:dyDescent="1.7">
      <c r="A62" s="120" t="s">
        <v>60</v>
      </c>
      <c r="B62" s="121">
        <v>150</v>
      </c>
      <c r="C62" s="122" t="s">
        <v>69</v>
      </c>
      <c r="D62" s="110">
        <v>150</v>
      </c>
      <c r="E62" s="110">
        <v>150</v>
      </c>
      <c r="F62" s="110">
        <v>3.22</v>
      </c>
      <c r="G62" s="110">
        <v>3.5</v>
      </c>
      <c r="H62" s="110">
        <v>5.2</v>
      </c>
      <c r="I62" s="110">
        <v>80</v>
      </c>
    </row>
    <row r="63" spans="1:10" ht="77.25" customHeight="1" thickBot="1" x14ac:dyDescent="1.7">
      <c r="A63" s="208"/>
      <c r="B63" s="209"/>
      <c r="C63" s="209"/>
      <c r="D63" s="209"/>
      <c r="E63" s="209"/>
      <c r="F63" s="209"/>
      <c r="G63" s="209"/>
      <c r="H63" s="209"/>
      <c r="I63" s="209"/>
    </row>
    <row r="64" spans="1:10" ht="77.25" customHeight="1" thickBot="1" x14ac:dyDescent="1.7">
      <c r="A64" s="123" t="s">
        <v>47</v>
      </c>
      <c r="B64" s="124">
        <v>40</v>
      </c>
      <c r="C64" s="125" t="s">
        <v>47</v>
      </c>
      <c r="D64" s="110">
        <v>40</v>
      </c>
      <c r="E64" s="110">
        <v>40</v>
      </c>
      <c r="F64" s="110">
        <v>3.5</v>
      </c>
      <c r="G64" s="110">
        <v>3.9</v>
      </c>
      <c r="H64" s="110">
        <v>32.200000000000003</v>
      </c>
      <c r="I64" s="110">
        <v>196.5</v>
      </c>
    </row>
    <row r="65" spans="1:9" ht="77.25" customHeight="1" thickBot="1" x14ac:dyDescent="1.7">
      <c r="A65" s="208"/>
      <c r="B65" s="209"/>
      <c r="C65" s="209"/>
      <c r="D65" s="209"/>
      <c r="E65" s="209"/>
      <c r="F65" s="209"/>
      <c r="G65" s="209"/>
      <c r="H65" s="209"/>
      <c r="I65" s="209"/>
    </row>
    <row r="66" spans="1:9" ht="77.25" customHeight="1" thickBot="1" x14ac:dyDescent="1.7">
      <c r="A66" s="107" t="s">
        <v>83</v>
      </c>
      <c r="B66" s="108">
        <v>150</v>
      </c>
      <c r="C66" s="109" t="s">
        <v>40</v>
      </c>
      <c r="D66" s="110">
        <v>150</v>
      </c>
      <c r="E66" s="110">
        <v>132</v>
      </c>
      <c r="F66" s="110">
        <v>0.6</v>
      </c>
      <c r="G66" s="110">
        <v>0.6</v>
      </c>
      <c r="H66" s="110">
        <v>10.7</v>
      </c>
      <c r="I66" s="110">
        <v>70.5</v>
      </c>
    </row>
    <row r="67" spans="1:9" ht="77.25" customHeight="1" thickBot="1" x14ac:dyDescent="1.7">
      <c r="A67" s="210" t="s">
        <v>63</v>
      </c>
      <c r="B67" s="211"/>
      <c r="C67" s="211"/>
      <c r="D67" s="211"/>
      <c r="E67" s="212"/>
      <c r="F67" s="111">
        <f>F62+F64+F66</f>
        <v>7.32</v>
      </c>
      <c r="G67" s="111">
        <f>G62+G64+G66</f>
        <v>8</v>
      </c>
      <c r="H67" s="111">
        <f>H62+H64+H66</f>
        <v>48.100000000000009</v>
      </c>
      <c r="I67" s="111">
        <f>I62+I64+I66</f>
        <v>347</v>
      </c>
    </row>
    <row r="68" spans="1:9" ht="77.25" customHeight="1" thickBot="1" x14ac:dyDescent="1.7">
      <c r="A68" s="210" t="s">
        <v>64</v>
      </c>
      <c r="B68" s="211"/>
      <c r="C68" s="211"/>
      <c r="D68" s="211"/>
      <c r="E68" s="211"/>
      <c r="F68" s="211"/>
      <c r="G68" s="211"/>
      <c r="H68" s="211"/>
      <c r="I68" s="212"/>
    </row>
    <row r="69" spans="1:9" s="10" customFormat="1" ht="92.25" customHeight="1" thickBot="1" x14ac:dyDescent="1.7">
      <c r="A69" s="226" t="s">
        <v>111</v>
      </c>
      <c r="B69" s="227" t="s">
        <v>91</v>
      </c>
      <c r="C69" s="113" t="s">
        <v>18</v>
      </c>
      <c r="D69" s="118">
        <v>160</v>
      </c>
      <c r="E69" s="118">
        <v>120</v>
      </c>
      <c r="F69" s="224">
        <v>3.2</v>
      </c>
      <c r="G69" s="224">
        <v>6.1</v>
      </c>
      <c r="H69" s="224">
        <v>14.8</v>
      </c>
      <c r="I69" s="224">
        <v>120.6</v>
      </c>
    </row>
    <row r="70" spans="1:9" s="10" customFormat="1" ht="77.25" customHeight="1" thickBot="1" x14ac:dyDescent="1.7">
      <c r="A70" s="226"/>
      <c r="B70" s="227"/>
      <c r="C70" s="113" t="s">
        <v>21</v>
      </c>
      <c r="D70" s="110">
        <v>50</v>
      </c>
      <c r="E70" s="110">
        <v>50</v>
      </c>
      <c r="F70" s="229"/>
      <c r="G70" s="229"/>
      <c r="H70" s="229"/>
      <c r="I70" s="229"/>
    </row>
    <row r="71" spans="1:9" s="10" customFormat="1" ht="77.25" customHeight="1" thickBot="1" x14ac:dyDescent="1.7">
      <c r="A71" s="226"/>
      <c r="B71" s="227"/>
      <c r="C71" s="113" t="s">
        <v>88</v>
      </c>
      <c r="D71" s="110">
        <v>2</v>
      </c>
      <c r="E71" s="110">
        <v>2</v>
      </c>
      <c r="F71" s="229"/>
      <c r="G71" s="229"/>
      <c r="H71" s="229"/>
      <c r="I71" s="229"/>
    </row>
    <row r="72" spans="1:9" s="10" customFormat="1" ht="77.25" customHeight="1" thickBot="1" x14ac:dyDescent="1.7">
      <c r="A72" s="226"/>
      <c r="B72" s="227"/>
      <c r="C72" s="109" t="s">
        <v>46</v>
      </c>
      <c r="D72" s="110">
        <v>13</v>
      </c>
      <c r="E72" s="110">
        <v>13</v>
      </c>
      <c r="F72" s="225"/>
      <c r="G72" s="225"/>
      <c r="H72" s="225"/>
      <c r="I72" s="225"/>
    </row>
    <row r="73" spans="1:9" s="10" customFormat="1" ht="77.25" customHeight="1" thickBot="1" x14ac:dyDescent="1.7">
      <c r="A73" s="221"/>
      <c r="B73" s="221"/>
      <c r="C73" s="221"/>
      <c r="D73" s="221"/>
      <c r="E73" s="221"/>
      <c r="F73" s="117">
        <f>SUM(F69:F72)</f>
        <v>3.2</v>
      </c>
      <c r="G73" s="117">
        <f>SUM(G69:G72)</f>
        <v>6.1</v>
      </c>
      <c r="H73" s="117">
        <f>SUM(H69:H72)</f>
        <v>14.8</v>
      </c>
      <c r="I73" s="117">
        <f>SUM(I69:I72)</f>
        <v>120.6</v>
      </c>
    </row>
    <row r="74" spans="1:9" s="10" customFormat="1" ht="92.25" customHeight="1" thickBot="1" x14ac:dyDescent="1.7">
      <c r="A74" s="226" t="s">
        <v>112</v>
      </c>
      <c r="B74" s="227" t="s">
        <v>146</v>
      </c>
      <c r="C74" s="113" t="s">
        <v>70</v>
      </c>
      <c r="D74" s="118">
        <v>275</v>
      </c>
      <c r="E74" s="118">
        <v>178.75</v>
      </c>
      <c r="F74" s="224">
        <v>16</v>
      </c>
      <c r="G74" s="224">
        <v>6.8</v>
      </c>
      <c r="H74" s="224">
        <v>2.8</v>
      </c>
      <c r="I74" s="224">
        <v>160.6</v>
      </c>
    </row>
    <row r="75" spans="1:9" s="10" customFormat="1" ht="77.25" customHeight="1" thickBot="1" x14ac:dyDescent="1.7">
      <c r="A75" s="226"/>
      <c r="B75" s="227"/>
      <c r="C75" s="113" t="s">
        <v>21</v>
      </c>
      <c r="D75" s="110">
        <v>50</v>
      </c>
      <c r="E75" s="110">
        <v>50</v>
      </c>
      <c r="F75" s="229"/>
      <c r="G75" s="229"/>
      <c r="H75" s="229"/>
      <c r="I75" s="229"/>
    </row>
    <row r="76" spans="1:9" s="10" customFormat="1" ht="77.25" customHeight="1" thickBot="1" x14ac:dyDescent="1.7">
      <c r="A76" s="226"/>
      <c r="B76" s="227"/>
      <c r="C76" s="109" t="s">
        <v>46</v>
      </c>
      <c r="D76" s="110">
        <v>10</v>
      </c>
      <c r="E76" s="110">
        <v>10</v>
      </c>
      <c r="F76" s="229"/>
      <c r="G76" s="229"/>
      <c r="H76" s="229"/>
      <c r="I76" s="229"/>
    </row>
    <row r="77" spans="1:9" s="10" customFormat="1" ht="77.25" customHeight="1" thickBot="1" x14ac:dyDescent="1.7">
      <c r="A77" s="208"/>
      <c r="B77" s="228"/>
      <c r="C77" s="109" t="s">
        <v>16</v>
      </c>
      <c r="D77" s="110">
        <v>2</v>
      </c>
      <c r="E77" s="110">
        <v>2</v>
      </c>
      <c r="F77" s="229"/>
      <c r="G77" s="229"/>
      <c r="H77" s="229"/>
      <c r="I77" s="229"/>
    </row>
    <row r="78" spans="1:9" s="10" customFormat="1" ht="77.25" customHeight="1" thickBot="1" x14ac:dyDescent="1.7">
      <c r="A78" s="208"/>
      <c r="B78" s="228"/>
      <c r="C78" s="126" t="s">
        <v>85</v>
      </c>
      <c r="D78" s="110">
        <v>14</v>
      </c>
      <c r="E78" s="110">
        <v>12</v>
      </c>
      <c r="F78" s="229"/>
      <c r="G78" s="229"/>
      <c r="H78" s="229"/>
      <c r="I78" s="229"/>
    </row>
    <row r="79" spans="1:9" s="10" customFormat="1" ht="77.25" customHeight="1" thickBot="1" x14ac:dyDescent="1.7">
      <c r="A79" s="208"/>
      <c r="B79" s="228"/>
      <c r="C79" s="126" t="s">
        <v>88</v>
      </c>
      <c r="D79" s="110">
        <v>1</v>
      </c>
      <c r="E79" s="110">
        <v>1</v>
      </c>
      <c r="F79" s="229"/>
      <c r="G79" s="229"/>
      <c r="H79" s="229"/>
      <c r="I79" s="229"/>
    </row>
    <row r="80" spans="1:9" s="10" customFormat="1" ht="92.25" customHeight="1" thickBot="1" x14ac:dyDescent="1.7">
      <c r="A80" s="208"/>
      <c r="B80" s="228"/>
      <c r="C80" s="126" t="s">
        <v>31</v>
      </c>
      <c r="D80" s="110">
        <v>6</v>
      </c>
      <c r="E80" s="110">
        <v>6</v>
      </c>
      <c r="F80" s="229"/>
      <c r="G80" s="229"/>
      <c r="H80" s="229"/>
      <c r="I80" s="229"/>
    </row>
    <row r="81" spans="1:9" s="10" customFormat="1" ht="77.25" customHeight="1" thickBot="1" x14ac:dyDescent="1.7">
      <c r="A81" s="221"/>
      <c r="B81" s="221"/>
      <c r="C81" s="221"/>
      <c r="D81" s="221"/>
      <c r="E81" s="221"/>
      <c r="F81" s="117">
        <f>SUM(F74:F80)</f>
        <v>16</v>
      </c>
      <c r="G81" s="117">
        <f>SUM(G74:G80)</f>
        <v>6.8</v>
      </c>
      <c r="H81" s="117">
        <f>SUM(H74:H80)</f>
        <v>2.8</v>
      </c>
      <c r="I81" s="117">
        <f>SUM(I74:I80)</f>
        <v>160.6</v>
      </c>
    </row>
    <row r="82" spans="1:9" ht="77.25" customHeight="1" thickBot="1" x14ac:dyDescent="1.7">
      <c r="A82" s="127" t="s">
        <v>38</v>
      </c>
      <c r="B82" s="114">
        <v>80</v>
      </c>
      <c r="C82" s="113" t="s">
        <v>38</v>
      </c>
      <c r="D82" s="110">
        <v>80</v>
      </c>
      <c r="E82" s="110">
        <v>80</v>
      </c>
      <c r="F82" s="110">
        <v>6.1</v>
      </c>
      <c r="G82" s="110">
        <v>0.5</v>
      </c>
      <c r="H82" s="110">
        <v>42.22</v>
      </c>
      <c r="I82" s="110">
        <v>209.5</v>
      </c>
    </row>
    <row r="83" spans="1:9" ht="77.25" customHeight="1" thickBot="1" x14ac:dyDescent="1.7">
      <c r="A83" s="210"/>
      <c r="B83" s="222"/>
      <c r="C83" s="222"/>
      <c r="D83" s="222"/>
      <c r="E83" s="222"/>
      <c r="F83" s="222"/>
      <c r="G83" s="222"/>
      <c r="H83" s="222"/>
      <c r="I83" s="223"/>
    </row>
    <row r="84" spans="1:9" ht="77.25" customHeight="1" thickBot="1" x14ac:dyDescent="1.7">
      <c r="A84" s="107" t="s">
        <v>37</v>
      </c>
      <c r="B84" s="114">
        <v>50</v>
      </c>
      <c r="C84" s="109" t="s">
        <v>22</v>
      </c>
      <c r="D84" s="110">
        <v>50</v>
      </c>
      <c r="E84" s="110">
        <v>50</v>
      </c>
      <c r="F84" s="110">
        <v>3.3</v>
      </c>
      <c r="G84" s="110">
        <v>0.66</v>
      </c>
      <c r="H84" s="110">
        <v>16.7</v>
      </c>
      <c r="I84" s="115">
        <v>87</v>
      </c>
    </row>
    <row r="85" spans="1:9" ht="77.25" customHeight="1" thickBot="1" x14ac:dyDescent="1.7">
      <c r="A85" s="208"/>
      <c r="B85" s="209"/>
      <c r="C85" s="209"/>
      <c r="D85" s="209"/>
      <c r="E85" s="209"/>
      <c r="F85" s="237"/>
      <c r="G85" s="237"/>
      <c r="H85" s="237"/>
      <c r="I85" s="237"/>
    </row>
    <row r="86" spans="1:9" ht="92.25" customHeight="1" thickBot="1" x14ac:dyDescent="1.7">
      <c r="A86" s="238" t="s">
        <v>82</v>
      </c>
      <c r="B86" s="240">
        <v>200</v>
      </c>
      <c r="C86" s="109" t="s">
        <v>29</v>
      </c>
      <c r="D86" s="118">
        <v>1</v>
      </c>
      <c r="E86" s="128">
        <v>1</v>
      </c>
      <c r="F86" s="213"/>
      <c r="G86" s="215"/>
      <c r="H86" s="219">
        <v>11.97</v>
      </c>
      <c r="I86" s="217">
        <v>57</v>
      </c>
    </row>
    <row r="87" spans="1:9" ht="77.25" customHeight="1" thickBot="1" x14ac:dyDescent="1.7">
      <c r="A87" s="239"/>
      <c r="B87" s="241"/>
      <c r="C87" s="116" t="s">
        <v>12</v>
      </c>
      <c r="D87" s="110">
        <v>15</v>
      </c>
      <c r="E87" s="129">
        <v>15</v>
      </c>
      <c r="F87" s="214"/>
      <c r="G87" s="216"/>
      <c r="H87" s="220"/>
      <c r="I87" s="218"/>
    </row>
    <row r="88" spans="1:9" ht="77.25" customHeight="1" thickBot="1" x14ac:dyDescent="1.7">
      <c r="A88" s="221"/>
      <c r="B88" s="221"/>
      <c r="C88" s="221"/>
      <c r="D88" s="221"/>
      <c r="E88" s="221"/>
      <c r="F88" s="130">
        <f>SUM(F86:F87)</f>
        <v>0</v>
      </c>
      <c r="G88" s="130">
        <f>SUM(G86:G87)</f>
        <v>0</v>
      </c>
      <c r="H88" s="130">
        <f>SUM(H86:H87)</f>
        <v>11.97</v>
      </c>
      <c r="I88" s="130">
        <f>SUM(I86:I87)</f>
        <v>57</v>
      </c>
    </row>
    <row r="89" spans="1:9" ht="77.25" customHeight="1" thickBot="1" x14ac:dyDescent="1.7">
      <c r="A89" s="210" t="s">
        <v>65</v>
      </c>
      <c r="B89" s="211"/>
      <c r="C89" s="211"/>
      <c r="D89" s="211"/>
      <c r="E89" s="212"/>
      <c r="F89" s="117">
        <f>F84+F82+F73+F81+F88</f>
        <v>28.599999999999998</v>
      </c>
      <c r="G89" s="117">
        <f t="shared" ref="G89:I89" si="2">G84+G82+G73+G81+G88</f>
        <v>14.059999999999999</v>
      </c>
      <c r="H89" s="117">
        <f t="shared" si="2"/>
        <v>88.49</v>
      </c>
      <c r="I89" s="117">
        <f t="shared" si="2"/>
        <v>634.70000000000005</v>
      </c>
    </row>
    <row r="90" spans="1:9" ht="77.25" customHeight="1" thickBot="1" x14ac:dyDescent="1.7">
      <c r="A90" s="228" t="s">
        <v>59</v>
      </c>
      <c r="B90" s="209"/>
      <c r="C90" s="209"/>
      <c r="D90" s="209"/>
      <c r="E90" s="209"/>
      <c r="F90" s="209"/>
      <c r="G90" s="209"/>
      <c r="H90" s="209"/>
      <c r="I90" s="209"/>
    </row>
    <row r="91" spans="1:9" ht="77.25" customHeight="1" thickBot="1" x14ac:dyDescent="1.7">
      <c r="A91" s="107" t="s">
        <v>50</v>
      </c>
      <c r="B91" s="108">
        <v>200</v>
      </c>
      <c r="C91" s="109" t="s">
        <v>50</v>
      </c>
      <c r="D91" s="110">
        <v>200</v>
      </c>
      <c r="E91" s="110">
        <v>200</v>
      </c>
      <c r="F91" s="110"/>
      <c r="G91" s="110"/>
      <c r="H91" s="110">
        <v>17.5</v>
      </c>
      <c r="I91" s="110">
        <v>70</v>
      </c>
    </row>
    <row r="92" spans="1:9" ht="77.25" customHeight="1" thickBot="1" x14ac:dyDescent="1.7">
      <c r="A92" s="210" t="s">
        <v>66</v>
      </c>
      <c r="B92" s="222"/>
      <c r="C92" s="222"/>
      <c r="D92" s="222"/>
      <c r="E92" s="223"/>
      <c r="F92" s="111">
        <f>F91</f>
        <v>0</v>
      </c>
      <c r="G92" s="111">
        <f>G91</f>
        <v>0</v>
      </c>
      <c r="H92" s="111">
        <f>H91</f>
        <v>17.5</v>
      </c>
      <c r="I92" s="111">
        <f>I91</f>
        <v>70</v>
      </c>
    </row>
    <row r="93" spans="1:9" ht="77.25" customHeight="1" thickBot="1" x14ac:dyDescent="1.7">
      <c r="A93" s="228" t="s">
        <v>25</v>
      </c>
      <c r="B93" s="228"/>
      <c r="C93" s="228"/>
      <c r="D93" s="228"/>
      <c r="E93" s="228"/>
      <c r="F93" s="117">
        <f>F20+F53+F67+F89+F92+F60</f>
        <v>104.90999999999998</v>
      </c>
      <c r="G93" s="117">
        <f t="shared" ref="G93:I93" si="3">G20+G53+G67+G89+G92+G60</f>
        <v>93.1</v>
      </c>
      <c r="H93" s="117">
        <f t="shared" si="3"/>
        <v>488.16</v>
      </c>
      <c r="I93" s="117">
        <f t="shared" si="3"/>
        <v>3231.17</v>
      </c>
    </row>
    <row r="94" spans="1:9" ht="30" customHeight="1" x14ac:dyDescent="0.3"/>
    <row r="95" spans="1:9" ht="30" customHeight="1" x14ac:dyDescent="0.3"/>
    <row r="96" spans="1:9" ht="30" customHeight="1" x14ac:dyDescent="0.3"/>
  </sheetData>
  <mergeCells count="86">
    <mergeCell ref="A5:I5"/>
    <mergeCell ref="A20:E20"/>
    <mergeCell ref="A6:A10"/>
    <mergeCell ref="B6:B10"/>
    <mergeCell ref="A11:E11"/>
    <mergeCell ref="A15:I15"/>
    <mergeCell ref="A16:A18"/>
    <mergeCell ref="B16:B18"/>
    <mergeCell ref="A19:E19"/>
    <mergeCell ref="F6:F10"/>
    <mergeCell ref="G6:G10"/>
    <mergeCell ref="H6:H10"/>
    <mergeCell ref="I6:I10"/>
    <mergeCell ref="F16:F18"/>
    <mergeCell ref="G16:G18"/>
    <mergeCell ref="H16:H18"/>
    <mergeCell ref="A93:E93"/>
    <mergeCell ref="A61:I61"/>
    <mergeCell ref="A36:E36"/>
    <mergeCell ref="A89:E89"/>
    <mergeCell ref="A90:I90"/>
    <mergeCell ref="A85:I85"/>
    <mergeCell ref="A49:E49"/>
    <mergeCell ref="A37:A45"/>
    <mergeCell ref="B37:B45"/>
    <mergeCell ref="A92:E92"/>
    <mergeCell ref="A69:A72"/>
    <mergeCell ref="B69:B72"/>
    <mergeCell ref="A73:E73"/>
    <mergeCell ref="A86:A87"/>
    <mergeCell ref="B86:B87"/>
    <mergeCell ref="A88:E88"/>
    <mergeCell ref="A3:I3"/>
    <mergeCell ref="A13:I13"/>
    <mergeCell ref="A65:I65"/>
    <mergeCell ref="A67:E67"/>
    <mergeCell ref="A68:I68"/>
    <mergeCell ref="A31:A35"/>
    <mergeCell ref="B31:B35"/>
    <mergeCell ref="A46:E46"/>
    <mergeCell ref="A47:A48"/>
    <mergeCell ref="B47:B48"/>
    <mergeCell ref="A53:E53"/>
    <mergeCell ref="A51:I51"/>
    <mergeCell ref="A21:I21"/>
    <mergeCell ref="A22:A29"/>
    <mergeCell ref="B22:B29"/>
    <mergeCell ref="A30:E30"/>
    <mergeCell ref="I16:I18"/>
    <mergeCell ref="F22:F29"/>
    <mergeCell ref="G22:G29"/>
    <mergeCell ref="H22:H29"/>
    <mergeCell ref="I22:I29"/>
    <mergeCell ref="F31:F35"/>
    <mergeCell ref="G31:G35"/>
    <mergeCell ref="H31:H35"/>
    <mergeCell ref="I31:I35"/>
    <mergeCell ref="F37:F45"/>
    <mergeCell ref="G37:G45"/>
    <mergeCell ref="H37:H45"/>
    <mergeCell ref="I37:I45"/>
    <mergeCell ref="F47:F48"/>
    <mergeCell ref="G47:G48"/>
    <mergeCell ref="H47:H48"/>
    <mergeCell ref="I47:I48"/>
    <mergeCell ref="A74:A80"/>
    <mergeCell ref="B74:B80"/>
    <mergeCell ref="A63:I63"/>
    <mergeCell ref="F69:F72"/>
    <mergeCell ref="G69:G72"/>
    <mergeCell ref="H69:H72"/>
    <mergeCell ref="I69:I72"/>
    <mergeCell ref="F74:F80"/>
    <mergeCell ref="G74:G80"/>
    <mergeCell ref="H74:H80"/>
    <mergeCell ref="I74:I80"/>
    <mergeCell ref="A54:I54"/>
    <mergeCell ref="A56:I56"/>
    <mergeCell ref="A58:I58"/>
    <mergeCell ref="A60:E60"/>
    <mergeCell ref="F86:F87"/>
    <mergeCell ref="G86:G87"/>
    <mergeCell ref="I86:I87"/>
    <mergeCell ref="H86:H87"/>
    <mergeCell ref="A81:E81"/>
    <mergeCell ref="A83:I83"/>
  </mergeCells>
  <pageMargins left="0.7" right="0.7" top="0.75" bottom="0.75" header="0.3" footer="0.3"/>
  <pageSetup paperSize="9" scale="10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114"/>
  <sheetViews>
    <sheetView tabSelected="1" view="pageBreakPreview" zoomScale="20" zoomScaleSheetLayoutView="20" workbookViewId="0">
      <selection activeCell="G4" sqref="G4"/>
    </sheetView>
  </sheetViews>
  <sheetFormatPr defaultRowHeight="14.4" x14ac:dyDescent="0.3"/>
  <cols>
    <col min="1" max="1" width="136.109375" style="3" customWidth="1"/>
    <col min="2" max="2" width="59.44140625" style="3" customWidth="1"/>
    <col min="3" max="3" width="116.44140625" customWidth="1"/>
    <col min="4" max="8" width="47.88671875" style="2" customWidth="1"/>
    <col min="9" max="9" width="61.88671875" style="2" customWidth="1"/>
  </cols>
  <sheetData>
    <row r="3" spans="1:9" ht="31.2" x14ac:dyDescent="0.6">
      <c r="A3" s="5"/>
      <c r="B3" s="7"/>
      <c r="C3" s="7"/>
      <c r="D3" s="8"/>
      <c r="E3" s="8"/>
      <c r="F3" s="8"/>
      <c r="G3" s="8"/>
      <c r="H3" s="8"/>
      <c r="I3" s="8"/>
    </row>
    <row r="4" spans="1:9" ht="78" customHeight="1" thickBot="1" x14ac:dyDescent="1.7">
      <c r="A4" s="185" t="s">
        <v>186</v>
      </c>
      <c r="B4" s="5"/>
      <c r="C4" s="16" t="s">
        <v>169</v>
      </c>
      <c r="D4" s="11"/>
      <c r="F4" s="8"/>
      <c r="G4" s="193" t="s">
        <v>189</v>
      </c>
      <c r="H4" s="8"/>
      <c r="I4" s="8"/>
    </row>
    <row r="5" spans="1:9" ht="209.25" customHeight="1" thickBot="1" x14ac:dyDescent="0.35">
      <c r="A5" s="31" t="s">
        <v>0</v>
      </c>
      <c r="B5" s="31" t="s">
        <v>1</v>
      </c>
      <c r="C5" s="31" t="s">
        <v>2</v>
      </c>
      <c r="D5" s="31" t="s">
        <v>3</v>
      </c>
      <c r="E5" s="31" t="s">
        <v>4</v>
      </c>
      <c r="F5" s="31" t="s">
        <v>5</v>
      </c>
      <c r="G5" s="31" t="s">
        <v>6</v>
      </c>
      <c r="H5" s="31" t="s">
        <v>7</v>
      </c>
      <c r="I5" s="32" t="s">
        <v>8</v>
      </c>
    </row>
    <row r="6" spans="1:9" s="10" customFormat="1" ht="65.25" customHeight="1" thickBot="1" x14ac:dyDescent="1.55">
      <c r="A6" s="353" t="s">
        <v>9</v>
      </c>
      <c r="B6" s="353"/>
      <c r="C6" s="353"/>
      <c r="D6" s="353"/>
      <c r="E6" s="353"/>
      <c r="F6" s="353"/>
      <c r="G6" s="353"/>
      <c r="H6" s="353"/>
      <c r="I6" s="353"/>
    </row>
    <row r="7" spans="1:9" ht="66.75" customHeight="1" thickBot="1" x14ac:dyDescent="1.6">
      <c r="A7" s="429" t="s">
        <v>82</v>
      </c>
      <c r="B7" s="421">
        <v>200</v>
      </c>
      <c r="C7" s="154" t="s">
        <v>29</v>
      </c>
      <c r="D7" s="155">
        <v>0.5</v>
      </c>
      <c r="E7" s="156">
        <v>0.5</v>
      </c>
      <c r="F7" s="432"/>
      <c r="G7" s="408"/>
      <c r="H7" s="408">
        <v>11.2</v>
      </c>
      <c r="I7" s="425">
        <v>56</v>
      </c>
    </row>
    <row r="8" spans="1:9" ht="66.75" customHeight="1" thickBot="1" x14ac:dyDescent="1.6">
      <c r="A8" s="430"/>
      <c r="B8" s="431"/>
      <c r="C8" s="157" t="s">
        <v>12</v>
      </c>
      <c r="D8" s="158">
        <v>10</v>
      </c>
      <c r="E8" s="159">
        <v>10</v>
      </c>
      <c r="F8" s="433"/>
      <c r="G8" s="416"/>
      <c r="H8" s="416"/>
      <c r="I8" s="426"/>
    </row>
    <row r="9" spans="1:9" ht="66.75" customHeight="1" thickBot="1" x14ac:dyDescent="1.6">
      <c r="A9" s="401"/>
      <c r="B9" s="401"/>
      <c r="C9" s="401"/>
      <c r="D9" s="401"/>
      <c r="E9" s="401"/>
      <c r="F9" s="161">
        <f>SUM(F7:F8)</f>
        <v>0</v>
      </c>
      <c r="G9" s="161">
        <f>SUM(G7:G8)</f>
        <v>0</v>
      </c>
      <c r="H9" s="161">
        <f>SUM(H7:H8)</f>
        <v>11.2</v>
      </c>
      <c r="I9" s="161">
        <f>SUM(I7:I8)</f>
        <v>56</v>
      </c>
    </row>
    <row r="10" spans="1:9" ht="66.75" customHeight="1" thickBot="1" x14ac:dyDescent="1.6">
      <c r="A10" s="405" t="s">
        <v>114</v>
      </c>
      <c r="B10" s="417" t="s">
        <v>171</v>
      </c>
      <c r="C10" s="154" t="s">
        <v>11</v>
      </c>
      <c r="D10" s="158">
        <v>70</v>
      </c>
      <c r="E10" s="158">
        <v>70</v>
      </c>
      <c r="F10" s="408">
        <v>6.2</v>
      </c>
      <c r="G10" s="408">
        <v>6.18</v>
      </c>
      <c r="H10" s="408">
        <v>21</v>
      </c>
      <c r="I10" s="408">
        <v>161</v>
      </c>
    </row>
    <row r="11" spans="1:9" ht="66.75" customHeight="1" thickBot="1" x14ac:dyDescent="1.6">
      <c r="A11" s="434"/>
      <c r="B11" s="414"/>
      <c r="C11" s="154" t="s">
        <v>10</v>
      </c>
      <c r="D11" s="158">
        <v>20</v>
      </c>
      <c r="E11" s="158">
        <v>20</v>
      </c>
      <c r="F11" s="409"/>
      <c r="G11" s="409"/>
      <c r="H11" s="409"/>
      <c r="I11" s="409"/>
    </row>
    <row r="12" spans="1:9" ht="66.75" customHeight="1" thickBot="1" x14ac:dyDescent="1.6">
      <c r="A12" s="435"/>
      <c r="B12" s="414"/>
      <c r="C12" s="154" t="s">
        <v>42</v>
      </c>
      <c r="D12" s="158">
        <v>24</v>
      </c>
      <c r="E12" s="158">
        <v>24</v>
      </c>
      <c r="F12" s="416"/>
      <c r="G12" s="416"/>
      <c r="H12" s="416"/>
      <c r="I12" s="416"/>
    </row>
    <row r="13" spans="1:9" ht="66.75" customHeight="1" thickBot="1" x14ac:dyDescent="1.6">
      <c r="A13" s="436"/>
      <c r="B13" s="437"/>
      <c r="C13" s="437"/>
      <c r="D13" s="437"/>
      <c r="E13" s="437"/>
      <c r="F13" s="162">
        <f>SUM(F10:F12)</f>
        <v>6.2</v>
      </c>
      <c r="G13" s="162">
        <f>SUM(G10:G12)</f>
        <v>6.18</v>
      </c>
      <c r="H13" s="163">
        <f>SUM(H10:H12)</f>
        <v>21</v>
      </c>
      <c r="I13" s="163">
        <f>SUM(I10:I12)</f>
        <v>161</v>
      </c>
    </row>
    <row r="14" spans="1:9" s="10" customFormat="1" ht="65.25" customHeight="1" thickBot="1" x14ac:dyDescent="1.55">
      <c r="A14" s="353" t="s">
        <v>62</v>
      </c>
      <c r="B14" s="353"/>
      <c r="C14" s="353"/>
      <c r="D14" s="353"/>
      <c r="E14" s="353"/>
      <c r="F14" s="41">
        <f>F9+F13</f>
        <v>6.2</v>
      </c>
      <c r="G14" s="41">
        <f t="shared" ref="G14:I14" si="0">G9+G13</f>
        <v>6.18</v>
      </c>
      <c r="H14" s="41">
        <f t="shared" si="0"/>
        <v>32.200000000000003</v>
      </c>
      <c r="I14" s="41">
        <f t="shared" si="0"/>
        <v>217</v>
      </c>
    </row>
    <row r="15" spans="1:9" s="10" customFormat="1" ht="65.25" customHeight="1" thickBot="1" x14ac:dyDescent="1.55">
      <c r="A15" s="358" t="s">
        <v>13</v>
      </c>
      <c r="B15" s="358"/>
      <c r="C15" s="358"/>
      <c r="D15" s="358"/>
      <c r="E15" s="358"/>
      <c r="F15" s="358"/>
      <c r="G15" s="358"/>
      <c r="H15" s="358"/>
      <c r="I15" s="358"/>
    </row>
    <row r="16" spans="1:9" ht="63" customHeight="1" thickBot="1" x14ac:dyDescent="1.55">
      <c r="A16" s="347" t="s">
        <v>172</v>
      </c>
      <c r="B16" s="336">
        <v>250</v>
      </c>
      <c r="C16" s="33" t="s">
        <v>55</v>
      </c>
      <c r="D16" s="36">
        <v>40</v>
      </c>
      <c r="E16" s="36">
        <v>40</v>
      </c>
      <c r="F16" s="337">
        <v>9.6999999999999993</v>
      </c>
      <c r="G16" s="337">
        <v>11.9</v>
      </c>
      <c r="H16" s="337">
        <v>10.199999999999999</v>
      </c>
      <c r="I16" s="337">
        <v>210.8</v>
      </c>
    </row>
    <row r="17" spans="1:9" ht="63" customHeight="1" thickBot="1" x14ac:dyDescent="1.55">
      <c r="A17" s="348"/>
      <c r="B17" s="336"/>
      <c r="C17" s="33" t="s">
        <v>12</v>
      </c>
      <c r="D17" s="36">
        <v>2</v>
      </c>
      <c r="E17" s="36">
        <v>2</v>
      </c>
      <c r="F17" s="354"/>
      <c r="G17" s="354"/>
      <c r="H17" s="354"/>
      <c r="I17" s="354"/>
    </row>
    <row r="18" spans="1:9" ht="63" customHeight="1" thickBot="1" x14ac:dyDescent="1.55">
      <c r="A18" s="348"/>
      <c r="B18" s="336"/>
      <c r="C18" s="33" t="s">
        <v>10</v>
      </c>
      <c r="D18" s="36">
        <v>6</v>
      </c>
      <c r="E18" s="36">
        <v>6</v>
      </c>
      <c r="F18" s="354"/>
      <c r="G18" s="354"/>
      <c r="H18" s="354"/>
      <c r="I18" s="354"/>
    </row>
    <row r="19" spans="1:9" ht="63" customHeight="1" thickBot="1" x14ac:dyDescent="1.55">
      <c r="A19" s="348"/>
      <c r="B19" s="336"/>
      <c r="C19" s="33" t="s">
        <v>88</v>
      </c>
      <c r="D19" s="36">
        <v>1</v>
      </c>
      <c r="E19" s="36">
        <v>1</v>
      </c>
      <c r="F19" s="338"/>
      <c r="G19" s="338"/>
      <c r="H19" s="338"/>
      <c r="I19" s="338"/>
    </row>
    <row r="20" spans="1:9" ht="63" customHeight="1" thickBot="1" x14ac:dyDescent="1.55">
      <c r="A20" s="321"/>
      <c r="B20" s="321"/>
      <c r="C20" s="321"/>
      <c r="D20" s="321"/>
      <c r="E20" s="321"/>
      <c r="F20" s="34">
        <f>SUM(F16:F19)</f>
        <v>9.6999999999999993</v>
      </c>
      <c r="G20" s="34">
        <f>SUM(G16:G19)</f>
        <v>11.9</v>
      </c>
      <c r="H20" s="34">
        <f>SUM(H16:H19)</f>
        <v>10.199999999999999</v>
      </c>
      <c r="I20" s="34">
        <f>SUM(I16:I19)</f>
        <v>210.8</v>
      </c>
    </row>
    <row r="21" spans="1:9" ht="63" customHeight="1" thickBot="1" x14ac:dyDescent="1.55">
      <c r="A21" s="347" t="s">
        <v>90</v>
      </c>
      <c r="B21" s="349">
        <v>160</v>
      </c>
      <c r="C21" s="88" t="s">
        <v>73</v>
      </c>
      <c r="D21" s="74">
        <v>175</v>
      </c>
      <c r="E21" s="74">
        <v>175</v>
      </c>
      <c r="F21" s="330">
        <v>23.5</v>
      </c>
      <c r="G21" s="330">
        <v>6.27</v>
      </c>
      <c r="H21" s="337">
        <v>13.9</v>
      </c>
      <c r="I21" s="330">
        <v>69.8</v>
      </c>
    </row>
    <row r="22" spans="1:9" ht="63" customHeight="1" thickBot="1" x14ac:dyDescent="1.55">
      <c r="A22" s="348"/>
      <c r="B22" s="349"/>
      <c r="C22" s="88" t="s">
        <v>54</v>
      </c>
      <c r="D22" s="74">
        <v>11</v>
      </c>
      <c r="E22" s="74">
        <v>11</v>
      </c>
      <c r="F22" s="331"/>
      <c r="G22" s="331"/>
      <c r="H22" s="354"/>
      <c r="I22" s="331"/>
    </row>
    <row r="23" spans="1:9" ht="63" customHeight="1" thickBot="1" x14ac:dyDescent="1.55">
      <c r="A23" s="348"/>
      <c r="B23" s="349"/>
      <c r="C23" s="88" t="s">
        <v>12</v>
      </c>
      <c r="D23" s="84">
        <v>5</v>
      </c>
      <c r="E23" s="84">
        <v>5</v>
      </c>
      <c r="F23" s="332"/>
      <c r="G23" s="332"/>
      <c r="H23" s="338"/>
      <c r="I23" s="332"/>
    </row>
    <row r="24" spans="1:9" ht="63" customHeight="1" thickBot="1" x14ac:dyDescent="1.55">
      <c r="A24" s="357"/>
      <c r="B24" s="340"/>
      <c r="C24" s="340"/>
      <c r="D24" s="340"/>
      <c r="E24" s="341"/>
      <c r="F24" s="87">
        <f>SUM(F21:F23)</f>
        <v>23.5</v>
      </c>
      <c r="G24" s="87">
        <f>SUM(G21:G23)</f>
        <v>6.27</v>
      </c>
      <c r="H24" s="87">
        <f>SUM(H21:H21)</f>
        <v>13.9</v>
      </c>
      <c r="I24" s="87">
        <f>SUM(I21:I23)</f>
        <v>69.8</v>
      </c>
    </row>
    <row r="25" spans="1:9" ht="63" customHeight="1" thickBot="1" x14ac:dyDescent="1.6">
      <c r="A25" s="419" t="s">
        <v>102</v>
      </c>
      <c r="B25" s="420">
        <v>200</v>
      </c>
      <c r="C25" s="157" t="s">
        <v>32</v>
      </c>
      <c r="D25" s="158">
        <v>15</v>
      </c>
      <c r="E25" s="158">
        <v>15</v>
      </c>
      <c r="F25" s="408">
        <v>4.8899999999999997</v>
      </c>
      <c r="G25" s="408">
        <v>3.8</v>
      </c>
      <c r="H25" s="408">
        <v>16.8</v>
      </c>
      <c r="I25" s="408">
        <v>156.30000000000001</v>
      </c>
    </row>
    <row r="26" spans="1:9" ht="63" customHeight="1" thickBot="1" x14ac:dyDescent="1.6">
      <c r="A26" s="419"/>
      <c r="B26" s="420"/>
      <c r="C26" s="157" t="s">
        <v>103</v>
      </c>
      <c r="D26" s="158">
        <v>2</v>
      </c>
      <c r="E26" s="158">
        <v>2</v>
      </c>
      <c r="F26" s="409"/>
      <c r="G26" s="409"/>
      <c r="H26" s="409"/>
      <c r="I26" s="409"/>
    </row>
    <row r="27" spans="1:9" ht="63" customHeight="1" thickBot="1" x14ac:dyDescent="1.6">
      <c r="A27" s="419"/>
      <c r="B27" s="420"/>
      <c r="C27" s="157" t="s">
        <v>21</v>
      </c>
      <c r="D27" s="158">
        <v>105</v>
      </c>
      <c r="E27" s="158">
        <v>105</v>
      </c>
      <c r="F27" s="416"/>
      <c r="G27" s="416"/>
      <c r="H27" s="416"/>
      <c r="I27" s="416"/>
    </row>
    <row r="28" spans="1:9" ht="63" customHeight="1" thickBot="1" x14ac:dyDescent="1.6">
      <c r="A28" s="418"/>
      <c r="B28" s="403"/>
      <c r="C28" s="403"/>
      <c r="D28" s="403"/>
      <c r="E28" s="404"/>
      <c r="F28" s="165">
        <f>SUM(F25:F27)</f>
        <v>4.8899999999999997</v>
      </c>
      <c r="G28" s="165">
        <f>SUM(G25:G27)</f>
        <v>3.8</v>
      </c>
      <c r="H28" s="165">
        <f>SUM(H25:H27)</f>
        <v>16.8</v>
      </c>
      <c r="I28" s="165">
        <f>SUM(I25:I27)</f>
        <v>156.30000000000001</v>
      </c>
    </row>
    <row r="29" spans="1:9" ht="63" customHeight="1" thickBot="1" x14ac:dyDescent="1.6">
      <c r="A29" s="166" t="s">
        <v>38</v>
      </c>
      <c r="B29" s="162">
        <v>40</v>
      </c>
      <c r="C29" s="164" t="s">
        <v>38</v>
      </c>
      <c r="D29" s="158">
        <v>40</v>
      </c>
      <c r="E29" s="158">
        <v>40</v>
      </c>
      <c r="F29" s="158">
        <v>4.07</v>
      </c>
      <c r="G29" s="158">
        <v>0.2</v>
      </c>
      <c r="H29" s="158">
        <v>38.24</v>
      </c>
      <c r="I29" s="158">
        <v>188.8</v>
      </c>
    </row>
    <row r="30" spans="1:9" ht="63" customHeight="1" thickBot="1" x14ac:dyDescent="1.6">
      <c r="A30" s="402"/>
      <c r="B30" s="403"/>
      <c r="C30" s="403"/>
      <c r="D30" s="403"/>
      <c r="E30" s="403"/>
      <c r="F30" s="403"/>
      <c r="G30" s="403"/>
      <c r="H30" s="403"/>
      <c r="I30" s="404"/>
    </row>
    <row r="31" spans="1:9" ht="63" customHeight="1" thickBot="1" x14ac:dyDescent="1.6">
      <c r="A31" s="167" t="s">
        <v>37</v>
      </c>
      <c r="B31" s="168">
        <v>50</v>
      </c>
      <c r="C31" s="154" t="s">
        <v>22</v>
      </c>
      <c r="D31" s="158">
        <v>50</v>
      </c>
      <c r="E31" s="158">
        <v>50</v>
      </c>
      <c r="F31" s="158">
        <v>3.3</v>
      </c>
      <c r="G31" s="158">
        <v>0.66</v>
      </c>
      <c r="H31" s="158">
        <v>16.7</v>
      </c>
      <c r="I31" s="169">
        <v>87</v>
      </c>
    </row>
    <row r="32" spans="1:9" s="10" customFormat="1" ht="65.25" customHeight="1" thickBot="1" x14ac:dyDescent="1.55">
      <c r="A32" s="353" t="s">
        <v>61</v>
      </c>
      <c r="B32" s="353"/>
      <c r="C32" s="353"/>
      <c r="D32" s="353"/>
      <c r="E32" s="353"/>
      <c r="F32" s="43">
        <f>F20+F24+F28+F29+F31</f>
        <v>45.46</v>
      </c>
      <c r="G32" s="43">
        <f t="shared" ref="G32:I32" si="1">G20+G24+G28+G29+G31</f>
        <v>22.830000000000002</v>
      </c>
      <c r="H32" s="43">
        <f t="shared" si="1"/>
        <v>95.840000000000018</v>
      </c>
      <c r="I32" s="43">
        <f t="shared" si="1"/>
        <v>712.7</v>
      </c>
    </row>
    <row r="33" spans="1:9" s="10" customFormat="1" ht="65.25" customHeight="1" thickBot="1" x14ac:dyDescent="1.55">
      <c r="A33" s="353" t="s">
        <v>14</v>
      </c>
      <c r="B33" s="353"/>
      <c r="C33" s="353"/>
      <c r="D33" s="353"/>
      <c r="E33" s="353"/>
      <c r="F33" s="353"/>
      <c r="G33" s="353"/>
      <c r="H33" s="353"/>
      <c r="I33" s="353"/>
    </row>
    <row r="34" spans="1:9" s="10" customFormat="1" ht="65.25" customHeight="1" thickBot="1" x14ac:dyDescent="1.55">
      <c r="A34" s="335" t="s">
        <v>173</v>
      </c>
      <c r="B34" s="336">
        <v>300</v>
      </c>
      <c r="C34" s="33" t="s">
        <v>174</v>
      </c>
      <c r="D34" s="36">
        <v>20</v>
      </c>
      <c r="E34" s="36">
        <v>14.72</v>
      </c>
      <c r="F34" s="337">
        <v>2.7</v>
      </c>
      <c r="G34" s="337">
        <v>12.5</v>
      </c>
      <c r="H34" s="337">
        <v>5.65</v>
      </c>
      <c r="I34" s="337">
        <v>123</v>
      </c>
    </row>
    <row r="35" spans="1:9" s="10" customFormat="1" ht="65.25" customHeight="1" thickBot="1" x14ac:dyDescent="1.55">
      <c r="A35" s="335"/>
      <c r="B35" s="336"/>
      <c r="C35" s="33" t="s">
        <v>31</v>
      </c>
      <c r="D35" s="84">
        <v>40</v>
      </c>
      <c r="E35" s="84">
        <v>40</v>
      </c>
      <c r="F35" s="354"/>
      <c r="G35" s="354"/>
      <c r="H35" s="354"/>
      <c r="I35" s="354"/>
    </row>
    <row r="36" spans="1:9" s="10" customFormat="1" ht="65.25" customHeight="1" thickBot="1" x14ac:dyDescent="1.55">
      <c r="A36" s="335"/>
      <c r="B36" s="336"/>
      <c r="C36" s="33" t="s">
        <v>85</v>
      </c>
      <c r="D36" s="84">
        <v>10</v>
      </c>
      <c r="E36" s="84">
        <v>8</v>
      </c>
      <c r="F36" s="354"/>
      <c r="G36" s="354"/>
      <c r="H36" s="354"/>
      <c r="I36" s="354"/>
    </row>
    <row r="37" spans="1:9" s="10" customFormat="1" ht="65.25" customHeight="1" thickBot="1" x14ac:dyDescent="1.55">
      <c r="A37" s="335"/>
      <c r="B37" s="336"/>
      <c r="C37" s="33" t="s">
        <v>67</v>
      </c>
      <c r="D37" s="36">
        <v>20</v>
      </c>
      <c r="E37" s="36">
        <v>18</v>
      </c>
      <c r="F37" s="354"/>
      <c r="G37" s="354"/>
      <c r="H37" s="354"/>
      <c r="I37" s="354"/>
    </row>
    <row r="38" spans="1:9" s="10" customFormat="1" ht="65.25" customHeight="1" thickBot="1" x14ac:dyDescent="1.55">
      <c r="A38" s="335"/>
      <c r="B38" s="336"/>
      <c r="C38" s="33" t="s">
        <v>20</v>
      </c>
      <c r="D38" s="84">
        <v>10</v>
      </c>
      <c r="E38" s="84">
        <v>9.9</v>
      </c>
      <c r="F38" s="354"/>
      <c r="G38" s="354"/>
      <c r="H38" s="354"/>
      <c r="I38" s="354"/>
    </row>
    <row r="39" spans="1:9" s="10" customFormat="1" ht="65.25" customHeight="1" thickBot="1" x14ac:dyDescent="1.55">
      <c r="A39" s="335"/>
      <c r="B39" s="336"/>
      <c r="C39" s="33" t="s">
        <v>18</v>
      </c>
      <c r="D39" s="84">
        <v>142</v>
      </c>
      <c r="E39" s="84">
        <v>106.5</v>
      </c>
      <c r="F39" s="354"/>
      <c r="G39" s="354"/>
      <c r="H39" s="354"/>
      <c r="I39" s="354"/>
    </row>
    <row r="40" spans="1:9" s="10" customFormat="1" ht="65.25" customHeight="1" thickBot="1" x14ac:dyDescent="1.55">
      <c r="A40" s="335"/>
      <c r="B40" s="336"/>
      <c r="C40" s="33" t="s">
        <v>88</v>
      </c>
      <c r="D40" s="36">
        <v>2</v>
      </c>
      <c r="E40" s="36">
        <v>2</v>
      </c>
      <c r="F40" s="338"/>
      <c r="G40" s="338"/>
      <c r="H40" s="338"/>
      <c r="I40" s="338"/>
    </row>
    <row r="41" spans="1:9" s="10" customFormat="1" ht="65.25" customHeight="1" thickBot="1" x14ac:dyDescent="1.55">
      <c r="A41" s="321"/>
      <c r="B41" s="321"/>
      <c r="C41" s="321"/>
      <c r="D41" s="321"/>
      <c r="E41" s="321"/>
      <c r="F41" s="34">
        <f>SUM(F34:F40)</f>
        <v>2.7</v>
      </c>
      <c r="G41" s="34">
        <f>SUM(G34:G40)</f>
        <v>12.5</v>
      </c>
      <c r="H41" s="34">
        <f>SUM(H34:H40)</f>
        <v>5.65</v>
      </c>
      <c r="I41" s="34">
        <f>SUM(I34:I40)</f>
        <v>123</v>
      </c>
    </row>
    <row r="42" spans="1:9" s="10" customFormat="1" ht="65.25" customHeight="1" thickBot="1" x14ac:dyDescent="1.55">
      <c r="A42" s="335" t="s">
        <v>175</v>
      </c>
      <c r="B42" s="346" t="s">
        <v>184</v>
      </c>
      <c r="C42" s="33" t="s">
        <v>10</v>
      </c>
      <c r="D42" s="36">
        <v>10</v>
      </c>
      <c r="E42" s="36">
        <v>10</v>
      </c>
      <c r="F42" s="364">
        <v>12.47</v>
      </c>
      <c r="G42" s="364">
        <v>24.24</v>
      </c>
      <c r="H42" s="364">
        <v>14.25</v>
      </c>
      <c r="I42" s="364">
        <v>373.3</v>
      </c>
    </row>
    <row r="43" spans="1:9" s="10" customFormat="1" ht="72.75" customHeight="1" thickBot="1" x14ac:dyDescent="1.55">
      <c r="A43" s="335"/>
      <c r="B43" s="346"/>
      <c r="C43" s="33" t="s">
        <v>21</v>
      </c>
      <c r="D43" s="35">
        <v>95</v>
      </c>
      <c r="E43" s="35">
        <v>95</v>
      </c>
      <c r="F43" s="365"/>
      <c r="G43" s="365"/>
      <c r="H43" s="365"/>
      <c r="I43" s="365"/>
    </row>
    <row r="44" spans="1:9" s="10" customFormat="1" ht="65.25" customHeight="1" thickBot="1" x14ac:dyDescent="1.55">
      <c r="A44" s="335"/>
      <c r="B44" s="346"/>
      <c r="C44" s="33" t="s">
        <v>44</v>
      </c>
      <c r="D44" s="36">
        <v>300</v>
      </c>
      <c r="E44" s="36">
        <v>225</v>
      </c>
      <c r="F44" s="365"/>
      <c r="G44" s="365"/>
      <c r="H44" s="365"/>
      <c r="I44" s="365"/>
    </row>
    <row r="45" spans="1:9" s="10" customFormat="1" ht="65.25" customHeight="1" thickBot="1" x14ac:dyDescent="1.55">
      <c r="A45" s="335"/>
      <c r="B45" s="346"/>
      <c r="C45" s="33" t="s">
        <v>11</v>
      </c>
      <c r="D45" s="84">
        <v>10</v>
      </c>
      <c r="E45" s="84">
        <v>10</v>
      </c>
      <c r="F45" s="365"/>
      <c r="G45" s="365"/>
      <c r="H45" s="365"/>
      <c r="I45" s="365"/>
    </row>
    <row r="46" spans="1:9" s="10" customFormat="1" ht="65.25" customHeight="1" thickBot="1" x14ac:dyDescent="1.55">
      <c r="A46" s="335"/>
      <c r="B46" s="346"/>
      <c r="C46" s="33" t="s">
        <v>67</v>
      </c>
      <c r="D46" s="84">
        <v>40</v>
      </c>
      <c r="E46" s="84">
        <v>36</v>
      </c>
      <c r="F46" s="365"/>
      <c r="G46" s="365"/>
      <c r="H46" s="365"/>
      <c r="I46" s="365"/>
    </row>
    <row r="47" spans="1:9" s="10" customFormat="1" ht="65.25" customHeight="1" thickBot="1" x14ac:dyDescent="1.55">
      <c r="A47" s="335"/>
      <c r="B47" s="346"/>
      <c r="C47" s="33" t="s">
        <v>35</v>
      </c>
      <c r="D47" s="84">
        <v>90</v>
      </c>
      <c r="E47" s="84">
        <v>66.239999999999995</v>
      </c>
      <c r="F47" s="365"/>
      <c r="G47" s="365"/>
      <c r="H47" s="365"/>
      <c r="I47" s="365"/>
    </row>
    <row r="48" spans="1:9" s="10" customFormat="1" ht="65.25" customHeight="1" thickBot="1" x14ac:dyDescent="1.55">
      <c r="A48" s="335"/>
      <c r="B48" s="346"/>
      <c r="C48" s="33" t="s">
        <v>85</v>
      </c>
      <c r="D48" s="84">
        <v>15</v>
      </c>
      <c r="E48" s="84">
        <v>13</v>
      </c>
      <c r="F48" s="365"/>
      <c r="G48" s="365"/>
      <c r="H48" s="365"/>
      <c r="I48" s="365"/>
    </row>
    <row r="49" spans="1:9" s="10" customFormat="1" ht="65.25" customHeight="1" thickBot="1" x14ac:dyDescent="1.55">
      <c r="A49" s="335"/>
      <c r="B49" s="346"/>
      <c r="C49" s="33" t="s">
        <v>89</v>
      </c>
      <c r="D49" s="84">
        <v>15</v>
      </c>
      <c r="E49" s="84">
        <v>15</v>
      </c>
      <c r="F49" s="365"/>
      <c r="G49" s="365"/>
      <c r="H49" s="365"/>
      <c r="I49" s="365"/>
    </row>
    <row r="50" spans="1:9" s="10" customFormat="1" ht="65.25" customHeight="1" thickBot="1" x14ac:dyDescent="1.55">
      <c r="A50" s="335"/>
      <c r="B50" s="346"/>
      <c r="C50" s="33" t="s">
        <v>16</v>
      </c>
      <c r="D50" s="84">
        <v>6</v>
      </c>
      <c r="E50" s="84">
        <v>6</v>
      </c>
      <c r="F50" s="365"/>
      <c r="G50" s="365"/>
      <c r="H50" s="365"/>
      <c r="I50" s="365"/>
    </row>
    <row r="51" spans="1:9" s="10" customFormat="1" ht="65.25" customHeight="1" thickBot="1" x14ac:dyDescent="1.55">
      <c r="A51" s="335"/>
      <c r="B51" s="346"/>
      <c r="C51" s="33" t="s">
        <v>88</v>
      </c>
      <c r="D51" s="36">
        <v>2</v>
      </c>
      <c r="E51" s="36">
        <v>2</v>
      </c>
      <c r="F51" s="365"/>
      <c r="G51" s="365"/>
      <c r="H51" s="365"/>
      <c r="I51" s="365"/>
    </row>
    <row r="52" spans="1:9" s="10" customFormat="1" ht="65.25" customHeight="1" thickBot="1" x14ac:dyDescent="1.55">
      <c r="A52" s="321"/>
      <c r="B52" s="321"/>
      <c r="C52" s="321"/>
      <c r="D52" s="321"/>
      <c r="E52" s="321"/>
      <c r="F52" s="41">
        <f>SUM(F42:F51)</f>
        <v>12.47</v>
      </c>
      <c r="G52" s="41">
        <f>SUM(G42:G51)</f>
        <v>24.24</v>
      </c>
      <c r="H52" s="41">
        <f>SUM(H42:H51)</f>
        <v>14.25</v>
      </c>
      <c r="I52" s="41">
        <f>SUM(I42:I51)</f>
        <v>373.3</v>
      </c>
    </row>
    <row r="53" spans="1:9" s="10" customFormat="1" ht="72.75" customHeight="1" thickBot="1" x14ac:dyDescent="1.6">
      <c r="A53" s="335" t="s">
        <v>176</v>
      </c>
      <c r="B53" s="346" t="s">
        <v>91</v>
      </c>
      <c r="C53" s="171" t="s">
        <v>12</v>
      </c>
      <c r="D53" s="158">
        <v>7</v>
      </c>
      <c r="E53" s="158">
        <v>7</v>
      </c>
      <c r="F53" s="254">
        <v>3.6</v>
      </c>
      <c r="G53" s="254">
        <v>10.8</v>
      </c>
      <c r="H53" s="254">
        <v>7.1</v>
      </c>
      <c r="I53" s="254">
        <v>172.5</v>
      </c>
    </row>
    <row r="54" spans="1:9" s="10" customFormat="1" ht="72.75" customHeight="1" thickBot="1" x14ac:dyDescent="1.6">
      <c r="A54" s="335"/>
      <c r="B54" s="346"/>
      <c r="C54" s="171" t="s">
        <v>43</v>
      </c>
      <c r="D54" s="160">
        <v>28</v>
      </c>
      <c r="E54" s="160">
        <v>28</v>
      </c>
      <c r="F54" s="255"/>
      <c r="G54" s="255"/>
      <c r="H54" s="255"/>
      <c r="I54" s="255"/>
    </row>
    <row r="55" spans="1:9" s="10" customFormat="1" ht="65.25" customHeight="1" thickBot="1" x14ac:dyDescent="1.55">
      <c r="A55" s="335"/>
      <c r="B55" s="346"/>
      <c r="C55" s="94" t="s">
        <v>67</v>
      </c>
      <c r="D55" s="36">
        <v>10</v>
      </c>
      <c r="E55" s="36">
        <v>9</v>
      </c>
      <c r="F55" s="255"/>
      <c r="G55" s="255"/>
      <c r="H55" s="255"/>
      <c r="I55" s="255"/>
    </row>
    <row r="56" spans="1:9" s="10" customFormat="1" ht="65.25" customHeight="1" thickBot="1" x14ac:dyDescent="1.55">
      <c r="A56" s="335"/>
      <c r="B56" s="346"/>
      <c r="C56" s="33" t="s">
        <v>20</v>
      </c>
      <c r="D56" s="36">
        <v>141</v>
      </c>
      <c r="E56" s="36">
        <v>125.49</v>
      </c>
      <c r="F56" s="255"/>
      <c r="G56" s="255"/>
      <c r="H56" s="255"/>
      <c r="I56" s="255"/>
    </row>
    <row r="57" spans="1:9" s="10" customFormat="1" ht="65.25" customHeight="1" thickBot="1" x14ac:dyDescent="1.55">
      <c r="A57" s="395"/>
      <c r="B57" s="353"/>
      <c r="C57" s="33" t="s">
        <v>27</v>
      </c>
      <c r="D57" s="55">
        <v>110</v>
      </c>
      <c r="E57" s="55">
        <v>73.7</v>
      </c>
      <c r="F57" s="255"/>
      <c r="G57" s="255"/>
      <c r="H57" s="255"/>
      <c r="I57" s="255"/>
    </row>
    <row r="58" spans="1:9" s="10" customFormat="1" ht="78" customHeight="1" thickBot="1" x14ac:dyDescent="1.55">
      <c r="A58" s="395"/>
      <c r="B58" s="353"/>
      <c r="C58" s="42" t="s">
        <v>16</v>
      </c>
      <c r="D58" s="36">
        <v>6</v>
      </c>
      <c r="E58" s="36">
        <v>6</v>
      </c>
      <c r="F58" s="255"/>
      <c r="G58" s="255"/>
      <c r="H58" s="255"/>
      <c r="I58" s="255"/>
    </row>
    <row r="59" spans="1:9" s="10" customFormat="1" ht="85.5" customHeight="1" thickBot="1" x14ac:dyDescent="1.55">
      <c r="A59" s="395"/>
      <c r="B59" s="353"/>
      <c r="C59" s="42" t="s">
        <v>88</v>
      </c>
      <c r="D59" s="36">
        <v>1</v>
      </c>
      <c r="E59" s="36">
        <v>1</v>
      </c>
      <c r="F59" s="255"/>
      <c r="G59" s="255"/>
      <c r="H59" s="255"/>
      <c r="I59" s="255"/>
    </row>
    <row r="60" spans="1:9" s="10" customFormat="1" ht="65.25" customHeight="1" thickBot="1" x14ac:dyDescent="1.55">
      <c r="A60" s="321"/>
      <c r="B60" s="321"/>
      <c r="C60" s="321"/>
      <c r="D60" s="321"/>
      <c r="E60" s="321"/>
      <c r="F60" s="41">
        <f>SUM(F53:F59)</f>
        <v>3.6</v>
      </c>
      <c r="G60" s="41">
        <f>SUM(G53:G59)</f>
        <v>10.8</v>
      </c>
      <c r="H60" s="41">
        <f>SUM(H53:H59)</f>
        <v>7.1</v>
      </c>
      <c r="I60" s="41">
        <f>SUM(I53:I59)</f>
        <v>172.5</v>
      </c>
    </row>
    <row r="61" spans="1:9" ht="74.25" customHeight="1" thickBot="1" x14ac:dyDescent="1.6">
      <c r="A61" s="415" t="s">
        <v>109</v>
      </c>
      <c r="B61" s="407">
        <v>200</v>
      </c>
      <c r="C61" s="154" t="s">
        <v>110</v>
      </c>
      <c r="D61" s="158">
        <v>20</v>
      </c>
      <c r="E61" s="158">
        <v>18</v>
      </c>
      <c r="F61" s="408">
        <v>0.61</v>
      </c>
      <c r="G61" s="408">
        <v>0</v>
      </c>
      <c r="H61" s="408">
        <v>19.8</v>
      </c>
      <c r="I61" s="408">
        <v>94</v>
      </c>
    </row>
    <row r="62" spans="1:9" ht="100.5" customHeight="1" thickBot="1" x14ac:dyDescent="1.6">
      <c r="A62" s="415"/>
      <c r="B62" s="407"/>
      <c r="C62" s="154" t="s">
        <v>12</v>
      </c>
      <c r="D62" s="158">
        <v>15</v>
      </c>
      <c r="E62" s="158">
        <v>15</v>
      </c>
      <c r="F62" s="416"/>
      <c r="G62" s="416"/>
      <c r="H62" s="416"/>
      <c r="I62" s="416"/>
    </row>
    <row r="63" spans="1:9" ht="74.25" customHeight="1" thickBot="1" x14ac:dyDescent="1.6">
      <c r="A63" s="401"/>
      <c r="B63" s="401"/>
      <c r="C63" s="401"/>
      <c r="D63" s="401"/>
      <c r="E63" s="401"/>
      <c r="F63" s="162">
        <f>SUM(F61:F62)</f>
        <v>0.61</v>
      </c>
      <c r="G63" s="162">
        <f>SUM(G61:G62)</f>
        <v>0</v>
      </c>
      <c r="H63" s="162">
        <f>SUM(H61:H62)</f>
        <v>19.8</v>
      </c>
      <c r="I63" s="162">
        <f>SUM(I61:I62)</f>
        <v>94</v>
      </c>
    </row>
    <row r="64" spans="1:9" ht="69" customHeight="1" thickBot="1" x14ac:dyDescent="1.6">
      <c r="A64" s="166" t="s">
        <v>38</v>
      </c>
      <c r="B64" s="162">
        <v>40</v>
      </c>
      <c r="C64" s="164" t="s">
        <v>38</v>
      </c>
      <c r="D64" s="158">
        <v>40</v>
      </c>
      <c r="E64" s="158">
        <v>40</v>
      </c>
      <c r="F64" s="158">
        <v>4.07</v>
      </c>
      <c r="G64" s="158">
        <v>0.2</v>
      </c>
      <c r="H64" s="158">
        <v>38.24</v>
      </c>
      <c r="I64" s="158">
        <v>188.8</v>
      </c>
    </row>
    <row r="65" spans="1:10" ht="69" customHeight="1" thickBot="1" x14ac:dyDescent="1.6">
      <c r="A65" s="402"/>
      <c r="B65" s="403"/>
      <c r="C65" s="403"/>
      <c r="D65" s="403"/>
      <c r="E65" s="403"/>
      <c r="F65" s="403"/>
      <c r="G65" s="403"/>
      <c r="H65" s="403"/>
      <c r="I65" s="404"/>
    </row>
    <row r="66" spans="1:10" ht="69" customHeight="1" thickBot="1" x14ac:dyDescent="1.6">
      <c r="A66" s="167" t="s">
        <v>37</v>
      </c>
      <c r="B66" s="168">
        <v>50</v>
      </c>
      <c r="C66" s="154" t="s">
        <v>22</v>
      </c>
      <c r="D66" s="158">
        <v>50</v>
      </c>
      <c r="E66" s="158">
        <v>50</v>
      </c>
      <c r="F66" s="158">
        <v>3.3</v>
      </c>
      <c r="G66" s="158">
        <v>0.66</v>
      </c>
      <c r="H66" s="158">
        <v>16.7</v>
      </c>
      <c r="I66" s="169">
        <v>87</v>
      </c>
    </row>
    <row r="67" spans="1:10" s="10" customFormat="1" ht="65.25" customHeight="1" thickBot="1" x14ac:dyDescent="1.55">
      <c r="A67" s="353" t="s">
        <v>24</v>
      </c>
      <c r="B67" s="353"/>
      <c r="C67" s="353"/>
      <c r="D67" s="353"/>
      <c r="E67" s="353"/>
      <c r="F67" s="41">
        <f>F66+F64+F63+F60+F52+F41</f>
        <v>26.75</v>
      </c>
      <c r="G67" s="41">
        <f t="shared" ref="G67:I67" si="2">G66+G64+G63+G60+G52+G41</f>
        <v>48.4</v>
      </c>
      <c r="H67" s="41">
        <f t="shared" si="2"/>
        <v>101.74</v>
      </c>
      <c r="I67" s="41">
        <f t="shared" si="2"/>
        <v>1038.5999999999999</v>
      </c>
    </row>
    <row r="68" spans="1:10" s="205" customFormat="1" ht="77.25" customHeight="1" thickBot="1" x14ac:dyDescent="1.55">
      <c r="A68" s="353" t="s">
        <v>185</v>
      </c>
      <c r="B68" s="353"/>
      <c r="C68" s="353"/>
      <c r="D68" s="353"/>
      <c r="E68" s="353"/>
      <c r="F68" s="353"/>
      <c r="G68" s="353"/>
      <c r="H68" s="353"/>
      <c r="I68" s="353"/>
    </row>
    <row r="69" spans="1:10" s="205" customFormat="1" ht="72.75" customHeight="1" thickBot="1" x14ac:dyDescent="1.55">
      <c r="A69" s="37" t="s">
        <v>50</v>
      </c>
      <c r="B69" s="198">
        <v>200</v>
      </c>
      <c r="C69" s="33" t="s">
        <v>50</v>
      </c>
      <c r="D69" s="199">
        <v>200</v>
      </c>
      <c r="E69" s="199">
        <v>200</v>
      </c>
      <c r="F69" s="199"/>
      <c r="G69" s="199"/>
      <c r="H69" s="199">
        <v>17.5</v>
      </c>
      <c r="I69" s="199">
        <v>70</v>
      </c>
    </row>
    <row r="70" spans="1:10" s="205" customFormat="1" ht="65.25" customHeight="1" thickBot="1" x14ac:dyDescent="1.55">
      <c r="A70" s="395"/>
      <c r="B70" s="356"/>
      <c r="C70" s="356"/>
      <c r="D70" s="356"/>
      <c r="E70" s="356"/>
      <c r="F70" s="356"/>
      <c r="G70" s="356"/>
      <c r="H70" s="356"/>
      <c r="I70" s="356"/>
    </row>
    <row r="71" spans="1:10" s="205" customFormat="1" ht="76.5" customHeight="1" thickBot="1" x14ac:dyDescent="1.55">
      <c r="A71" s="37" t="s">
        <v>49</v>
      </c>
      <c r="B71" s="198">
        <v>20</v>
      </c>
      <c r="C71" s="33" t="s">
        <v>49</v>
      </c>
      <c r="D71" s="199">
        <v>20</v>
      </c>
      <c r="E71" s="199">
        <v>20</v>
      </c>
      <c r="F71" s="199">
        <v>1.1000000000000001</v>
      </c>
      <c r="G71" s="199">
        <v>1.5</v>
      </c>
      <c r="H71" s="199">
        <v>30</v>
      </c>
      <c r="I71" s="199">
        <v>95.17</v>
      </c>
    </row>
    <row r="72" spans="1:10" s="205" customFormat="1" ht="65.25" customHeight="1" thickBot="1" x14ac:dyDescent="1.55">
      <c r="A72" s="395"/>
      <c r="B72" s="356"/>
      <c r="C72" s="356"/>
      <c r="D72" s="356"/>
      <c r="E72" s="356"/>
      <c r="F72" s="356"/>
      <c r="G72" s="356"/>
      <c r="H72" s="356"/>
      <c r="I72" s="356"/>
    </row>
    <row r="73" spans="1:10" s="205" customFormat="1" ht="65.25" customHeight="1" thickBot="1" x14ac:dyDescent="1.55">
      <c r="A73" s="95" t="s">
        <v>86</v>
      </c>
      <c r="B73" s="200">
        <v>300</v>
      </c>
      <c r="C73" s="201" t="s">
        <v>133</v>
      </c>
      <c r="D73" s="199">
        <v>300</v>
      </c>
      <c r="E73" s="199">
        <v>192</v>
      </c>
      <c r="F73" s="199">
        <v>3.13</v>
      </c>
      <c r="G73" s="199">
        <v>1.87</v>
      </c>
      <c r="H73" s="199">
        <v>39.5</v>
      </c>
      <c r="I73" s="199">
        <v>149</v>
      </c>
      <c r="J73" s="206"/>
    </row>
    <row r="74" spans="1:10" s="205" customFormat="1" ht="65.25" customHeight="1" thickBot="1" x14ac:dyDescent="1.55">
      <c r="A74" s="315" t="s">
        <v>63</v>
      </c>
      <c r="B74" s="319"/>
      <c r="C74" s="319"/>
      <c r="D74" s="319"/>
      <c r="E74" s="320"/>
      <c r="F74" s="200">
        <f>F69+F71+F73</f>
        <v>4.2300000000000004</v>
      </c>
      <c r="G74" s="200">
        <f t="shared" ref="G74:I74" si="3">G69+G71+G73</f>
        <v>3.37</v>
      </c>
      <c r="H74" s="200">
        <f t="shared" si="3"/>
        <v>87</v>
      </c>
      <c r="I74" s="200">
        <f t="shared" si="3"/>
        <v>314.17</v>
      </c>
    </row>
    <row r="75" spans="1:10" s="10" customFormat="1" ht="65.25" customHeight="1" thickBot="1" x14ac:dyDescent="1.55">
      <c r="A75" s="353" t="s">
        <v>53</v>
      </c>
      <c r="B75" s="353"/>
      <c r="C75" s="353"/>
      <c r="D75" s="353"/>
      <c r="E75" s="353"/>
      <c r="F75" s="353"/>
      <c r="G75" s="353"/>
      <c r="H75" s="353"/>
      <c r="I75" s="353"/>
    </row>
    <row r="76" spans="1:10" ht="65.25" customHeight="1" thickBot="1" x14ac:dyDescent="1.55">
      <c r="A76" s="44" t="s">
        <v>60</v>
      </c>
      <c r="B76" s="45">
        <v>200</v>
      </c>
      <c r="C76" s="46" t="s">
        <v>69</v>
      </c>
      <c r="D76" s="36">
        <v>200</v>
      </c>
      <c r="E76" s="36">
        <v>200</v>
      </c>
      <c r="F76" s="36">
        <v>5.8</v>
      </c>
      <c r="G76" s="36">
        <v>5</v>
      </c>
      <c r="H76" s="36">
        <v>8.4</v>
      </c>
      <c r="I76" s="36">
        <v>108</v>
      </c>
    </row>
    <row r="77" spans="1:10" ht="65.25" customHeight="1" thickBot="1" x14ac:dyDescent="1.55">
      <c r="A77" s="395"/>
      <c r="B77" s="356"/>
      <c r="C77" s="356"/>
      <c r="D77" s="356"/>
      <c r="E77" s="356"/>
      <c r="F77" s="356"/>
      <c r="G77" s="356"/>
      <c r="H77" s="356"/>
      <c r="I77" s="356"/>
    </row>
    <row r="78" spans="1:10" ht="65.25" customHeight="1" thickBot="1" x14ac:dyDescent="1.45">
      <c r="A78" s="28" t="s">
        <v>87</v>
      </c>
      <c r="B78" s="78">
        <v>300</v>
      </c>
      <c r="C78" s="79" t="s">
        <v>117</v>
      </c>
      <c r="D78" s="77">
        <v>300</v>
      </c>
      <c r="E78" s="77">
        <v>270</v>
      </c>
      <c r="F78" s="77">
        <v>0.49</v>
      </c>
      <c r="G78" s="77">
        <v>0.19</v>
      </c>
      <c r="H78" s="77">
        <v>20.56</v>
      </c>
      <c r="I78" s="77">
        <v>77</v>
      </c>
      <c r="J78" s="2"/>
    </row>
    <row r="79" spans="1:10" ht="65.25" customHeight="1" thickBot="1" x14ac:dyDescent="1.55">
      <c r="A79" s="358"/>
      <c r="B79" s="321"/>
      <c r="C79" s="321"/>
      <c r="D79" s="321"/>
      <c r="E79" s="321"/>
      <c r="F79" s="321"/>
      <c r="G79" s="321"/>
      <c r="H79" s="321"/>
      <c r="I79" s="321"/>
      <c r="J79" s="2"/>
    </row>
    <row r="80" spans="1:10" ht="65.25" customHeight="1" thickBot="1" x14ac:dyDescent="1.6">
      <c r="A80" s="167" t="s">
        <v>49</v>
      </c>
      <c r="B80" s="174">
        <v>28</v>
      </c>
      <c r="C80" s="154" t="s">
        <v>49</v>
      </c>
      <c r="D80" s="158">
        <v>28</v>
      </c>
      <c r="E80" s="158">
        <v>28</v>
      </c>
      <c r="F80" s="158">
        <v>2.87</v>
      </c>
      <c r="G80" s="158">
        <v>2.4</v>
      </c>
      <c r="H80" s="158">
        <v>30.5</v>
      </c>
      <c r="I80" s="158">
        <v>110.8</v>
      </c>
      <c r="J80" s="2"/>
    </row>
    <row r="81" spans="1:9" s="10" customFormat="1" ht="65.25" customHeight="1" thickBot="1" x14ac:dyDescent="1.55">
      <c r="A81" s="353" t="s">
        <v>63</v>
      </c>
      <c r="B81" s="321"/>
      <c r="C81" s="321"/>
      <c r="D81" s="321"/>
      <c r="E81" s="321"/>
      <c r="F81" s="34">
        <f>F76+F78+F80</f>
        <v>9.16</v>
      </c>
      <c r="G81" s="34">
        <f>G76+G78+G80</f>
        <v>7.59</v>
      </c>
      <c r="H81" s="34">
        <f>H76+H78+H80</f>
        <v>59.46</v>
      </c>
      <c r="I81" s="34">
        <f>I76+I78+I80</f>
        <v>295.8</v>
      </c>
    </row>
    <row r="82" spans="1:9" s="10" customFormat="1" ht="65.25" customHeight="1" thickBot="1" x14ac:dyDescent="1.55">
      <c r="A82" s="353" t="s">
        <v>64</v>
      </c>
      <c r="B82" s="353"/>
      <c r="C82" s="353"/>
      <c r="D82" s="353"/>
      <c r="E82" s="353"/>
      <c r="F82" s="353"/>
      <c r="G82" s="353"/>
      <c r="H82" s="353"/>
      <c r="I82" s="353"/>
    </row>
    <row r="83" spans="1:9" s="10" customFormat="1" ht="61.5" customHeight="1" thickBot="1" x14ac:dyDescent="1.55">
      <c r="A83" s="335" t="s">
        <v>180</v>
      </c>
      <c r="B83" s="336">
        <v>150</v>
      </c>
      <c r="C83" s="33" t="s">
        <v>45</v>
      </c>
      <c r="D83" s="36">
        <v>37</v>
      </c>
      <c r="E83" s="36">
        <v>37</v>
      </c>
      <c r="F83" s="337">
        <v>3.4</v>
      </c>
      <c r="G83" s="337">
        <v>13.8</v>
      </c>
      <c r="H83" s="337">
        <v>15.95</v>
      </c>
      <c r="I83" s="337">
        <v>160.80000000000001</v>
      </c>
    </row>
    <row r="84" spans="1:9" s="10" customFormat="1" ht="61.5" customHeight="1" thickBot="1" x14ac:dyDescent="1.55">
      <c r="A84" s="335"/>
      <c r="B84" s="336"/>
      <c r="C84" s="33" t="s">
        <v>46</v>
      </c>
      <c r="D84" s="36">
        <v>6</v>
      </c>
      <c r="E84" s="36">
        <v>6</v>
      </c>
      <c r="F84" s="354"/>
      <c r="G84" s="354"/>
      <c r="H84" s="354"/>
      <c r="I84" s="354"/>
    </row>
    <row r="85" spans="1:9" s="10" customFormat="1" ht="61.5" customHeight="1" thickBot="1" x14ac:dyDescent="1.55">
      <c r="A85" s="335"/>
      <c r="B85" s="336"/>
      <c r="C85" s="33" t="s">
        <v>21</v>
      </c>
      <c r="D85" s="36">
        <v>80</v>
      </c>
      <c r="E85" s="36">
        <v>80</v>
      </c>
      <c r="F85" s="354"/>
      <c r="G85" s="354"/>
      <c r="H85" s="354"/>
      <c r="I85" s="354"/>
    </row>
    <row r="86" spans="1:9" s="10" customFormat="1" ht="61.5" customHeight="1" thickBot="1" x14ac:dyDescent="1.55">
      <c r="A86" s="335"/>
      <c r="B86" s="336"/>
      <c r="C86" s="33" t="s">
        <v>88</v>
      </c>
      <c r="D86" s="36">
        <v>1</v>
      </c>
      <c r="E86" s="36">
        <v>1</v>
      </c>
      <c r="F86" s="338"/>
      <c r="G86" s="338"/>
      <c r="H86" s="338"/>
      <c r="I86" s="338"/>
    </row>
    <row r="87" spans="1:9" s="10" customFormat="1" ht="61.5" customHeight="1" thickBot="1" x14ac:dyDescent="1.55">
      <c r="A87" s="321"/>
      <c r="B87" s="321"/>
      <c r="C87" s="321"/>
      <c r="D87" s="321"/>
      <c r="E87" s="321"/>
      <c r="F87" s="34">
        <f>SUM(F83:F86)</f>
        <v>3.4</v>
      </c>
      <c r="G87" s="34">
        <f>SUM(G83:G86)</f>
        <v>13.8</v>
      </c>
      <c r="H87" s="34">
        <f>SUM(H83:H86)</f>
        <v>15.95</v>
      </c>
      <c r="I87" s="34">
        <f>SUM(I83:I86)</f>
        <v>160.80000000000001</v>
      </c>
    </row>
    <row r="88" spans="1:9" ht="61.5" customHeight="1" thickBot="1" x14ac:dyDescent="1.55">
      <c r="A88" s="322" t="s">
        <v>178</v>
      </c>
      <c r="B88" s="325">
        <v>200</v>
      </c>
      <c r="C88" s="33" t="s">
        <v>67</v>
      </c>
      <c r="D88" s="103">
        <v>40</v>
      </c>
      <c r="E88" s="103">
        <v>36</v>
      </c>
      <c r="F88" s="330">
        <v>11.5</v>
      </c>
      <c r="G88" s="330">
        <v>5.14</v>
      </c>
      <c r="H88" s="330">
        <v>10.199999999999999</v>
      </c>
      <c r="I88" s="330">
        <v>147.25</v>
      </c>
    </row>
    <row r="89" spans="1:9" ht="61.5" customHeight="1" thickBot="1" x14ac:dyDescent="1.55">
      <c r="A89" s="323"/>
      <c r="B89" s="326"/>
      <c r="C89" s="33" t="s">
        <v>16</v>
      </c>
      <c r="D89" s="103">
        <v>3</v>
      </c>
      <c r="E89" s="103">
        <v>3</v>
      </c>
      <c r="F89" s="331"/>
      <c r="G89" s="331"/>
      <c r="H89" s="331"/>
      <c r="I89" s="331"/>
    </row>
    <row r="90" spans="1:9" ht="61.5" customHeight="1" thickBot="1" x14ac:dyDescent="1.55">
      <c r="A90" s="323"/>
      <c r="B90" s="326"/>
      <c r="C90" s="33" t="s">
        <v>85</v>
      </c>
      <c r="D90" s="74">
        <v>15</v>
      </c>
      <c r="E90" s="74">
        <v>13</v>
      </c>
      <c r="F90" s="331"/>
      <c r="G90" s="331"/>
      <c r="H90" s="331"/>
      <c r="I90" s="331"/>
    </row>
    <row r="91" spans="1:9" ht="65.25" customHeight="1" thickBot="1" x14ac:dyDescent="1.55">
      <c r="A91" s="324"/>
      <c r="B91" s="324"/>
      <c r="C91" s="33" t="s">
        <v>70</v>
      </c>
      <c r="D91" s="74">
        <v>275</v>
      </c>
      <c r="E91" s="74">
        <v>169</v>
      </c>
      <c r="F91" s="331"/>
      <c r="G91" s="331"/>
      <c r="H91" s="331"/>
      <c r="I91" s="331"/>
    </row>
    <row r="92" spans="1:9" ht="61.5" customHeight="1" thickBot="1" x14ac:dyDescent="1.55">
      <c r="A92" s="324"/>
      <c r="B92" s="324"/>
      <c r="C92" s="33" t="s">
        <v>11</v>
      </c>
      <c r="D92" s="103">
        <v>26</v>
      </c>
      <c r="E92" s="103">
        <v>26</v>
      </c>
      <c r="F92" s="331"/>
      <c r="G92" s="331"/>
      <c r="H92" s="331"/>
      <c r="I92" s="331"/>
    </row>
    <row r="93" spans="1:9" ht="72.75" customHeight="1" thickBot="1" x14ac:dyDescent="0.35">
      <c r="A93" s="324"/>
      <c r="B93" s="324"/>
      <c r="C93" s="52" t="s">
        <v>88</v>
      </c>
      <c r="D93" s="53">
        <v>1</v>
      </c>
      <c r="E93" s="53">
        <v>1</v>
      </c>
      <c r="F93" s="332"/>
      <c r="G93" s="332"/>
      <c r="H93" s="332"/>
      <c r="I93" s="332"/>
    </row>
    <row r="94" spans="1:9" ht="72.75" customHeight="1" thickBot="1" x14ac:dyDescent="1.55">
      <c r="A94" s="321"/>
      <c r="B94" s="321"/>
      <c r="C94" s="321"/>
      <c r="D94" s="321"/>
      <c r="E94" s="321"/>
      <c r="F94" s="102">
        <f>SUM(F88:F93)</f>
        <v>11.5</v>
      </c>
      <c r="G94" s="102">
        <f>SUM(G88:G93)</f>
        <v>5.14</v>
      </c>
      <c r="H94" s="102">
        <f>SUM(H88:H93)</f>
        <v>10.199999999999999</v>
      </c>
      <c r="I94" s="102">
        <f>SUM(I88:I93)</f>
        <v>147.25</v>
      </c>
    </row>
    <row r="95" spans="1:9" ht="72.75" customHeight="1" thickBot="1" x14ac:dyDescent="0.35">
      <c r="A95" s="322" t="s">
        <v>57</v>
      </c>
      <c r="B95" s="325">
        <v>100</v>
      </c>
      <c r="C95" s="50" t="s">
        <v>85</v>
      </c>
      <c r="D95" s="51">
        <v>10</v>
      </c>
      <c r="E95" s="51">
        <v>8</v>
      </c>
      <c r="F95" s="330">
        <v>7.4</v>
      </c>
      <c r="G95" s="330">
        <v>16</v>
      </c>
      <c r="H95" s="330">
        <v>27.4</v>
      </c>
      <c r="I95" s="330">
        <v>220.8</v>
      </c>
    </row>
    <row r="96" spans="1:9" ht="72.75" customHeight="1" thickBot="1" x14ac:dyDescent="0.35">
      <c r="A96" s="323"/>
      <c r="B96" s="326"/>
      <c r="C96" s="52" t="s">
        <v>31</v>
      </c>
      <c r="D96" s="51">
        <v>64</v>
      </c>
      <c r="E96" s="51">
        <v>64</v>
      </c>
      <c r="F96" s="331"/>
      <c r="G96" s="331"/>
      <c r="H96" s="331"/>
      <c r="I96" s="331"/>
    </row>
    <row r="97" spans="1:10" ht="72.75" customHeight="1" thickBot="1" x14ac:dyDescent="0.35">
      <c r="A97" s="323"/>
      <c r="B97" s="326"/>
      <c r="C97" s="52" t="s">
        <v>10</v>
      </c>
      <c r="D97" s="51">
        <v>9</v>
      </c>
      <c r="E97" s="51">
        <v>9</v>
      </c>
      <c r="F97" s="331"/>
      <c r="G97" s="331"/>
      <c r="H97" s="331"/>
      <c r="I97" s="331"/>
    </row>
    <row r="98" spans="1:10" ht="72.75" customHeight="1" thickBot="1" x14ac:dyDescent="0.35">
      <c r="A98" s="324"/>
      <c r="B98" s="324"/>
      <c r="C98" s="52" t="s">
        <v>12</v>
      </c>
      <c r="D98" s="35">
        <v>15</v>
      </c>
      <c r="E98" s="35">
        <v>15</v>
      </c>
      <c r="F98" s="331"/>
      <c r="G98" s="331"/>
      <c r="H98" s="331"/>
      <c r="I98" s="331"/>
    </row>
    <row r="99" spans="1:10" ht="72.75" customHeight="1" thickBot="1" x14ac:dyDescent="0.35">
      <c r="A99" s="324"/>
      <c r="B99" s="324"/>
      <c r="C99" s="52" t="s">
        <v>177</v>
      </c>
      <c r="D99" s="53">
        <v>4</v>
      </c>
      <c r="E99" s="53">
        <v>4</v>
      </c>
      <c r="F99" s="331"/>
      <c r="G99" s="331"/>
      <c r="H99" s="331"/>
      <c r="I99" s="331"/>
    </row>
    <row r="100" spans="1:10" ht="72.75" customHeight="1" thickBot="1" x14ac:dyDescent="0.35">
      <c r="A100" s="324"/>
      <c r="B100" s="324"/>
      <c r="C100" s="52" t="s">
        <v>16</v>
      </c>
      <c r="D100" s="53">
        <v>4</v>
      </c>
      <c r="E100" s="53">
        <v>4</v>
      </c>
      <c r="F100" s="332"/>
      <c r="G100" s="332"/>
      <c r="H100" s="332"/>
      <c r="I100" s="332"/>
    </row>
    <row r="101" spans="1:10" ht="61.5" customHeight="1" thickBot="1" x14ac:dyDescent="1.55">
      <c r="A101" s="321"/>
      <c r="B101" s="321"/>
      <c r="C101" s="321"/>
      <c r="D101" s="321"/>
      <c r="E101" s="321"/>
      <c r="F101" s="34">
        <f>SUM(F95:F100)</f>
        <v>7.4</v>
      </c>
      <c r="G101" s="34">
        <f>SUM(G95:G100)</f>
        <v>16</v>
      </c>
      <c r="H101" s="34">
        <f>SUM(H95:H100)</f>
        <v>27.4</v>
      </c>
      <c r="I101" s="34">
        <f>SUM(I95:I100)</f>
        <v>220.8</v>
      </c>
    </row>
    <row r="102" spans="1:10" ht="61.5" customHeight="1" thickBot="1" x14ac:dyDescent="1.6">
      <c r="A102" s="166" t="s">
        <v>38</v>
      </c>
      <c r="B102" s="162">
        <v>64</v>
      </c>
      <c r="C102" s="164" t="s">
        <v>38</v>
      </c>
      <c r="D102" s="160">
        <v>64</v>
      </c>
      <c r="E102" s="160">
        <v>64</v>
      </c>
      <c r="F102" s="160">
        <v>5.7</v>
      </c>
      <c r="G102" s="160">
        <v>0.9</v>
      </c>
      <c r="H102" s="160">
        <v>42.8</v>
      </c>
      <c r="I102" s="160">
        <v>200.8</v>
      </c>
    </row>
    <row r="103" spans="1:10" ht="61.5" customHeight="1" thickBot="1" x14ac:dyDescent="1.6">
      <c r="A103" s="402"/>
      <c r="B103" s="403"/>
      <c r="C103" s="403"/>
      <c r="D103" s="403"/>
      <c r="E103" s="403"/>
      <c r="F103" s="403"/>
      <c r="G103" s="403"/>
      <c r="H103" s="403"/>
      <c r="I103" s="404"/>
    </row>
    <row r="104" spans="1:10" ht="61.5" customHeight="1" thickBot="1" x14ac:dyDescent="1.6">
      <c r="A104" s="167" t="s">
        <v>37</v>
      </c>
      <c r="B104" s="168">
        <v>50</v>
      </c>
      <c r="C104" s="154" t="s">
        <v>22</v>
      </c>
      <c r="D104" s="160">
        <v>50</v>
      </c>
      <c r="E104" s="160">
        <v>50</v>
      </c>
      <c r="F104" s="160">
        <v>3.3</v>
      </c>
      <c r="G104" s="160">
        <v>0.66</v>
      </c>
      <c r="H104" s="160">
        <v>16.7</v>
      </c>
      <c r="I104" s="169">
        <v>87</v>
      </c>
    </row>
    <row r="105" spans="1:10" ht="65.25" customHeight="1" thickBot="1" x14ac:dyDescent="1.55">
      <c r="A105" s="318"/>
      <c r="B105" s="319"/>
      <c r="C105" s="319"/>
      <c r="D105" s="319"/>
      <c r="E105" s="319"/>
      <c r="F105" s="319"/>
      <c r="G105" s="319"/>
      <c r="H105" s="319"/>
      <c r="I105" s="320"/>
      <c r="J105" s="2"/>
    </row>
    <row r="106" spans="1:10" ht="71.25" customHeight="1" thickBot="1" x14ac:dyDescent="1.45">
      <c r="A106" s="280" t="s">
        <v>41</v>
      </c>
      <c r="B106" s="274">
        <v>200</v>
      </c>
      <c r="C106" s="22" t="s">
        <v>29</v>
      </c>
      <c r="D106" s="23">
        <v>0.5</v>
      </c>
      <c r="E106" s="136">
        <v>0.5</v>
      </c>
      <c r="F106" s="257">
        <v>0.47</v>
      </c>
      <c r="G106" s="257">
        <v>4.8</v>
      </c>
      <c r="H106" s="259">
        <v>4.18</v>
      </c>
      <c r="I106" s="257">
        <v>74</v>
      </c>
    </row>
    <row r="107" spans="1:10" ht="67.5" customHeight="1" thickBot="1" x14ac:dyDescent="1.45">
      <c r="A107" s="281"/>
      <c r="B107" s="275"/>
      <c r="C107" s="22" t="s">
        <v>21</v>
      </c>
      <c r="D107" s="23">
        <v>20</v>
      </c>
      <c r="E107" s="136">
        <v>20</v>
      </c>
      <c r="F107" s="462"/>
      <c r="G107" s="462"/>
      <c r="H107" s="463"/>
      <c r="I107" s="462"/>
    </row>
    <row r="108" spans="1:10" ht="56.25" customHeight="1" thickBot="1" x14ac:dyDescent="1.45">
      <c r="A108" s="281"/>
      <c r="B108" s="275"/>
      <c r="C108" s="101" t="s">
        <v>12</v>
      </c>
      <c r="D108" s="100">
        <v>10</v>
      </c>
      <c r="E108" s="137">
        <v>10</v>
      </c>
      <c r="F108" s="258"/>
      <c r="G108" s="258"/>
      <c r="H108" s="260"/>
      <c r="I108" s="258"/>
    </row>
    <row r="109" spans="1:10" ht="56.25" customHeight="1" thickBot="1" x14ac:dyDescent="1.45">
      <c r="A109" s="261"/>
      <c r="B109" s="261"/>
      <c r="C109" s="261"/>
      <c r="D109" s="261"/>
      <c r="E109" s="261"/>
      <c r="F109" s="25">
        <f>SUM(F106:F108)</f>
        <v>0.47</v>
      </c>
      <c r="G109" s="25">
        <f>SUM(G106:G108)</f>
        <v>4.8</v>
      </c>
      <c r="H109" s="25">
        <f>SUM(H106:H108)</f>
        <v>4.18</v>
      </c>
      <c r="I109" s="25">
        <f>SUM(I106:I108)</f>
        <v>74</v>
      </c>
    </row>
    <row r="110" spans="1:10" s="10" customFormat="1" ht="65.25" customHeight="1" thickBot="1" x14ac:dyDescent="1.55">
      <c r="A110" s="353" t="s">
        <v>65</v>
      </c>
      <c r="B110" s="321"/>
      <c r="C110" s="321"/>
      <c r="D110" s="321"/>
      <c r="E110" s="321"/>
      <c r="F110" s="41">
        <f>F109+F104+F102+F101+F94+F87</f>
        <v>31.769999999999996</v>
      </c>
      <c r="G110" s="41">
        <f t="shared" ref="G110:I110" si="4">G109+G104+G102+G101+G94+G87</f>
        <v>41.3</v>
      </c>
      <c r="H110" s="41">
        <f t="shared" si="4"/>
        <v>117.22999999999999</v>
      </c>
      <c r="I110" s="41">
        <f t="shared" si="4"/>
        <v>890.65000000000009</v>
      </c>
    </row>
    <row r="111" spans="1:10" s="10" customFormat="1" ht="65.25" customHeight="1" thickBot="1" x14ac:dyDescent="1.55">
      <c r="A111" s="353" t="s">
        <v>59</v>
      </c>
      <c r="B111" s="353"/>
      <c r="C111" s="353"/>
      <c r="D111" s="353"/>
      <c r="E111" s="353"/>
      <c r="F111" s="353"/>
      <c r="G111" s="353"/>
      <c r="H111" s="353"/>
      <c r="I111" s="353"/>
    </row>
    <row r="112" spans="1:10" ht="65.25" customHeight="1" thickBot="1" x14ac:dyDescent="1.55">
      <c r="A112" s="37" t="s">
        <v>50</v>
      </c>
      <c r="B112" s="47">
        <v>200</v>
      </c>
      <c r="C112" s="33" t="s">
        <v>50</v>
      </c>
      <c r="D112" s="36">
        <v>200</v>
      </c>
      <c r="E112" s="36">
        <v>200</v>
      </c>
      <c r="F112" s="36"/>
      <c r="G112" s="36"/>
      <c r="H112" s="36">
        <v>17.5</v>
      </c>
      <c r="I112" s="36">
        <v>44.8</v>
      </c>
    </row>
    <row r="113" spans="1:9" s="10" customFormat="1" ht="65.25" customHeight="1" thickBot="1" x14ac:dyDescent="1.55">
      <c r="A113" s="353" t="s">
        <v>66</v>
      </c>
      <c r="B113" s="353"/>
      <c r="C113" s="353"/>
      <c r="D113" s="353"/>
      <c r="E113" s="353"/>
      <c r="F113" s="34">
        <f>SUM(F112)</f>
        <v>0</v>
      </c>
      <c r="G113" s="34">
        <f>SUM(G112)</f>
        <v>0</v>
      </c>
      <c r="H113" s="34">
        <f>SUM(H112)</f>
        <v>17.5</v>
      </c>
      <c r="I113" s="34">
        <f>SUM(I112)</f>
        <v>44.8</v>
      </c>
    </row>
    <row r="114" spans="1:9" s="10" customFormat="1" ht="72.75" customHeight="1" thickBot="1" x14ac:dyDescent="1.55">
      <c r="A114" s="353" t="s">
        <v>25</v>
      </c>
      <c r="B114" s="353"/>
      <c r="C114" s="353"/>
      <c r="D114" s="353"/>
      <c r="E114" s="353"/>
      <c r="F114" s="41">
        <f>F110+F113+F81+F67+F32+F14+F74</f>
        <v>123.57</v>
      </c>
      <c r="G114" s="41">
        <f t="shared" ref="G114:I114" si="5">G110+G113+G81+G67+G32+G14+G74</f>
        <v>129.66999999999999</v>
      </c>
      <c r="H114" s="41">
        <f t="shared" si="5"/>
        <v>510.97</v>
      </c>
      <c r="I114" s="41">
        <f t="shared" si="5"/>
        <v>3513.7200000000003</v>
      </c>
    </row>
  </sheetData>
  <mergeCells count="114">
    <mergeCell ref="I61:I62"/>
    <mergeCell ref="I34:I40"/>
    <mergeCell ref="F42:F51"/>
    <mergeCell ref="G42:G51"/>
    <mergeCell ref="H42:H51"/>
    <mergeCell ref="I42:I51"/>
    <mergeCell ref="F53:F59"/>
    <mergeCell ref="G53:G59"/>
    <mergeCell ref="H53:H59"/>
    <mergeCell ref="I53:I59"/>
    <mergeCell ref="H34:H40"/>
    <mergeCell ref="A61:A62"/>
    <mergeCell ref="B61:B62"/>
    <mergeCell ref="F61:F62"/>
    <mergeCell ref="G61:G62"/>
    <mergeCell ref="H61:H62"/>
    <mergeCell ref="A52:E52"/>
    <mergeCell ref="A53:A59"/>
    <mergeCell ref="B53:B59"/>
    <mergeCell ref="A60:E60"/>
    <mergeCell ref="A41:E41"/>
    <mergeCell ref="A42:A51"/>
    <mergeCell ref="B42:B51"/>
    <mergeCell ref="G21:G23"/>
    <mergeCell ref="H21:H23"/>
    <mergeCell ref="I21:I23"/>
    <mergeCell ref="A24:E24"/>
    <mergeCell ref="A25:A27"/>
    <mergeCell ref="B25:B27"/>
    <mergeCell ref="A34:A40"/>
    <mergeCell ref="B34:B40"/>
    <mergeCell ref="A33:I33"/>
    <mergeCell ref="A32:E32"/>
    <mergeCell ref="I25:I27"/>
    <mergeCell ref="A28:E28"/>
    <mergeCell ref="A30:I30"/>
    <mergeCell ref="A21:A23"/>
    <mergeCell ref="B21:B23"/>
    <mergeCell ref="F21:F23"/>
    <mergeCell ref="F25:F27"/>
    <mergeCell ref="G25:G27"/>
    <mergeCell ref="H25:H27"/>
    <mergeCell ref="F34:F40"/>
    <mergeCell ref="G34:G40"/>
    <mergeCell ref="A6:I6"/>
    <mergeCell ref="A20:E20"/>
    <mergeCell ref="A14:E14"/>
    <mergeCell ref="A15:I15"/>
    <mergeCell ref="A16:A19"/>
    <mergeCell ref="A7:A8"/>
    <mergeCell ref="B7:B8"/>
    <mergeCell ref="F7:F8"/>
    <mergeCell ref="G7:G8"/>
    <mergeCell ref="H7:H8"/>
    <mergeCell ref="I7:I8"/>
    <mergeCell ref="A9:E9"/>
    <mergeCell ref="A10:A12"/>
    <mergeCell ref="B16:B19"/>
    <mergeCell ref="B10:B12"/>
    <mergeCell ref="F10:F12"/>
    <mergeCell ref="G10:G12"/>
    <mergeCell ref="H10:H12"/>
    <mergeCell ref="I10:I12"/>
    <mergeCell ref="A13:E13"/>
    <mergeCell ref="F16:F19"/>
    <mergeCell ref="G16:G19"/>
    <mergeCell ref="H16:H19"/>
    <mergeCell ref="I16:I19"/>
    <mergeCell ref="H106:H108"/>
    <mergeCell ref="A94:E94"/>
    <mergeCell ref="A83:A86"/>
    <mergeCell ref="B83:B86"/>
    <mergeCell ref="A63:E63"/>
    <mergeCell ref="A65:I65"/>
    <mergeCell ref="A67:E67"/>
    <mergeCell ref="A75:I75"/>
    <mergeCell ref="A81:E81"/>
    <mergeCell ref="F88:F93"/>
    <mergeCell ref="G88:G93"/>
    <mergeCell ref="H88:H93"/>
    <mergeCell ref="I88:I93"/>
    <mergeCell ref="A82:I82"/>
    <mergeCell ref="F83:F86"/>
    <mergeCell ref="G83:G86"/>
    <mergeCell ref="H83:H86"/>
    <mergeCell ref="I83:I86"/>
    <mergeCell ref="A68:I68"/>
    <mergeCell ref="A70:I70"/>
    <mergeCell ref="A72:I72"/>
    <mergeCell ref="A74:E74"/>
    <mergeCell ref="A114:E114"/>
    <mergeCell ref="A110:E110"/>
    <mergeCell ref="A111:I111"/>
    <mergeCell ref="A77:I77"/>
    <mergeCell ref="A79:I79"/>
    <mergeCell ref="A105:I105"/>
    <mergeCell ref="A95:A100"/>
    <mergeCell ref="B95:B100"/>
    <mergeCell ref="A101:E101"/>
    <mergeCell ref="F95:F100"/>
    <mergeCell ref="G95:G100"/>
    <mergeCell ref="H95:H100"/>
    <mergeCell ref="I95:I100"/>
    <mergeCell ref="A113:E113"/>
    <mergeCell ref="A87:E87"/>
    <mergeCell ref="I106:I108"/>
    <mergeCell ref="A109:E109"/>
    <mergeCell ref="A103:I103"/>
    <mergeCell ref="A88:A93"/>
    <mergeCell ref="B88:B93"/>
    <mergeCell ref="A106:A108"/>
    <mergeCell ref="B106:B108"/>
    <mergeCell ref="F106:F108"/>
    <mergeCell ref="G106:G108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106"/>
  <sheetViews>
    <sheetView view="pageBreakPreview" zoomScale="19" zoomScaleSheetLayoutView="19" workbookViewId="0">
      <selection activeCell="G3" sqref="G3"/>
    </sheetView>
  </sheetViews>
  <sheetFormatPr defaultRowHeight="14.4" x14ac:dyDescent="0.3"/>
  <cols>
    <col min="1" max="1" width="138.6640625" style="3" customWidth="1"/>
    <col min="2" max="2" width="66.33203125" style="3" customWidth="1"/>
    <col min="3" max="3" width="138" customWidth="1"/>
    <col min="4" max="4" width="63.33203125" style="2" customWidth="1"/>
    <col min="5" max="5" width="56.88671875" style="2" customWidth="1"/>
    <col min="6" max="8" width="51.109375" style="2" customWidth="1"/>
    <col min="9" max="9" width="66.88671875" style="2" customWidth="1"/>
  </cols>
  <sheetData>
    <row r="3" spans="1:9" ht="96.75" customHeight="1" thickBot="1" x14ac:dyDescent="1.45">
      <c r="A3" s="185" t="s">
        <v>186</v>
      </c>
      <c r="B3" s="133"/>
      <c r="C3" s="134" t="s">
        <v>75</v>
      </c>
      <c r="D3" s="135" t="s">
        <v>181</v>
      </c>
      <c r="E3" s="135"/>
      <c r="F3" s="135"/>
      <c r="G3" s="134" t="s">
        <v>189</v>
      </c>
      <c r="H3" s="135"/>
      <c r="I3" s="135"/>
    </row>
    <row r="4" spans="1:9" ht="222.75" customHeight="1" thickBot="1" x14ac:dyDescent="0.35">
      <c r="A4" s="20" t="s">
        <v>0</v>
      </c>
      <c r="B4" s="20" t="s">
        <v>1</v>
      </c>
      <c r="C4" s="20" t="s">
        <v>2</v>
      </c>
      <c r="D4" s="20" t="s">
        <v>3</v>
      </c>
      <c r="E4" s="20" t="s">
        <v>4</v>
      </c>
      <c r="F4" s="20" t="s">
        <v>5</v>
      </c>
      <c r="G4" s="20" t="s">
        <v>6</v>
      </c>
      <c r="H4" s="20" t="s">
        <v>7</v>
      </c>
      <c r="I4" s="21" t="s">
        <v>8</v>
      </c>
    </row>
    <row r="5" spans="1:9" ht="72" customHeight="1" thickBot="1" x14ac:dyDescent="1.45">
      <c r="A5" s="262" t="s">
        <v>9</v>
      </c>
      <c r="B5" s="262"/>
      <c r="C5" s="262"/>
      <c r="D5" s="262"/>
      <c r="E5" s="262"/>
      <c r="F5" s="262"/>
      <c r="G5" s="262"/>
      <c r="H5" s="262"/>
      <c r="I5" s="262"/>
    </row>
    <row r="6" spans="1:9" ht="72" customHeight="1" thickBot="1" x14ac:dyDescent="1.45">
      <c r="A6" s="271" t="s">
        <v>114</v>
      </c>
      <c r="B6" s="287" t="s">
        <v>115</v>
      </c>
      <c r="C6" s="22" t="s">
        <v>11</v>
      </c>
      <c r="D6" s="77">
        <v>90</v>
      </c>
      <c r="E6" s="77">
        <v>90</v>
      </c>
      <c r="F6" s="254">
        <v>5.9</v>
      </c>
      <c r="G6" s="254">
        <v>6.4</v>
      </c>
      <c r="H6" s="254">
        <v>16</v>
      </c>
      <c r="I6" s="254">
        <v>150</v>
      </c>
    </row>
    <row r="7" spans="1:9" ht="72" customHeight="1" thickBot="1" x14ac:dyDescent="1.45">
      <c r="A7" s="286"/>
      <c r="B7" s="262"/>
      <c r="C7" s="22" t="s">
        <v>10</v>
      </c>
      <c r="D7" s="77">
        <v>20</v>
      </c>
      <c r="E7" s="77">
        <v>20</v>
      </c>
      <c r="F7" s="255"/>
      <c r="G7" s="255"/>
      <c r="H7" s="255"/>
      <c r="I7" s="255"/>
    </row>
    <row r="8" spans="1:9" ht="72" customHeight="1" thickBot="1" x14ac:dyDescent="1.45">
      <c r="A8" s="292"/>
      <c r="B8" s="262"/>
      <c r="C8" s="22" t="s">
        <v>42</v>
      </c>
      <c r="D8" s="77">
        <v>12</v>
      </c>
      <c r="E8" s="77">
        <v>12</v>
      </c>
      <c r="F8" s="256"/>
      <c r="G8" s="256"/>
      <c r="H8" s="256"/>
      <c r="I8" s="256"/>
    </row>
    <row r="9" spans="1:9" ht="72" customHeight="1" thickBot="1" x14ac:dyDescent="1.45">
      <c r="A9" s="290"/>
      <c r="B9" s="277"/>
      <c r="C9" s="277"/>
      <c r="D9" s="277"/>
      <c r="E9" s="277"/>
      <c r="F9" s="78">
        <f>SUM(F6:F8)</f>
        <v>5.9</v>
      </c>
      <c r="G9" s="78">
        <f>SUM(G6:G8)</f>
        <v>6.4</v>
      </c>
      <c r="H9" s="76">
        <f>SUM(H6:H8)</f>
        <v>16</v>
      </c>
      <c r="I9" s="76">
        <f>SUM(I6:I8)</f>
        <v>150</v>
      </c>
    </row>
    <row r="10" spans="1:9" ht="72" customHeight="1" thickBot="1" x14ac:dyDescent="1.45">
      <c r="A10" s="280" t="s">
        <v>122</v>
      </c>
      <c r="B10" s="274">
        <v>200</v>
      </c>
      <c r="C10" s="22" t="s">
        <v>29</v>
      </c>
      <c r="D10" s="23">
        <v>0.5</v>
      </c>
      <c r="E10" s="23">
        <v>0.5</v>
      </c>
      <c r="F10" s="293">
        <v>0.3</v>
      </c>
      <c r="G10" s="296">
        <v>0.2</v>
      </c>
      <c r="H10" s="299">
        <v>12</v>
      </c>
      <c r="I10" s="299">
        <v>68</v>
      </c>
    </row>
    <row r="11" spans="1:9" ht="72" customHeight="1" thickBot="1" x14ac:dyDescent="1.45">
      <c r="A11" s="281"/>
      <c r="B11" s="275"/>
      <c r="C11" s="22" t="s">
        <v>123</v>
      </c>
      <c r="D11" s="23">
        <v>8</v>
      </c>
      <c r="E11" s="23">
        <v>8</v>
      </c>
      <c r="F11" s="294"/>
      <c r="G11" s="297"/>
      <c r="H11" s="299"/>
      <c r="I11" s="299"/>
    </row>
    <row r="12" spans="1:9" ht="72" customHeight="1" thickBot="1" x14ac:dyDescent="1.45">
      <c r="A12" s="281"/>
      <c r="B12" s="275"/>
      <c r="C12" s="80" t="s">
        <v>12</v>
      </c>
      <c r="D12" s="77">
        <v>15</v>
      </c>
      <c r="E12" s="77">
        <v>15</v>
      </c>
      <c r="F12" s="295"/>
      <c r="G12" s="298"/>
      <c r="H12" s="299"/>
      <c r="I12" s="299"/>
    </row>
    <row r="13" spans="1:9" ht="72" customHeight="1" thickBot="1" x14ac:dyDescent="1.45">
      <c r="A13" s="261"/>
      <c r="B13" s="261"/>
      <c r="C13" s="261"/>
      <c r="D13" s="261"/>
      <c r="E13" s="261"/>
      <c r="F13" s="78">
        <f ca="1">SUM(F12:F13)</f>
        <v>0</v>
      </c>
      <c r="G13" s="78">
        <f>SUM(G10:G12)</f>
        <v>0.2</v>
      </c>
      <c r="H13" s="25">
        <f>SUM(H10:H11)</f>
        <v>12</v>
      </c>
      <c r="I13" s="25">
        <f>SUM(I10:I11)</f>
        <v>68</v>
      </c>
    </row>
    <row r="14" spans="1:9" ht="72" customHeight="1" thickBot="1" x14ac:dyDescent="1.45">
      <c r="A14" s="266" t="s">
        <v>62</v>
      </c>
      <c r="B14" s="269"/>
      <c r="C14" s="269"/>
      <c r="D14" s="269"/>
      <c r="E14" s="270"/>
      <c r="F14" s="27">
        <f>F9</f>
        <v>5.9</v>
      </c>
      <c r="G14" s="27">
        <f>G9</f>
        <v>6.4</v>
      </c>
      <c r="H14" s="27">
        <f>H9+H13</f>
        <v>28</v>
      </c>
      <c r="I14" s="27">
        <f>I9+I13</f>
        <v>218</v>
      </c>
    </row>
    <row r="15" spans="1:9" ht="72" customHeight="1" thickBot="1" x14ac:dyDescent="1.45">
      <c r="A15" s="265" t="s">
        <v>13</v>
      </c>
      <c r="B15" s="265"/>
      <c r="C15" s="265"/>
      <c r="D15" s="265"/>
      <c r="E15" s="265"/>
      <c r="F15" s="265"/>
      <c r="G15" s="265"/>
      <c r="H15" s="265"/>
      <c r="I15" s="265"/>
    </row>
    <row r="16" spans="1:9" ht="72" customHeight="1" thickBot="1" x14ac:dyDescent="1.45">
      <c r="A16" s="271" t="s">
        <v>159</v>
      </c>
      <c r="B16" s="274">
        <v>250</v>
      </c>
      <c r="C16" s="22" t="s">
        <v>116</v>
      </c>
      <c r="D16" s="77">
        <v>40</v>
      </c>
      <c r="E16" s="77">
        <v>40</v>
      </c>
      <c r="F16" s="254">
        <v>6.8</v>
      </c>
      <c r="G16" s="254">
        <v>8.5</v>
      </c>
      <c r="H16" s="254">
        <v>31.9</v>
      </c>
      <c r="I16" s="254">
        <v>217.4</v>
      </c>
    </row>
    <row r="17" spans="1:9" ht="72" customHeight="1" thickBot="1" x14ac:dyDescent="1.45">
      <c r="A17" s="272"/>
      <c r="B17" s="275"/>
      <c r="C17" s="22" t="s">
        <v>12</v>
      </c>
      <c r="D17" s="77">
        <v>10</v>
      </c>
      <c r="E17" s="77">
        <v>10</v>
      </c>
      <c r="F17" s="255"/>
      <c r="G17" s="255"/>
      <c r="H17" s="255"/>
      <c r="I17" s="255"/>
    </row>
    <row r="18" spans="1:9" ht="72" customHeight="1" thickBot="1" x14ac:dyDescent="1.45">
      <c r="A18" s="272"/>
      <c r="B18" s="275"/>
      <c r="C18" s="22" t="s">
        <v>21</v>
      </c>
      <c r="D18" s="77">
        <v>110</v>
      </c>
      <c r="E18" s="77">
        <v>110</v>
      </c>
      <c r="F18" s="255"/>
      <c r="G18" s="255"/>
      <c r="H18" s="255"/>
      <c r="I18" s="255"/>
    </row>
    <row r="19" spans="1:9" ht="72" customHeight="1" thickBot="1" x14ac:dyDescent="1.45">
      <c r="A19" s="272"/>
      <c r="B19" s="275"/>
      <c r="C19" s="22" t="s">
        <v>10</v>
      </c>
      <c r="D19" s="77">
        <v>10</v>
      </c>
      <c r="E19" s="77">
        <v>10</v>
      </c>
      <c r="F19" s="255"/>
      <c r="G19" s="255"/>
      <c r="H19" s="255"/>
      <c r="I19" s="255"/>
    </row>
    <row r="20" spans="1:9" ht="72" customHeight="1" thickBot="1" x14ac:dyDescent="1.45">
      <c r="A20" s="272"/>
      <c r="B20" s="275"/>
      <c r="C20" s="79" t="s">
        <v>88</v>
      </c>
      <c r="D20" s="77">
        <v>1</v>
      </c>
      <c r="E20" s="77">
        <v>1</v>
      </c>
      <c r="F20" s="256"/>
      <c r="G20" s="256"/>
      <c r="H20" s="256"/>
      <c r="I20" s="256"/>
    </row>
    <row r="21" spans="1:9" ht="72" customHeight="1" thickBot="1" x14ac:dyDescent="1.45">
      <c r="A21" s="261"/>
      <c r="B21" s="261"/>
      <c r="C21" s="261"/>
      <c r="D21" s="261"/>
      <c r="E21" s="261"/>
      <c r="F21" s="78">
        <f>SUM(F16:F20)</f>
        <v>6.8</v>
      </c>
      <c r="G21" s="78">
        <f>SUM(G16:G20)</f>
        <v>8.5</v>
      </c>
      <c r="H21" s="78">
        <f>SUM(H16:H20)</f>
        <v>31.9</v>
      </c>
      <c r="I21" s="78">
        <f>SUM(I16:I20)</f>
        <v>217.4</v>
      </c>
    </row>
    <row r="22" spans="1:9" ht="72" customHeight="1" thickBot="1" x14ac:dyDescent="1.45">
      <c r="A22" s="28" t="s">
        <v>87</v>
      </c>
      <c r="B22" s="78">
        <v>150</v>
      </c>
      <c r="C22" s="79" t="s">
        <v>117</v>
      </c>
      <c r="D22" s="77">
        <v>150</v>
      </c>
      <c r="E22" s="77">
        <v>135</v>
      </c>
      <c r="F22" s="77">
        <v>0.49</v>
      </c>
      <c r="G22" s="77">
        <v>0.19</v>
      </c>
      <c r="H22" s="77">
        <v>20.56</v>
      </c>
      <c r="I22" s="77">
        <v>77</v>
      </c>
    </row>
    <row r="23" spans="1:9" ht="72" customHeight="1" thickBot="1" x14ac:dyDescent="1.45">
      <c r="A23" s="291"/>
      <c r="B23" s="283"/>
      <c r="C23" s="283"/>
      <c r="D23" s="283"/>
      <c r="E23" s="283"/>
      <c r="F23" s="283"/>
      <c r="G23" s="283"/>
      <c r="H23" s="283"/>
      <c r="I23" s="284"/>
    </row>
    <row r="24" spans="1:9" ht="72" customHeight="1" thickBot="1" x14ac:dyDescent="1.45">
      <c r="A24" s="28" t="s">
        <v>38</v>
      </c>
      <c r="B24" s="78">
        <v>50</v>
      </c>
      <c r="C24" s="79" t="s">
        <v>38</v>
      </c>
      <c r="D24" s="77">
        <v>50</v>
      </c>
      <c r="E24" s="77">
        <v>50</v>
      </c>
      <c r="F24" s="77">
        <v>4.0999999999999996</v>
      </c>
      <c r="G24" s="77">
        <v>0.3</v>
      </c>
      <c r="H24" s="77">
        <v>40.19</v>
      </c>
      <c r="I24" s="77">
        <v>192.2</v>
      </c>
    </row>
    <row r="25" spans="1:9" ht="72" customHeight="1" thickBot="1" x14ac:dyDescent="1.45">
      <c r="A25" s="282"/>
      <c r="B25" s="283"/>
      <c r="C25" s="283"/>
      <c r="D25" s="283"/>
      <c r="E25" s="283"/>
      <c r="F25" s="283"/>
      <c r="G25" s="283"/>
      <c r="H25" s="283"/>
      <c r="I25" s="284"/>
    </row>
    <row r="26" spans="1:9" ht="72" customHeight="1" thickBot="1" x14ac:dyDescent="1.45">
      <c r="A26" s="26" t="s">
        <v>37</v>
      </c>
      <c r="B26" s="83">
        <v>50</v>
      </c>
      <c r="C26" s="22" t="s">
        <v>22</v>
      </c>
      <c r="D26" s="77">
        <v>50</v>
      </c>
      <c r="E26" s="77">
        <v>50</v>
      </c>
      <c r="F26" s="77">
        <v>3.3</v>
      </c>
      <c r="G26" s="77">
        <v>0.66</v>
      </c>
      <c r="H26" s="77">
        <v>16.7</v>
      </c>
      <c r="I26" s="29">
        <v>87</v>
      </c>
    </row>
    <row r="27" spans="1:9" ht="72" customHeight="1" thickBot="1" x14ac:dyDescent="1.45">
      <c r="A27" s="290"/>
      <c r="B27" s="277"/>
      <c r="C27" s="277"/>
      <c r="D27" s="277"/>
      <c r="E27" s="277"/>
      <c r="F27" s="277"/>
      <c r="G27" s="277"/>
      <c r="H27" s="277"/>
      <c r="I27" s="277"/>
    </row>
    <row r="28" spans="1:9" ht="72" customHeight="1" thickBot="1" x14ac:dyDescent="1.45">
      <c r="A28" s="278" t="s">
        <v>39</v>
      </c>
      <c r="B28" s="264">
        <v>200</v>
      </c>
      <c r="C28" s="22" t="s">
        <v>72</v>
      </c>
      <c r="D28" s="77">
        <v>4</v>
      </c>
      <c r="E28" s="77">
        <v>4</v>
      </c>
      <c r="F28" s="254">
        <v>3.4</v>
      </c>
      <c r="G28" s="254">
        <v>4.0999999999999996</v>
      </c>
      <c r="H28" s="254">
        <v>22.7</v>
      </c>
      <c r="I28" s="254">
        <v>130.6</v>
      </c>
    </row>
    <row r="29" spans="1:9" ht="72" customHeight="1" thickBot="1" x14ac:dyDescent="1.45">
      <c r="A29" s="278"/>
      <c r="B29" s="264"/>
      <c r="C29" s="22" t="s">
        <v>21</v>
      </c>
      <c r="D29" s="77">
        <v>100</v>
      </c>
      <c r="E29" s="77">
        <v>100</v>
      </c>
      <c r="F29" s="255"/>
      <c r="G29" s="255"/>
      <c r="H29" s="255"/>
      <c r="I29" s="255"/>
    </row>
    <row r="30" spans="1:9" ht="72" customHeight="1" thickBot="1" x14ac:dyDescent="1.45">
      <c r="A30" s="278"/>
      <c r="B30" s="264"/>
      <c r="C30" s="22" t="s">
        <v>12</v>
      </c>
      <c r="D30" s="77">
        <v>10</v>
      </c>
      <c r="E30" s="77">
        <v>10</v>
      </c>
      <c r="F30" s="256"/>
      <c r="G30" s="256"/>
      <c r="H30" s="256"/>
      <c r="I30" s="256"/>
    </row>
    <row r="31" spans="1:9" ht="72" customHeight="1" thickBot="1" x14ac:dyDescent="1.45">
      <c r="A31" s="261"/>
      <c r="B31" s="261"/>
      <c r="C31" s="261"/>
      <c r="D31" s="261"/>
      <c r="E31" s="261"/>
      <c r="F31" s="78">
        <f>SUM(F28:F30)</f>
        <v>3.4</v>
      </c>
      <c r="G31" s="78">
        <f>SUM(G28:G30)</f>
        <v>4.0999999999999996</v>
      </c>
      <c r="H31" s="78">
        <f>SUM(H28:H30)</f>
        <v>22.7</v>
      </c>
      <c r="I31" s="78">
        <f>SUM(I28:I30)</f>
        <v>130.6</v>
      </c>
    </row>
    <row r="32" spans="1:9" ht="72" customHeight="1" thickBot="1" x14ac:dyDescent="1.45">
      <c r="A32" s="262" t="s">
        <v>61</v>
      </c>
      <c r="B32" s="262"/>
      <c r="C32" s="262"/>
      <c r="D32" s="262"/>
      <c r="E32" s="262"/>
      <c r="F32" s="27">
        <f>F21+F22+F24+F26+F31</f>
        <v>18.09</v>
      </c>
      <c r="G32" s="27">
        <f>G21+G22+G24+G26+G31</f>
        <v>13.75</v>
      </c>
      <c r="H32" s="27">
        <f>H21+H22+H24+H26+H31</f>
        <v>132.04999999999998</v>
      </c>
      <c r="I32" s="27">
        <f>I21+I22+I24+I26+I31</f>
        <v>704.19999999999993</v>
      </c>
    </row>
    <row r="33" spans="1:9" ht="72" customHeight="1" thickBot="1" x14ac:dyDescent="1.45">
      <c r="A33" s="262" t="s">
        <v>14</v>
      </c>
      <c r="B33" s="262"/>
      <c r="C33" s="262"/>
      <c r="D33" s="262"/>
      <c r="E33" s="262"/>
      <c r="F33" s="262"/>
      <c r="G33" s="262"/>
      <c r="H33" s="262"/>
      <c r="I33" s="262"/>
    </row>
    <row r="34" spans="1:9" ht="72" customHeight="1" thickBot="1" x14ac:dyDescent="1.45">
      <c r="A34" s="263" t="s">
        <v>118</v>
      </c>
      <c r="B34" s="264">
        <v>300</v>
      </c>
      <c r="C34" s="22" t="s">
        <v>119</v>
      </c>
      <c r="D34" s="77">
        <v>15</v>
      </c>
      <c r="E34" s="77">
        <v>15</v>
      </c>
      <c r="F34" s="254">
        <v>2.98</v>
      </c>
      <c r="G34" s="254">
        <v>5.0199999999999996</v>
      </c>
      <c r="H34" s="254">
        <v>20.8</v>
      </c>
      <c r="I34" s="254">
        <v>141.19999999999999</v>
      </c>
    </row>
    <row r="35" spans="1:9" ht="72" customHeight="1" thickBot="1" x14ac:dyDescent="1.45">
      <c r="A35" s="263"/>
      <c r="B35" s="264"/>
      <c r="C35" s="22" t="s">
        <v>18</v>
      </c>
      <c r="D35" s="77">
        <v>144</v>
      </c>
      <c r="E35" s="77">
        <v>108</v>
      </c>
      <c r="F35" s="255"/>
      <c r="G35" s="255"/>
      <c r="H35" s="255"/>
      <c r="I35" s="255"/>
    </row>
    <row r="36" spans="1:9" ht="72" customHeight="1" thickBot="1" x14ac:dyDescent="1.45">
      <c r="A36" s="263"/>
      <c r="B36" s="264"/>
      <c r="C36" s="22" t="s">
        <v>20</v>
      </c>
      <c r="D36" s="77">
        <v>18</v>
      </c>
      <c r="E36" s="77">
        <v>16.02</v>
      </c>
      <c r="F36" s="255"/>
      <c r="G36" s="255"/>
      <c r="H36" s="255"/>
      <c r="I36" s="255"/>
    </row>
    <row r="37" spans="1:9" ht="72" customHeight="1" thickBot="1" x14ac:dyDescent="1.45">
      <c r="A37" s="263"/>
      <c r="B37" s="264"/>
      <c r="C37" s="22" t="s">
        <v>19</v>
      </c>
      <c r="D37" s="77">
        <v>16</v>
      </c>
      <c r="E37" s="77">
        <v>14.4</v>
      </c>
      <c r="F37" s="255"/>
      <c r="G37" s="255"/>
      <c r="H37" s="255"/>
      <c r="I37" s="255"/>
    </row>
    <row r="38" spans="1:9" ht="72" customHeight="1" thickBot="1" x14ac:dyDescent="1.45">
      <c r="A38" s="263"/>
      <c r="B38" s="264"/>
      <c r="C38" s="22" t="s">
        <v>17</v>
      </c>
      <c r="D38" s="186">
        <v>30</v>
      </c>
      <c r="E38" s="186">
        <v>28.2</v>
      </c>
      <c r="F38" s="255"/>
      <c r="G38" s="255"/>
      <c r="H38" s="255"/>
      <c r="I38" s="255"/>
    </row>
    <row r="39" spans="1:9" ht="72" customHeight="1" thickBot="1" x14ac:dyDescent="1.45">
      <c r="A39" s="263"/>
      <c r="B39" s="264"/>
      <c r="C39" s="22" t="s">
        <v>88</v>
      </c>
      <c r="D39" s="77">
        <v>2</v>
      </c>
      <c r="E39" s="77">
        <v>2</v>
      </c>
      <c r="F39" s="256"/>
      <c r="G39" s="256"/>
      <c r="H39" s="256"/>
      <c r="I39" s="256"/>
    </row>
    <row r="40" spans="1:9" ht="72" customHeight="1" thickBot="1" x14ac:dyDescent="1.45">
      <c r="A40" s="261"/>
      <c r="B40" s="261"/>
      <c r="C40" s="261"/>
      <c r="D40" s="261"/>
      <c r="E40" s="261"/>
      <c r="F40" s="78">
        <f>SUM(F34:F39)</f>
        <v>2.98</v>
      </c>
      <c r="G40" s="78">
        <f>SUM(G34:G39)</f>
        <v>5.0199999999999996</v>
      </c>
      <c r="H40" s="78">
        <f>SUM(H34:H39)</f>
        <v>20.8</v>
      </c>
      <c r="I40" s="78">
        <f>SUM(I34:I39)</f>
        <v>141.19999999999999</v>
      </c>
    </row>
    <row r="41" spans="1:9" ht="72" customHeight="1" thickBot="1" x14ac:dyDescent="1.45">
      <c r="A41" s="285" t="s">
        <v>48</v>
      </c>
      <c r="B41" s="287" t="s">
        <v>71</v>
      </c>
      <c r="C41" s="22" t="s">
        <v>45</v>
      </c>
      <c r="D41" s="77">
        <v>20</v>
      </c>
      <c r="E41" s="77">
        <v>20</v>
      </c>
      <c r="F41" s="254">
        <v>17.7</v>
      </c>
      <c r="G41" s="254">
        <v>17.399999999999999</v>
      </c>
      <c r="H41" s="254">
        <v>5.9</v>
      </c>
      <c r="I41" s="254">
        <v>175.5</v>
      </c>
    </row>
    <row r="42" spans="1:9" ht="72" customHeight="1" thickBot="1" x14ac:dyDescent="1.45">
      <c r="A42" s="286"/>
      <c r="B42" s="287"/>
      <c r="C42" s="22" t="s">
        <v>19</v>
      </c>
      <c r="D42" s="77">
        <v>10</v>
      </c>
      <c r="E42" s="77">
        <v>9</v>
      </c>
      <c r="F42" s="255"/>
      <c r="G42" s="255"/>
      <c r="H42" s="255"/>
      <c r="I42" s="255"/>
    </row>
    <row r="43" spans="1:9" ht="72" customHeight="1" thickBot="1" x14ac:dyDescent="1.45">
      <c r="A43" s="286"/>
      <c r="B43" s="287"/>
      <c r="C43" s="22" t="s">
        <v>36</v>
      </c>
      <c r="D43" s="77">
        <v>156</v>
      </c>
      <c r="E43" s="77">
        <v>124.8</v>
      </c>
      <c r="F43" s="255"/>
      <c r="G43" s="255"/>
      <c r="H43" s="255"/>
      <c r="I43" s="255"/>
    </row>
    <row r="44" spans="1:9" ht="72" customHeight="1" thickBot="1" x14ac:dyDescent="1.45">
      <c r="A44" s="286"/>
      <c r="B44" s="287"/>
      <c r="C44" s="22" t="s">
        <v>17</v>
      </c>
      <c r="D44" s="23">
        <v>60</v>
      </c>
      <c r="E44" s="23">
        <v>60</v>
      </c>
      <c r="F44" s="255"/>
      <c r="G44" s="255"/>
      <c r="H44" s="255"/>
      <c r="I44" s="255"/>
    </row>
    <row r="45" spans="1:9" ht="72" customHeight="1" thickBot="1" x14ac:dyDescent="1.45">
      <c r="A45" s="286"/>
      <c r="B45" s="287"/>
      <c r="C45" s="22" t="s">
        <v>10</v>
      </c>
      <c r="D45" s="77">
        <v>10</v>
      </c>
      <c r="E45" s="77">
        <v>10</v>
      </c>
      <c r="F45" s="255"/>
      <c r="G45" s="255"/>
      <c r="H45" s="255"/>
      <c r="I45" s="255"/>
    </row>
    <row r="46" spans="1:9" ht="72" customHeight="1" thickBot="1" x14ac:dyDescent="1.45">
      <c r="A46" s="286"/>
      <c r="B46" s="287"/>
      <c r="C46" s="22" t="s">
        <v>88</v>
      </c>
      <c r="D46" s="77">
        <v>1</v>
      </c>
      <c r="E46" s="77">
        <v>1</v>
      </c>
      <c r="F46" s="255"/>
      <c r="G46" s="255"/>
      <c r="H46" s="255"/>
      <c r="I46" s="255"/>
    </row>
    <row r="47" spans="1:9" ht="72" customHeight="1" thickBot="1" x14ac:dyDescent="1.45">
      <c r="A47" s="261"/>
      <c r="B47" s="261"/>
      <c r="C47" s="261"/>
      <c r="D47" s="261"/>
      <c r="E47" s="261"/>
      <c r="F47" s="78">
        <f>SUM(F41:F46)</f>
        <v>17.7</v>
      </c>
      <c r="G47" s="78">
        <f>SUM(G41:G46)</f>
        <v>17.399999999999999</v>
      </c>
      <c r="H47" s="78">
        <f>SUM(H41:H46)</f>
        <v>5.9</v>
      </c>
      <c r="I47" s="27">
        <f>SUM(I41:I46)</f>
        <v>175.5</v>
      </c>
    </row>
    <row r="48" spans="1:9" ht="64.5" customHeight="1" thickBot="1" x14ac:dyDescent="1.45">
      <c r="A48" s="263" t="s">
        <v>120</v>
      </c>
      <c r="B48" s="287" t="s">
        <v>91</v>
      </c>
      <c r="C48" s="22" t="s">
        <v>15</v>
      </c>
      <c r="D48" s="23">
        <v>234</v>
      </c>
      <c r="E48" s="23">
        <v>187.2</v>
      </c>
      <c r="F48" s="288">
        <v>3.3</v>
      </c>
      <c r="G48" s="288">
        <v>10.199999999999999</v>
      </c>
      <c r="H48" s="288">
        <v>9.1999999999999993</v>
      </c>
      <c r="I48" s="288">
        <v>136</v>
      </c>
    </row>
    <row r="49" spans="1:9" ht="64.5" customHeight="1" thickBot="1" x14ac:dyDescent="1.45">
      <c r="A49" s="263"/>
      <c r="B49" s="287"/>
      <c r="C49" s="22" t="s">
        <v>16</v>
      </c>
      <c r="D49" s="77">
        <v>4</v>
      </c>
      <c r="E49" s="77">
        <v>4</v>
      </c>
      <c r="F49" s="276"/>
      <c r="G49" s="276"/>
      <c r="H49" s="276"/>
      <c r="I49" s="276"/>
    </row>
    <row r="50" spans="1:9" ht="64.5" customHeight="1" thickBot="1" x14ac:dyDescent="1.45">
      <c r="A50" s="263"/>
      <c r="B50" s="287"/>
      <c r="C50" s="22" t="s">
        <v>20</v>
      </c>
      <c r="D50" s="77">
        <v>36</v>
      </c>
      <c r="E50" s="77">
        <v>32.020000000000003</v>
      </c>
      <c r="F50" s="276"/>
      <c r="G50" s="276"/>
      <c r="H50" s="276"/>
      <c r="I50" s="276"/>
    </row>
    <row r="51" spans="1:9" ht="64.5" customHeight="1" thickBot="1" x14ac:dyDescent="1.45">
      <c r="A51" s="263"/>
      <c r="B51" s="287"/>
      <c r="C51" s="22" t="s">
        <v>67</v>
      </c>
      <c r="D51" s="77">
        <v>20</v>
      </c>
      <c r="E51" s="77">
        <v>18</v>
      </c>
      <c r="F51" s="276"/>
      <c r="G51" s="276"/>
      <c r="H51" s="276"/>
      <c r="I51" s="276"/>
    </row>
    <row r="52" spans="1:9" ht="64.5" customHeight="1" thickBot="1" x14ac:dyDescent="1.45">
      <c r="A52" s="263"/>
      <c r="B52" s="287"/>
      <c r="C52" s="22" t="s">
        <v>12</v>
      </c>
      <c r="D52" s="77">
        <v>3</v>
      </c>
      <c r="E52" s="77">
        <v>3</v>
      </c>
      <c r="F52" s="276"/>
      <c r="G52" s="276"/>
      <c r="H52" s="276"/>
      <c r="I52" s="276"/>
    </row>
    <row r="53" spans="1:9" ht="64.5" customHeight="1" thickBot="1" x14ac:dyDescent="1.45">
      <c r="A53" s="263"/>
      <c r="B53" s="287"/>
      <c r="C53" s="22" t="s">
        <v>88</v>
      </c>
      <c r="D53" s="77">
        <v>1</v>
      </c>
      <c r="E53" s="77">
        <v>1</v>
      </c>
      <c r="F53" s="276"/>
      <c r="G53" s="276"/>
      <c r="H53" s="276"/>
      <c r="I53" s="289"/>
    </row>
    <row r="54" spans="1:9" ht="64.5" customHeight="1" thickBot="1" x14ac:dyDescent="1.45">
      <c r="A54" s="261"/>
      <c r="B54" s="261"/>
      <c r="C54" s="261"/>
      <c r="D54" s="261"/>
      <c r="E54" s="261"/>
      <c r="F54" s="78">
        <f>SUM(F48:F53)</f>
        <v>3.3</v>
      </c>
      <c r="G54" s="78">
        <f>SUM(G48:G53)</f>
        <v>10.199999999999999</v>
      </c>
      <c r="H54" s="78">
        <f>SUM(H48:H53)</f>
        <v>9.1999999999999993</v>
      </c>
      <c r="I54" s="78">
        <f>SUM(I48:I53)</f>
        <v>136</v>
      </c>
    </row>
    <row r="55" spans="1:9" ht="56.25" customHeight="1" thickBot="1" x14ac:dyDescent="1.45">
      <c r="A55" s="263" t="s">
        <v>109</v>
      </c>
      <c r="B55" s="264">
        <v>200</v>
      </c>
      <c r="C55" s="22" t="s">
        <v>110</v>
      </c>
      <c r="D55" s="77">
        <v>20</v>
      </c>
      <c r="E55" s="77">
        <v>18</v>
      </c>
      <c r="F55" s="254">
        <v>0.65</v>
      </c>
      <c r="G55" s="254">
        <v>0</v>
      </c>
      <c r="H55" s="254">
        <v>20.3</v>
      </c>
      <c r="I55" s="254">
        <v>99</v>
      </c>
    </row>
    <row r="56" spans="1:9" ht="62.25" customHeight="1" thickBot="1" x14ac:dyDescent="1.45">
      <c r="A56" s="263"/>
      <c r="B56" s="264"/>
      <c r="C56" s="22" t="s">
        <v>12</v>
      </c>
      <c r="D56" s="77">
        <v>20</v>
      </c>
      <c r="E56" s="77">
        <v>20</v>
      </c>
      <c r="F56" s="256"/>
      <c r="G56" s="256"/>
      <c r="H56" s="256"/>
      <c r="I56" s="256"/>
    </row>
    <row r="57" spans="1:9" ht="56.25" customHeight="1" thickBot="1" x14ac:dyDescent="1.45">
      <c r="A57" s="261"/>
      <c r="B57" s="261"/>
      <c r="C57" s="261"/>
      <c r="D57" s="261"/>
      <c r="E57" s="261"/>
      <c r="F57" s="78">
        <f>SUM(F55:F56)</f>
        <v>0.65</v>
      </c>
      <c r="G57" s="78">
        <f>SUM(G55:G56)</f>
        <v>0</v>
      </c>
      <c r="H57" s="78">
        <f>SUM(H55:H56)</f>
        <v>20.3</v>
      </c>
      <c r="I57" s="78">
        <f>SUM(I55:I56)</f>
        <v>99</v>
      </c>
    </row>
    <row r="58" spans="1:9" ht="72" customHeight="1" thickBot="1" x14ac:dyDescent="1.45">
      <c r="A58" s="28" t="s">
        <v>38</v>
      </c>
      <c r="B58" s="78">
        <v>50</v>
      </c>
      <c r="C58" s="79" t="s">
        <v>38</v>
      </c>
      <c r="D58" s="77">
        <v>50</v>
      </c>
      <c r="E58" s="77">
        <v>50</v>
      </c>
      <c r="F58" s="77">
        <v>4.0999999999999996</v>
      </c>
      <c r="G58" s="77">
        <v>0.3</v>
      </c>
      <c r="H58" s="77">
        <v>40.19</v>
      </c>
      <c r="I58" s="77">
        <v>192.2</v>
      </c>
    </row>
    <row r="59" spans="1:9" ht="72" customHeight="1" thickBot="1" x14ac:dyDescent="1.45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 ht="72" customHeight="1" thickBot="1" x14ac:dyDescent="1.45">
      <c r="A60" s="26" t="s">
        <v>37</v>
      </c>
      <c r="B60" s="83">
        <v>50</v>
      </c>
      <c r="C60" s="22" t="s">
        <v>22</v>
      </c>
      <c r="D60" s="77">
        <v>50</v>
      </c>
      <c r="E60" s="77">
        <v>50</v>
      </c>
      <c r="F60" s="77">
        <v>3.3</v>
      </c>
      <c r="G60" s="77">
        <v>0.66</v>
      </c>
      <c r="H60" s="77">
        <v>16.7</v>
      </c>
      <c r="I60" s="29">
        <v>87</v>
      </c>
    </row>
    <row r="61" spans="1:9" ht="64.5" customHeight="1" thickBot="1" x14ac:dyDescent="1.45">
      <c r="A61" s="262" t="s">
        <v>24</v>
      </c>
      <c r="B61" s="262"/>
      <c r="C61" s="262"/>
      <c r="D61" s="262"/>
      <c r="E61" s="262"/>
      <c r="F61" s="27">
        <f>F60+F58+F57+F47+F40</f>
        <v>28.73</v>
      </c>
      <c r="G61" s="27">
        <f t="shared" ref="G61:I61" si="0">G60+G58+G57+G47+G40</f>
        <v>23.38</v>
      </c>
      <c r="H61" s="27">
        <f t="shared" si="0"/>
        <v>103.89</v>
      </c>
      <c r="I61" s="27">
        <f t="shared" si="0"/>
        <v>694.90000000000009</v>
      </c>
    </row>
    <row r="62" spans="1:9" ht="77.25" customHeight="1" thickBot="1" x14ac:dyDescent="1.7">
      <c r="A62" s="228" t="s">
        <v>185</v>
      </c>
      <c r="B62" s="228"/>
      <c r="C62" s="228"/>
      <c r="D62" s="228"/>
      <c r="E62" s="228"/>
      <c r="F62" s="228"/>
      <c r="G62" s="228"/>
      <c r="H62" s="228"/>
      <c r="I62" s="228"/>
    </row>
    <row r="63" spans="1:9" ht="77.25" customHeight="1" thickBot="1" x14ac:dyDescent="1.7">
      <c r="A63" s="107" t="s">
        <v>50</v>
      </c>
      <c r="B63" s="196">
        <v>200</v>
      </c>
      <c r="C63" s="109" t="s">
        <v>50</v>
      </c>
      <c r="D63" s="194">
        <v>200</v>
      </c>
      <c r="E63" s="194">
        <v>200</v>
      </c>
      <c r="F63" s="194"/>
      <c r="G63" s="194"/>
      <c r="H63" s="194">
        <v>17.5</v>
      </c>
      <c r="I63" s="194">
        <v>70</v>
      </c>
    </row>
    <row r="64" spans="1:9" ht="77.25" customHeight="1" thickBot="1" x14ac:dyDescent="1.7">
      <c r="A64" s="208"/>
      <c r="B64" s="209"/>
      <c r="C64" s="209"/>
      <c r="D64" s="209"/>
      <c r="E64" s="209"/>
      <c r="F64" s="209"/>
      <c r="G64" s="209"/>
      <c r="H64" s="209"/>
      <c r="I64" s="209"/>
    </row>
    <row r="65" spans="1:10" ht="75.75" customHeight="1" thickBot="1" x14ac:dyDescent="1.55">
      <c r="A65" s="37" t="s">
        <v>49</v>
      </c>
      <c r="B65" s="198">
        <v>20</v>
      </c>
      <c r="C65" s="33" t="s">
        <v>49</v>
      </c>
      <c r="D65" s="199">
        <v>20</v>
      </c>
      <c r="E65" s="199">
        <v>20</v>
      </c>
      <c r="F65" s="199">
        <v>1.1000000000000001</v>
      </c>
      <c r="G65" s="199">
        <v>1.5</v>
      </c>
      <c r="H65" s="199">
        <v>30</v>
      </c>
      <c r="I65" s="199">
        <v>95.17</v>
      </c>
    </row>
    <row r="66" spans="1:10" ht="77.25" customHeight="1" thickBot="1" x14ac:dyDescent="1.7">
      <c r="A66" s="208"/>
      <c r="B66" s="209"/>
      <c r="C66" s="209"/>
      <c r="D66" s="209"/>
      <c r="E66" s="209"/>
      <c r="F66" s="209"/>
      <c r="G66" s="209"/>
      <c r="H66" s="209"/>
      <c r="I66" s="209"/>
    </row>
    <row r="67" spans="1:10" ht="76.5" customHeight="1" thickBot="1" x14ac:dyDescent="1.6">
      <c r="A67" s="166" t="s">
        <v>86</v>
      </c>
      <c r="B67" s="203">
        <v>200</v>
      </c>
      <c r="C67" s="204" t="s">
        <v>133</v>
      </c>
      <c r="D67" s="202">
        <v>300</v>
      </c>
      <c r="E67" s="202">
        <v>192</v>
      </c>
      <c r="F67" s="202">
        <v>3.13</v>
      </c>
      <c r="G67" s="202">
        <v>1.87</v>
      </c>
      <c r="H67" s="202">
        <v>39.5</v>
      </c>
      <c r="I67" s="202">
        <v>149</v>
      </c>
      <c r="J67" s="2"/>
    </row>
    <row r="68" spans="1:10" ht="77.25" customHeight="1" thickBot="1" x14ac:dyDescent="1.7">
      <c r="A68" s="210" t="s">
        <v>63</v>
      </c>
      <c r="B68" s="211"/>
      <c r="C68" s="211"/>
      <c r="D68" s="211"/>
      <c r="E68" s="212"/>
      <c r="F68" s="195">
        <f>F63+F65+F67</f>
        <v>4.2300000000000004</v>
      </c>
      <c r="G68" s="195">
        <f t="shared" ref="G68:I68" si="1">G63+G65+G67</f>
        <v>3.37</v>
      </c>
      <c r="H68" s="195">
        <f t="shared" si="1"/>
        <v>87</v>
      </c>
      <c r="I68" s="195">
        <f t="shared" si="1"/>
        <v>314.17</v>
      </c>
    </row>
    <row r="69" spans="1:10" ht="64.5" customHeight="1" thickBot="1" x14ac:dyDescent="1.45">
      <c r="A69" s="262" t="s">
        <v>53</v>
      </c>
      <c r="B69" s="262"/>
      <c r="C69" s="262"/>
      <c r="D69" s="262"/>
      <c r="E69" s="262"/>
      <c r="F69" s="262"/>
      <c r="G69" s="262"/>
      <c r="H69" s="262"/>
      <c r="I69" s="262"/>
    </row>
    <row r="70" spans="1:10" ht="64.5" customHeight="1" thickBot="1" x14ac:dyDescent="1.45">
      <c r="A70" s="81" t="s">
        <v>60</v>
      </c>
      <c r="B70" s="82">
        <v>180</v>
      </c>
      <c r="C70" s="22" t="s">
        <v>69</v>
      </c>
      <c r="D70" s="77">
        <v>180</v>
      </c>
      <c r="E70" s="77">
        <v>180</v>
      </c>
      <c r="F70" s="77">
        <v>3.9</v>
      </c>
      <c r="G70" s="77">
        <v>4.3</v>
      </c>
      <c r="H70" s="77">
        <v>7.45</v>
      </c>
      <c r="I70" s="77">
        <v>94.68</v>
      </c>
    </row>
    <row r="71" spans="1:10" ht="53.25" customHeight="1" thickBot="1" x14ac:dyDescent="1.45">
      <c r="A71" s="265"/>
      <c r="B71" s="261"/>
      <c r="C71" s="261"/>
      <c r="D71" s="261"/>
      <c r="E71" s="261"/>
      <c r="F71" s="261"/>
      <c r="G71" s="261"/>
      <c r="H71" s="261"/>
      <c r="I71" s="261"/>
    </row>
    <row r="72" spans="1:10" ht="64.5" customHeight="1" thickBot="1" x14ac:dyDescent="1.45">
      <c r="A72" s="28" t="s">
        <v>87</v>
      </c>
      <c r="B72" s="78">
        <v>150</v>
      </c>
      <c r="C72" s="79" t="s">
        <v>117</v>
      </c>
      <c r="D72" s="77">
        <v>150</v>
      </c>
      <c r="E72" s="77">
        <v>135</v>
      </c>
      <c r="F72" s="77">
        <v>0.49</v>
      </c>
      <c r="G72" s="77">
        <v>0.19</v>
      </c>
      <c r="H72" s="77">
        <v>20.56</v>
      </c>
      <c r="I72" s="77">
        <v>77</v>
      </c>
    </row>
    <row r="73" spans="1:10" ht="53.25" customHeight="1" thickBot="1" x14ac:dyDescent="1.45">
      <c r="A73" s="265"/>
      <c r="B73" s="261"/>
      <c r="C73" s="261"/>
      <c r="D73" s="261"/>
      <c r="E73" s="261"/>
      <c r="F73" s="261"/>
      <c r="G73" s="261"/>
      <c r="H73" s="261"/>
      <c r="I73" s="261"/>
    </row>
    <row r="74" spans="1:10" ht="79.5" customHeight="1" thickBot="1" x14ac:dyDescent="1.45">
      <c r="A74" s="26" t="s">
        <v>52</v>
      </c>
      <c r="B74" s="82">
        <v>40</v>
      </c>
      <c r="C74" s="22" t="s">
        <v>52</v>
      </c>
      <c r="D74" s="77">
        <v>40</v>
      </c>
      <c r="E74" s="77">
        <v>40</v>
      </c>
      <c r="F74" s="77">
        <v>3.5</v>
      </c>
      <c r="G74" s="77">
        <v>3.9</v>
      </c>
      <c r="H74" s="77">
        <v>32.200000000000003</v>
      </c>
      <c r="I74" s="77">
        <v>196.5</v>
      </c>
    </row>
    <row r="75" spans="1:10" ht="64.5" customHeight="1" thickBot="1" x14ac:dyDescent="1.45">
      <c r="A75" s="266" t="s">
        <v>63</v>
      </c>
      <c r="B75" s="267"/>
      <c r="C75" s="267"/>
      <c r="D75" s="267"/>
      <c r="E75" s="268"/>
      <c r="F75" s="27">
        <f>F72+F70+F74</f>
        <v>7.89</v>
      </c>
      <c r="G75" s="27">
        <f>G72+G70+G74</f>
        <v>8.39</v>
      </c>
      <c r="H75" s="27">
        <f>H72+H70+H74</f>
        <v>60.21</v>
      </c>
      <c r="I75" s="27">
        <f>I72+I70+I74</f>
        <v>368.18</v>
      </c>
    </row>
    <row r="76" spans="1:10" ht="64.5" customHeight="1" thickBot="1" x14ac:dyDescent="1.45">
      <c r="A76" s="266" t="s">
        <v>64</v>
      </c>
      <c r="B76" s="267"/>
      <c r="C76" s="267"/>
      <c r="D76" s="267"/>
      <c r="E76" s="267"/>
      <c r="F76" s="267"/>
      <c r="G76" s="267"/>
      <c r="H76" s="267"/>
      <c r="I76" s="268"/>
    </row>
    <row r="77" spans="1:10" ht="64.5" customHeight="1" thickBot="1" x14ac:dyDescent="1.45">
      <c r="A77" s="271" t="s">
        <v>121</v>
      </c>
      <c r="B77" s="274">
        <v>250</v>
      </c>
      <c r="C77" s="22" t="s">
        <v>18</v>
      </c>
      <c r="D77" s="77">
        <v>270</v>
      </c>
      <c r="E77" s="77">
        <v>202.5</v>
      </c>
      <c r="F77" s="254">
        <v>24.8</v>
      </c>
      <c r="G77" s="254">
        <v>25.1</v>
      </c>
      <c r="H77" s="254">
        <v>19.8</v>
      </c>
      <c r="I77" s="254">
        <v>386.7</v>
      </c>
      <c r="J77" s="9"/>
    </row>
    <row r="78" spans="1:10" ht="64.5" customHeight="1" thickBot="1" x14ac:dyDescent="1.45">
      <c r="A78" s="272"/>
      <c r="B78" s="275"/>
      <c r="C78" s="22" t="s">
        <v>19</v>
      </c>
      <c r="D78" s="186">
        <v>20</v>
      </c>
      <c r="E78" s="186">
        <v>18</v>
      </c>
      <c r="F78" s="255"/>
      <c r="G78" s="255"/>
      <c r="H78" s="255"/>
      <c r="I78" s="255"/>
      <c r="J78" s="189"/>
    </row>
    <row r="79" spans="1:10" ht="64.5" customHeight="1" thickBot="1" x14ac:dyDescent="1.45">
      <c r="A79" s="273"/>
      <c r="B79" s="275"/>
      <c r="C79" s="22" t="s">
        <v>17</v>
      </c>
      <c r="D79" s="77">
        <v>90</v>
      </c>
      <c r="E79" s="77">
        <v>40</v>
      </c>
      <c r="F79" s="255"/>
      <c r="G79" s="255"/>
      <c r="H79" s="255"/>
      <c r="I79" s="255"/>
    </row>
    <row r="80" spans="1:10" ht="64.5" customHeight="1" thickBot="1" x14ac:dyDescent="1.45">
      <c r="A80" s="273"/>
      <c r="B80" s="276"/>
      <c r="C80" s="22" t="s">
        <v>10</v>
      </c>
      <c r="D80" s="77">
        <v>11</v>
      </c>
      <c r="E80" s="77">
        <v>11</v>
      </c>
      <c r="F80" s="255"/>
      <c r="G80" s="255"/>
      <c r="H80" s="255"/>
      <c r="I80" s="255"/>
    </row>
    <row r="81" spans="1:10" ht="64.5" customHeight="1" thickBot="1" x14ac:dyDescent="1.45">
      <c r="A81" s="273"/>
      <c r="B81" s="276"/>
      <c r="C81" s="22" t="s">
        <v>16</v>
      </c>
      <c r="D81" s="77">
        <v>3</v>
      </c>
      <c r="E81" s="77">
        <v>3</v>
      </c>
      <c r="F81" s="255"/>
      <c r="G81" s="255"/>
      <c r="H81" s="255"/>
      <c r="I81" s="255"/>
      <c r="J81" s="4"/>
    </row>
    <row r="82" spans="1:10" ht="64.5" customHeight="1" thickBot="1" x14ac:dyDescent="1.45">
      <c r="A82" s="273"/>
      <c r="B82" s="276"/>
      <c r="C82" s="22" t="s">
        <v>85</v>
      </c>
      <c r="D82" s="77">
        <v>12</v>
      </c>
      <c r="E82" s="77">
        <v>10</v>
      </c>
      <c r="F82" s="255"/>
      <c r="G82" s="255"/>
      <c r="H82" s="255"/>
      <c r="I82" s="255"/>
    </row>
    <row r="83" spans="1:10" ht="64.5" customHeight="1" thickBot="1" x14ac:dyDescent="1.45">
      <c r="A83" s="273"/>
      <c r="B83" s="276"/>
      <c r="C83" s="22" t="s">
        <v>89</v>
      </c>
      <c r="D83" s="77">
        <v>9</v>
      </c>
      <c r="E83" s="77">
        <v>9</v>
      </c>
      <c r="F83" s="255"/>
      <c r="G83" s="255"/>
      <c r="H83" s="255"/>
      <c r="I83" s="255"/>
    </row>
    <row r="84" spans="1:10" ht="64.5" customHeight="1" thickBot="1" x14ac:dyDescent="1.45">
      <c r="A84" s="273"/>
      <c r="B84" s="276"/>
      <c r="C84" s="22" t="s">
        <v>88</v>
      </c>
      <c r="D84" s="77">
        <v>2</v>
      </c>
      <c r="E84" s="77">
        <v>2</v>
      </c>
      <c r="F84" s="255"/>
      <c r="G84" s="255"/>
      <c r="H84" s="255"/>
      <c r="I84" s="255"/>
    </row>
    <row r="85" spans="1:10" ht="64.5" customHeight="1" thickBot="1" x14ac:dyDescent="1.45">
      <c r="A85" s="261"/>
      <c r="B85" s="261"/>
      <c r="C85" s="261"/>
      <c r="D85" s="261"/>
      <c r="E85" s="261"/>
      <c r="F85" s="78">
        <f>SUM(F77:F84)</f>
        <v>24.8</v>
      </c>
      <c r="G85" s="78">
        <f>SUM(G77:G84)</f>
        <v>25.1</v>
      </c>
      <c r="H85" s="78">
        <f>SUM(H77:H84)</f>
        <v>19.8</v>
      </c>
      <c r="I85" s="78">
        <f>SUM(I77:I84)</f>
        <v>386.7</v>
      </c>
    </row>
    <row r="86" spans="1:10" ht="68.25" customHeight="1" thickBot="1" x14ac:dyDescent="1.45">
      <c r="A86" s="278" t="s">
        <v>124</v>
      </c>
      <c r="B86" s="279">
        <v>100</v>
      </c>
      <c r="C86" s="79" t="s">
        <v>12</v>
      </c>
      <c r="D86" s="77">
        <v>10</v>
      </c>
      <c r="E86" s="77">
        <v>10</v>
      </c>
      <c r="F86" s="254">
        <v>8.6999999999999993</v>
      </c>
      <c r="G86" s="254">
        <v>8.9</v>
      </c>
      <c r="H86" s="254">
        <v>45.3</v>
      </c>
      <c r="I86" s="254">
        <v>190.3</v>
      </c>
    </row>
    <row r="87" spans="1:10" ht="68.25" customHeight="1" thickBot="1" x14ac:dyDescent="1.45">
      <c r="A87" s="278"/>
      <c r="B87" s="279"/>
      <c r="C87" s="79" t="s">
        <v>125</v>
      </c>
      <c r="D87" s="77">
        <v>30</v>
      </c>
      <c r="E87" s="77">
        <v>30</v>
      </c>
      <c r="F87" s="255"/>
      <c r="G87" s="255"/>
      <c r="H87" s="255"/>
      <c r="I87" s="255"/>
    </row>
    <row r="88" spans="1:10" ht="68.25" customHeight="1" thickBot="1" x14ac:dyDescent="1.45">
      <c r="A88" s="278"/>
      <c r="B88" s="279"/>
      <c r="C88" s="79" t="s">
        <v>21</v>
      </c>
      <c r="D88" s="77">
        <v>84</v>
      </c>
      <c r="E88" s="77">
        <v>84</v>
      </c>
      <c r="F88" s="255"/>
      <c r="G88" s="255"/>
      <c r="H88" s="255"/>
      <c r="I88" s="255"/>
    </row>
    <row r="89" spans="1:10" ht="68.25" customHeight="1" thickBot="1" x14ac:dyDescent="1.45">
      <c r="A89" s="278"/>
      <c r="B89" s="279"/>
      <c r="C89" s="79" t="s">
        <v>16</v>
      </c>
      <c r="D89" s="23">
        <v>12</v>
      </c>
      <c r="E89" s="23">
        <v>12</v>
      </c>
      <c r="F89" s="255"/>
      <c r="G89" s="255"/>
      <c r="H89" s="255"/>
      <c r="I89" s="255"/>
    </row>
    <row r="90" spans="1:10" ht="68.25" customHeight="1" thickBot="1" x14ac:dyDescent="1.45">
      <c r="A90" s="278"/>
      <c r="B90" s="279"/>
      <c r="C90" s="79" t="s">
        <v>85</v>
      </c>
      <c r="D90" s="23">
        <v>15</v>
      </c>
      <c r="E90" s="23">
        <v>13</v>
      </c>
      <c r="F90" s="255"/>
      <c r="G90" s="255"/>
      <c r="H90" s="255"/>
      <c r="I90" s="255"/>
    </row>
    <row r="91" spans="1:10" ht="68.25" customHeight="1" thickBot="1" x14ac:dyDescent="1.45">
      <c r="A91" s="278"/>
      <c r="B91" s="279"/>
      <c r="C91" s="22" t="s">
        <v>23</v>
      </c>
      <c r="D91" s="77">
        <v>4</v>
      </c>
      <c r="E91" s="77">
        <v>4</v>
      </c>
      <c r="F91" s="255"/>
      <c r="G91" s="255"/>
      <c r="H91" s="255"/>
      <c r="I91" s="255"/>
    </row>
    <row r="92" spans="1:10" ht="68.25" customHeight="1" thickBot="1" x14ac:dyDescent="1.45">
      <c r="A92" s="278"/>
      <c r="B92" s="279"/>
      <c r="C92" s="22" t="s">
        <v>88</v>
      </c>
      <c r="D92" s="77">
        <v>1</v>
      </c>
      <c r="E92" s="77">
        <v>1</v>
      </c>
      <c r="F92" s="255"/>
      <c r="G92" s="255"/>
      <c r="H92" s="255"/>
      <c r="I92" s="255"/>
    </row>
    <row r="93" spans="1:10" ht="68.25" customHeight="1" thickBot="1" x14ac:dyDescent="1.45">
      <c r="A93" s="278"/>
      <c r="B93" s="279"/>
      <c r="C93" s="79" t="s">
        <v>31</v>
      </c>
      <c r="D93" s="77">
        <v>84</v>
      </c>
      <c r="E93" s="77">
        <v>84</v>
      </c>
      <c r="F93" s="256"/>
      <c r="G93" s="256"/>
      <c r="H93" s="256"/>
      <c r="I93" s="256"/>
    </row>
    <row r="94" spans="1:10" ht="68.25" customHeight="1" thickBot="1" x14ac:dyDescent="1.45">
      <c r="A94" s="261"/>
      <c r="B94" s="261"/>
      <c r="C94" s="261"/>
      <c r="D94" s="261"/>
      <c r="E94" s="261"/>
      <c r="F94" s="78">
        <f>SUM(F86:F93)</f>
        <v>8.6999999999999993</v>
      </c>
      <c r="G94" s="78">
        <f>SUM(G86:G93)</f>
        <v>8.9</v>
      </c>
      <c r="H94" s="78">
        <f>SUM(H86:H93)</f>
        <v>45.3</v>
      </c>
      <c r="I94" s="78">
        <f>SUM(I86:I93)</f>
        <v>190.3</v>
      </c>
    </row>
    <row r="95" spans="1:10" ht="68.25" customHeight="1" thickBot="1" x14ac:dyDescent="1.45">
      <c r="A95" s="26" t="s">
        <v>37</v>
      </c>
      <c r="B95" s="83">
        <v>50</v>
      </c>
      <c r="C95" s="22" t="s">
        <v>22</v>
      </c>
      <c r="D95" s="77">
        <v>50</v>
      </c>
      <c r="E95" s="77">
        <v>50</v>
      </c>
      <c r="F95" s="77">
        <v>3.3</v>
      </c>
      <c r="G95" s="77">
        <v>0.66</v>
      </c>
      <c r="H95" s="77">
        <v>16.7</v>
      </c>
      <c r="I95" s="29">
        <v>87</v>
      </c>
    </row>
    <row r="96" spans="1:10" ht="49.5" customHeight="1" thickBot="1" x14ac:dyDescent="1.45">
      <c r="A96" s="261"/>
      <c r="B96" s="261"/>
      <c r="C96" s="261"/>
      <c r="D96" s="261"/>
      <c r="E96" s="261"/>
      <c r="F96" s="261"/>
      <c r="G96" s="261"/>
      <c r="H96" s="261"/>
      <c r="I96" s="261"/>
    </row>
    <row r="97" spans="1:9" ht="68.25" customHeight="1" thickBot="1" x14ac:dyDescent="1.45">
      <c r="A97" s="75" t="s">
        <v>38</v>
      </c>
      <c r="B97" s="83">
        <v>60</v>
      </c>
      <c r="C97" s="79" t="s">
        <v>38</v>
      </c>
      <c r="D97" s="77">
        <v>60</v>
      </c>
      <c r="E97" s="77">
        <v>60</v>
      </c>
      <c r="F97" s="77">
        <v>4.25</v>
      </c>
      <c r="G97" s="77">
        <v>0.42</v>
      </c>
      <c r="H97" s="77">
        <v>17.100000000000001</v>
      </c>
      <c r="I97" s="77">
        <v>194.8</v>
      </c>
    </row>
    <row r="98" spans="1:9" ht="45.75" customHeight="1" thickBot="1" x14ac:dyDescent="1.45">
      <c r="A98" s="266"/>
      <c r="B98" s="269"/>
      <c r="C98" s="269"/>
      <c r="D98" s="269"/>
      <c r="E98" s="269"/>
      <c r="F98" s="269"/>
      <c r="G98" s="269"/>
      <c r="H98" s="269"/>
      <c r="I98" s="270"/>
    </row>
    <row r="99" spans="1:9" ht="71.25" customHeight="1" thickBot="1" x14ac:dyDescent="1.45">
      <c r="A99" s="280" t="s">
        <v>82</v>
      </c>
      <c r="B99" s="274">
        <v>200</v>
      </c>
      <c r="C99" s="22" t="s">
        <v>29</v>
      </c>
      <c r="D99" s="23">
        <v>0.5</v>
      </c>
      <c r="E99" s="136">
        <v>0.5</v>
      </c>
      <c r="F99" s="257"/>
      <c r="G99" s="257"/>
      <c r="H99" s="259">
        <v>11.97</v>
      </c>
      <c r="I99" s="257">
        <v>57</v>
      </c>
    </row>
    <row r="100" spans="1:9" ht="56.25" customHeight="1" thickBot="1" x14ac:dyDescent="1.45">
      <c r="A100" s="281"/>
      <c r="B100" s="275"/>
      <c r="C100" s="80" t="s">
        <v>12</v>
      </c>
      <c r="D100" s="77">
        <v>15</v>
      </c>
      <c r="E100" s="137">
        <v>15</v>
      </c>
      <c r="F100" s="258"/>
      <c r="G100" s="258"/>
      <c r="H100" s="260"/>
      <c r="I100" s="258"/>
    </row>
    <row r="101" spans="1:9" ht="56.25" customHeight="1" thickBot="1" x14ac:dyDescent="1.45">
      <c r="A101" s="261"/>
      <c r="B101" s="261"/>
      <c r="C101" s="261"/>
      <c r="D101" s="261"/>
      <c r="E101" s="261"/>
      <c r="F101" s="25">
        <f>SUM(F99:F100)</f>
        <v>0</v>
      </c>
      <c r="G101" s="25">
        <f>SUM(G99:G100)</f>
        <v>0</v>
      </c>
      <c r="H101" s="25">
        <f>SUM(H99:H100)</f>
        <v>11.97</v>
      </c>
      <c r="I101" s="25">
        <f>SUM(I99:I100)</f>
        <v>57</v>
      </c>
    </row>
    <row r="102" spans="1:9" ht="68.25" customHeight="1" thickBot="1" x14ac:dyDescent="1.45">
      <c r="A102" s="266" t="s">
        <v>65</v>
      </c>
      <c r="B102" s="267"/>
      <c r="C102" s="267"/>
      <c r="D102" s="267"/>
      <c r="E102" s="268"/>
      <c r="F102" s="78">
        <f>F101+F97+F95+F85</f>
        <v>32.35</v>
      </c>
      <c r="G102" s="78">
        <f t="shared" ref="G102:I102" si="2">G101+G97+G95+G85</f>
        <v>26.18</v>
      </c>
      <c r="H102" s="78">
        <f t="shared" si="2"/>
        <v>65.569999999999993</v>
      </c>
      <c r="I102" s="78">
        <f t="shared" si="2"/>
        <v>725.5</v>
      </c>
    </row>
    <row r="103" spans="1:9" ht="68.25" customHeight="1" thickBot="1" x14ac:dyDescent="1.45">
      <c r="A103" s="262" t="s">
        <v>59</v>
      </c>
      <c r="B103" s="277"/>
      <c r="C103" s="277"/>
      <c r="D103" s="277"/>
      <c r="E103" s="277"/>
      <c r="F103" s="277"/>
      <c r="G103" s="277"/>
      <c r="H103" s="277"/>
      <c r="I103" s="277"/>
    </row>
    <row r="104" spans="1:9" ht="68.25" customHeight="1" thickBot="1" x14ac:dyDescent="1.45">
      <c r="A104" s="26" t="s">
        <v>50</v>
      </c>
      <c r="B104" s="82">
        <v>200</v>
      </c>
      <c r="C104" s="22" t="s">
        <v>50</v>
      </c>
      <c r="D104" s="77">
        <v>200</v>
      </c>
      <c r="E104" s="77">
        <v>200</v>
      </c>
      <c r="F104" s="77"/>
      <c r="G104" s="77"/>
      <c r="H104" s="77">
        <v>17.5</v>
      </c>
      <c r="I104" s="77">
        <v>44.8</v>
      </c>
    </row>
    <row r="105" spans="1:9" ht="68.25" customHeight="1" thickBot="1" x14ac:dyDescent="1.45">
      <c r="A105" s="266" t="s">
        <v>66</v>
      </c>
      <c r="B105" s="269"/>
      <c r="C105" s="269"/>
      <c r="D105" s="269"/>
      <c r="E105" s="270"/>
      <c r="F105" s="30">
        <f>F104</f>
        <v>0</v>
      </c>
      <c r="G105" s="30">
        <f>G104</f>
        <v>0</v>
      </c>
      <c r="H105" s="30">
        <f>H104</f>
        <v>17.5</v>
      </c>
      <c r="I105" s="30">
        <f>I104</f>
        <v>44.8</v>
      </c>
    </row>
    <row r="106" spans="1:9" ht="68.25" customHeight="1" thickBot="1" x14ac:dyDescent="1.45">
      <c r="A106" s="262" t="s">
        <v>25</v>
      </c>
      <c r="B106" s="262"/>
      <c r="C106" s="262"/>
      <c r="D106" s="262"/>
      <c r="E106" s="262"/>
      <c r="F106" s="30">
        <f>F14+F32+F61+F75+F102+F105+F68</f>
        <v>97.190000000000012</v>
      </c>
      <c r="G106" s="30">
        <f t="shared" ref="G106:I106" si="3">G14+G32+G61+G75+G102+G105+G68</f>
        <v>81.47</v>
      </c>
      <c r="H106" s="30">
        <f t="shared" si="3"/>
        <v>494.21999999999997</v>
      </c>
      <c r="I106" s="30">
        <f t="shared" si="3"/>
        <v>3069.75</v>
      </c>
    </row>
  </sheetData>
  <mergeCells count="102">
    <mergeCell ref="A21:E21"/>
    <mergeCell ref="A16:A20"/>
    <mergeCell ref="B16:B20"/>
    <mergeCell ref="A5:I5"/>
    <mergeCell ref="A6:A8"/>
    <mergeCell ref="B6:B8"/>
    <mergeCell ref="A9:E9"/>
    <mergeCell ref="A14:E14"/>
    <mergeCell ref="A10:A12"/>
    <mergeCell ref="B10:B12"/>
    <mergeCell ref="A13:E13"/>
    <mergeCell ref="F6:F8"/>
    <mergeCell ref="G6:G8"/>
    <mergeCell ref="H6:H8"/>
    <mergeCell ref="F10:F12"/>
    <mergeCell ref="G10:G12"/>
    <mergeCell ref="I6:I8"/>
    <mergeCell ref="F16:F20"/>
    <mergeCell ref="G16:G20"/>
    <mergeCell ref="H16:H20"/>
    <mergeCell ref="I16:I20"/>
    <mergeCell ref="A15:I15"/>
    <mergeCell ref="H10:H12"/>
    <mergeCell ref="I10:I12"/>
    <mergeCell ref="A25:I25"/>
    <mergeCell ref="A27:I27"/>
    <mergeCell ref="A28:A30"/>
    <mergeCell ref="B28:B30"/>
    <mergeCell ref="A23:I23"/>
    <mergeCell ref="F28:F30"/>
    <mergeCell ref="G28:G30"/>
    <mergeCell ref="H28:H30"/>
    <mergeCell ref="I28:I30"/>
    <mergeCell ref="A57:E57"/>
    <mergeCell ref="A59:I59"/>
    <mergeCell ref="A40:E40"/>
    <mergeCell ref="A41:A46"/>
    <mergeCell ref="B41:B46"/>
    <mergeCell ref="A47:E47"/>
    <mergeCell ref="A48:A53"/>
    <mergeCell ref="B48:B53"/>
    <mergeCell ref="A54:E54"/>
    <mergeCell ref="A55:A56"/>
    <mergeCell ref="B55:B56"/>
    <mergeCell ref="F55:F56"/>
    <mergeCell ref="G55:G56"/>
    <mergeCell ref="F41:F46"/>
    <mergeCell ref="G41:G46"/>
    <mergeCell ref="H41:H46"/>
    <mergeCell ref="I41:I46"/>
    <mergeCell ref="F48:F53"/>
    <mergeCell ref="G48:G53"/>
    <mergeCell ref="H48:H53"/>
    <mergeCell ref="I48:I53"/>
    <mergeCell ref="A105:E105"/>
    <mergeCell ref="A106:E106"/>
    <mergeCell ref="A96:I96"/>
    <mergeCell ref="A98:I98"/>
    <mergeCell ref="A77:A84"/>
    <mergeCell ref="B77:B84"/>
    <mergeCell ref="A102:E102"/>
    <mergeCell ref="A103:I103"/>
    <mergeCell ref="A85:E85"/>
    <mergeCell ref="A86:A93"/>
    <mergeCell ref="B86:B93"/>
    <mergeCell ref="A94:E94"/>
    <mergeCell ref="F77:F84"/>
    <mergeCell ref="G77:G84"/>
    <mergeCell ref="H77:H84"/>
    <mergeCell ref="I77:I84"/>
    <mergeCell ref="A101:E101"/>
    <mergeCell ref="A99:A100"/>
    <mergeCell ref="B99:B100"/>
    <mergeCell ref="F99:F100"/>
    <mergeCell ref="G99:G100"/>
    <mergeCell ref="F86:F93"/>
    <mergeCell ref="G86:G93"/>
    <mergeCell ref="H86:H93"/>
    <mergeCell ref="I86:I93"/>
    <mergeCell ref="I99:I100"/>
    <mergeCell ref="H99:H100"/>
    <mergeCell ref="A31:E31"/>
    <mergeCell ref="A32:E32"/>
    <mergeCell ref="A33:I33"/>
    <mergeCell ref="A34:A39"/>
    <mergeCell ref="B34:B39"/>
    <mergeCell ref="F34:F39"/>
    <mergeCell ref="G34:G39"/>
    <mergeCell ref="H34:H39"/>
    <mergeCell ref="I34:I39"/>
    <mergeCell ref="A61:E61"/>
    <mergeCell ref="A69:I69"/>
    <mergeCell ref="A73:I73"/>
    <mergeCell ref="A75:E75"/>
    <mergeCell ref="A76:I76"/>
    <mergeCell ref="A71:I71"/>
    <mergeCell ref="A62:I62"/>
    <mergeCell ref="A64:I64"/>
    <mergeCell ref="A66:I66"/>
    <mergeCell ref="A68:E68"/>
    <mergeCell ref="H55:H56"/>
    <mergeCell ref="I55:I56"/>
  </mergeCells>
  <pageMargins left="0.7" right="0.7" top="0.75" bottom="0.75" header="0.3" footer="0.3"/>
  <pageSetup paperSize="9" scale="1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7"/>
  <sheetViews>
    <sheetView view="pageBreakPreview" zoomScale="21" zoomScaleSheetLayoutView="21" workbookViewId="0">
      <selection activeCell="F1" sqref="F1"/>
    </sheetView>
  </sheetViews>
  <sheetFormatPr defaultRowHeight="14.4" x14ac:dyDescent="0.3"/>
  <cols>
    <col min="1" max="1" width="149.109375" style="3" customWidth="1"/>
    <col min="2" max="2" width="81" style="3" customWidth="1"/>
    <col min="3" max="3" width="129.109375" customWidth="1"/>
    <col min="4" max="5" width="51.6640625" style="2" customWidth="1"/>
    <col min="6" max="8" width="53.109375" style="2" customWidth="1"/>
    <col min="9" max="9" width="69.33203125" style="2" customWidth="1"/>
    <col min="10" max="10" width="9.109375" style="2"/>
  </cols>
  <sheetData>
    <row r="1" spans="1:10" ht="77.25" customHeight="1" x14ac:dyDescent="1.65">
      <c r="A1" s="185" t="s">
        <v>186</v>
      </c>
      <c r="B1" s="54"/>
      <c r="C1" s="16" t="s">
        <v>76</v>
      </c>
      <c r="D1" s="303"/>
      <c r="E1" s="197"/>
      <c r="F1" s="54" t="s">
        <v>189</v>
      </c>
      <c r="G1" s="197"/>
      <c r="H1" s="56"/>
      <c r="I1" s="56"/>
    </row>
    <row r="2" spans="1:10" ht="24.9" customHeight="1" thickBot="1" x14ac:dyDescent="1.7">
      <c r="A2" s="138"/>
      <c r="B2" s="138"/>
      <c r="C2" s="104"/>
      <c r="D2" s="304"/>
      <c r="E2" s="197"/>
      <c r="F2" s="207"/>
      <c r="G2" s="197"/>
      <c r="H2" s="56"/>
      <c r="I2" s="56"/>
    </row>
    <row r="3" spans="1:10" ht="75" customHeight="1" thickBot="1" x14ac:dyDescent="0.35">
      <c r="A3" s="105" t="s">
        <v>0</v>
      </c>
      <c r="B3" s="105" t="s">
        <v>1</v>
      </c>
      <c r="C3" s="105" t="s">
        <v>2</v>
      </c>
      <c r="D3" s="105" t="s">
        <v>3</v>
      </c>
      <c r="E3" s="105" t="s">
        <v>4</v>
      </c>
      <c r="F3" s="105" t="s">
        <v>5</v>
      </c>
      <c r="G3" s="105" t="s">
        <v>6</v>
      </c>
      <c r="H3" s="105" t="s">
        <v>7</v>
      </c>
      <c r="I3" s="106" t="s">
        <v>8</v>
      </c>
    </row>
    <row r="4" spans="1:10" ht="75" customHeight="1" thickBot="1" x14ac:dyDescent="1.7">
      <c r="A4" s="228" t="s">
        <v>9</v>
      </c>
      <c r="B4" s="228"/>
      <c r="C4" s="228"/>
      <c r="D4" s="228"/>
      <c r="E4" s="228"/>
      <c r="F4" s="228"/>
      <c r="G4" s="228"/>
      <c r="H4" s="228"/>
      <c r="I4" s="228"/>
    </row>
    <row r="5" spans="1:10" ht="75" customHeight="1" thickBot="1" x14ac:dyDescent="1.7">
      <c r="A5" s="238" t="s">
        <v>82</v>
      </c>
      <c r="B5" s="240">
        <v>200</v>
      </c>
      <c r="C5" s="109" t="s">
        <v>29</v>
      </c>
      <c r="D5" s="118">
        <v>1</v>
      </c>
      <c r="E5" s="128">
        <v>1</v>
      </c>
      <c r="F5" s="305"/>
      <c r="G5" s="305"/>
      <c r="H5" s="217">
        <v>11.97</v>
      </c>
      <c r="I5" s="305">
        <v>57</v>
      </c>
      <c r="J5"/>
    </row>
    <row r="6" spans="1:10" ht="75" customHeight="1" thickBot="1" x14ac:dyDescent="1.7">
      <c r="A6" s="239"/>
      <c r="B6" s="241"/>
      <c r="C6" s="116" t="s">
        <v>12</v>
      </c>
      <c r="D6" s="110">
        <v>10</v>
      </c>
      <c r="E6" s="129">
        <v>10</v>
      </c>
      <c r="F6" s="306"/>
      <c r="G6" s="306"/>
      <c r="H6" s="309"/>
      <c r="I6" s="306"/>
      <c r="J6"/>
    </row>
    <row r="7" spans="1:10" ht="75" customHeight="1" thickBot="1" x14ac:dyDescent="1.7">
      <c r="A7" s="221"/>
      <c r="B7" s="221"/>
      <c r="C7" s="221"/>
      <c r="D7" s="221"/>
      <c r="E7" s="221"/>
      <c r="F7" s="130">
        <f>SUM(F5:F6)</f>
        <v>0</v>
      </c>
      <c r="G7" s="130">
        <f>SUM(G5:G6)</f>
        <v>0</v>
      </c>
      <c r="H7" s="130">
        <f>SUM(H5:H6)</f>
        <v>11.97</v>
      </c>
      <c r="I7" s="130">
        <f>SUM(I5:I6)</f>
        <v>57</v>
      </c>
      <c r="J7"/>
    </row>
    <row r="8" spans="1:10" ht="75" customHeight="1" thickBot="1" x14ac:dyDescent="1.7">
      <c r="A8" s="245" t="s">
        <v>114</v>
      </c>
      <c r="B8" s="227" t="s">
        <v>115</v>
      </c>
      <c r="C8" s="109" t="s">
        <v>11</v>
      </c>
      <c r="D8" s="110">
        <v>90</v>
      </c>
      <c r="E8" s="110">
        <v>90</v>
      </c>
      <c r="F8" s="224">
        <v>5.9</v>
      </c>
      <c r="G8" s="224">
        <v>6.4</v>
      </c>
      <c r="H8" s="224">
        <v>16</v>
      </c>
      <c r="I8" s="224">
        <v>150</v>
      </c>
      <c r="J8"/>
    </row>
    <row r="9" spans="1:10" ht="75" customHeight="1" thickBot="1" x14ac:dyDescent="1.7">
      <c r="A9" s="307"/>
      <c r="B9" s="228"/>
      <c r="C9" s="109" t="s">
        <v>10</v>
      </c>
      <c r="D9" s="110">
        <v>20</v>
      </c>
      <c r="E9" s="110">
        <v>20</v>
      </c>
      <c r="F9" s="229"/>
      <c r="G9" s="229"/>
      <c r="H9" s="229"/>
      <c r="I9" s="229"/>
      <c r="J9"/>
    </row>
    <row r="10" spans="1:10" ht="75" customHeight="1" thickBot="1" x14ac:dyDescent="1.7">
      <c r="A10" s="308"/>
      <c r="B10" s="228"/>
      <c r="C10" s="109" t="s">
        <v>42</v>
      </c>
      <c r="D10" s="110">
        <v>12</v>
      </c>
      <c r="E10" s="110">
        <v>12</v>
      </c>
      <c r="F10" s="225"/>
      <c r="G10" s="225"/>
      <c r="H10" s="225"/>
      <c r="I10" s="225"/>
      <c r="J10"/>
    </row>
    <row r="11" spans="1:10" ht="75" customHeight="1" thickBot="1" x14ac:dyDescent="1.7">
      <c r="A11" s="247"/>
      <c r="B11" s="209"/>
      <c r="C11" s="209"/>
      <c r="D11" s="209"/>
      <c r="E11" s="209"/>
      <c r="F11" s="111">
        <f>SUM(F8:F10)</f>
        <v>5.9</v>
      </c>
      <c r="G11" s="111">
        <f>SUM(G8:G10)</f>
        <v>6.4</v>
      </c>
      <c r="H11" s="121">
        <f>SUM(H8:H10)</f>
        <v>16</v>
      </c>
      <c r="I11" s="121">
        <f>SUM(I8:I10)</f>
        <v>150</v>
      </c>
      <c r="J11"/>
    </row>
    <row r="12" spans="1:10" ht="75" customHeight="1" thickBot="1" x14ac:dyDescent="1.7">
      <c r="A12" s="228" t="s">
        <v>62</v>
      </c>
      <c r="B12" s="228"/>
      <c r="C12" s="228"/>
      <c r="D12" s="228"/>
      <c r="E12" s="228"/>
      <c r="F12" s="111">
        <f>F7+F11</f>
        <v>5.9</v>
      </c>
      <c r="G12" s="111">
        <f t="shared" ref="G12:I12" si="0">G7+G11</f>
        <v>6.4</v>
      </c>
      <c r="H12" s="111">
        <f t="shared" si="0"/>
        <v>27.97</v>
      </c>
      <c r="I12" s="111">
        <f t="shared" si="0"/>
        <v>207</v>
      </c>
    </row>
    <row r="13" spans="1:10" ht="75" customHeight="1" thickBot="1" x14ac:dyDescent="1.7">
      <c r="A13" s="232" t="s">
        <v>13</v>
      </c>
      <c r="B13" s="232"/>
      <c r="C13" s="232"/>
      <c r="D13" s="232"/>
      <c r="E13" s="232"/>
      <c r="F13" s="232"/>
      <c r="G13" s="232"/>
      <c r="H13" s="232"/>
      <c r="I13" s="232"/>
    </row>
    <row r="14" spans="1:10" ht="75" customHeight="1" thickBot="1" x14ac:dyDescent="1.7">
      <c r="A14" s="245" t="s">
        <v>126</v>
      </c>
      <c r="B14" s="236">
        <v>250</v>
      </c>
      <c r="C14" s="109" t="s">
        <v>10</v>
      </c>
      <c r="D14" s="110">
        <v>15</v>
      </c>
      <c r="E14" s="110">
        <v>15</v>
      </c>
      <c r="F14" s="224">
        <v>7.6</v>
      </c>
      <c r="G14" s="224">
        <v>18.899999999999999</v>
      </c>
      <c r="H14" s="224">
        <v>25.8</v>
      </c>
      <c r="I14" s="224">
        <v>224.9</v>
      </c>
    </row>
    <row r="15" spans="1:10" ht="75" customHeight="1" thickBot="1" x14ac:dyDescent="1.7">
      <c r="A15" s="246"/>
      <c r="B15" s="236"/>
      <c r="C15" s="109" t="s">
        <v>32</v>
      </c>
      <c r="D15" s="110">
        <v>2</v>
      </c>
      <c r="E15" s="110">
        <v>2</v>
      </c>
      <c r="F15" s="229"/>
      <c r="G15" s="229"/>
      <c r="H15" s="229"/>
      <c r="I15" s="229"/>
    </row>
    <row r="16" spans="1:10" ht="75" customHeight="1" thickBot="1" x14ac:dyDescent="1.7">
      <c r="A16" s="246"/>
      <c r="B16" s="236"/>
      <c r="C16" s="109" t="s">
        <v>127</v>
      </c>
      <c r="D16" s="110">
        <v>45</v>
      </c>
      <c r="E16" s="110">
        <v>45</v>
      </c>
      <c r="F16" s="229"/>
      <c r="G16" s="229"/>
      <c r="H16" s="229"/>
      <c r="I16" s="229"/>
    </row>
    <row r="17" spans="1:10" ht="75" customHeight="1" thickBot="1" x14ac:dyDescent="1.7">
      <c r="A17" s="246"/>
      <c r="B17" s="236"/>
      <c r="C17" s="109" t="s">
        <v>21</v>
      </c>
      <c r="D17" s="110">
        <v>150</v>
      </c>
      <c r="E17" s="110">
        <v>150</v>
      </c>
      <c r="F17" s="229"/>
      <c r="G17" s="229"/>
      <c r="H17" s="229"/>
      <c r="I17" s="229"/>
    </row>
    <row r="18" spans="1:10" ht="75" customHeight="1" thickBot="1" x14ac:dyDescent="1.7">
      <c r="A18" s="246"/>
      <c r="B18" s="236"/>
      <c r="C18" s="109" t="s">
        <v>88</v>
      </c>
      <c r="D18" s="110">
        <v>1</v>
      </c>
      <c r="E18" s="110">
        <v>1</v>
      </c>
      <c r="F18" s="229"/>
      <c r="G18" s="229"/>
      <c r="H18" s="229"/>
      <c r="I18" s="229"/>
    </row>
    <row r="19" spans="1:10" ht="75" customHeight="1" thickBot="1" x14ac:dyDescent="1.7">
      <c r="A19" s="221"/>
      <c r="B19" s="221"/>
      <c r="C19" s="221"/>
      <c r="D19" s="221"/>
      <c r="E19" s="221"/>
      <c r="F19" s="111">
        <f>SUM(F14:F18)</f>
        <v>7.6</v>
      </c>
      <c r="G19" s="111">
        <f>SUM(G14:G18)</f>
        <v>18.899999999999999</v>
      </c>
      <c r="H19" s="111">
        <f>SUM(H14:H18)</f>
        <v>25.8</v>
      </c>
      <c r="I19" s="111">
        <f>SUM(I14:I18)</f>
        <v>224.9</v>
      </c>
    </row>
    <row r="20" spans="1:10" ht="75" customHeight="1" thickBot="1" x14ac:dyDescent="1.7">
      <c r="A20" s="238" t="s">
        <v>90</v>
      </c>
      <c r="B20" s="240">
        <v>190</v>
      </c>
      <c r="C20" s="188" t="s">
        <v>73</v>
      </c>
      <c r="D20" s="187">
        <v>188</v>
      </c>
      <c r="E20" s="187">
        <v>188</v>
      </c>
      <c r="F20" s="224">
        <v>19.8</v>
      </c>
      <c r="G20" s="224">
        <v>4.12</v>
      </c>
      <c r="H20" s="224">
        <v>9.75</v>
      </c>
      <c r="I20" s="224">
        <v>63.9</v>
      </c>
    </row>
    <row r="21" spans="1:10" ht="75" customHeight="1" thickBot="1" x14ac:dyDescent="1.7">
      <c r="A21" s="239"/>
      <c r="B21" s="241"/>
      <c r="C21" s="188" t="s">
        <v>179</v>
      </c>
      <c r="D21" s="187">
        <v>6</v>
      </c>
      <c r="E21" s="187">
        <v>6</v>
      </c>
      <c r="F21" s="229"/>
      <c r="G21" s="229"/>
      <c r="H21" s="229"/>
      <c r="I21" s="229"/>
    </row>
    <row r="22" spans="1:10" ht="75" customHeight="1" thickBot="1" x14ac:dyDescent="1.7">
      <c r="A22" s="313"/>
      <c r="B22" s="314"/>
      <c r="C22" s="188" t="s">
        <v>12</v>
      </c>
      <c r="D22" s="110">
        <v>5</v>
      </c>
      <c r="E22" s="110">
        <v>5</v>
      </c>
      <c r="F22" s="225"/>
      <c r="G22" s="225"/>
      <c r="H22" s="225"/>
      <c r="I22" s="225"/>
      <c r="J22"/>
    </row>
    <row r="23" spans="1:10" ht="75" customHeight="1" thickBot="1" x14ac:dyDescent="1.7">
      <c r="A23" s="310"/>
      <c r="B23" s="311"/>
      <c r="C23" s="311"/>
      <c r="D23" s="311"/>
      <c r="E23" s="312"/>
      <c r="F23" s="190">
        <f>F19+F20</f>
        <v>27.4</v>
      </c>
      <c r="G23" s="191">
        <f t="shared" ref="G23:I23" si="1">G19+G20</f>
        <v>23.02</v>
      </c>
      <c r="H23" s="191">
        <f t="shared" si="1"/>
        <v>35.549999999999997</v>
      </c>
      <c r="I23" s="191">
        <f t="shared" si="1"/>
        <v>288.8</v>
      </c>
      <c r="J23"/>
    </row>
    <row r="24" spans="1:10" ht="75" customHeight="1" thickBot="1" x14ac:dyDescent="1.7">
      <c r="A24" s="232"/>
      <c r="B24" s="221"/>
      <c r="C24" s="221"/>
      <c r="D24" s="221"/>
      <c r="E24" s="221"/>
      <c r="F24" s="221"/>
      <c r="G24" s="221"/>
      <c r="H24" s="221"/>
      <c r="I24" s="221"/>
      <c r="J24"/>
    </row>
    <row r="25" spans="1:10" ht="75" customHeight="1" thickBot="1" x14ac:dyDescent="1.7">
      <c r="A25" s="248" t="s">
        <v>102</v>
      </c>
      <c r="B25" s="249">
        <v>200</v>
      </c>
      <c r="C25" s="116" t="s">
        <v>32</v>
      </c>
      <c r="D25" s="110">
        <v>10</v>
      </c>
      <c r="E25" s="110">
        <v>10</v>
      </c>
      <c r="F25" s="224">
        <v>3.2</v>
      </c>
      <c r="G25" s="224">
        <v>2.7</v>
      </c>
      <c r="H25" s="224">
        <v>10.9</v>
      </c>
      <c r="I25" s="224">
        <v>109.5</v>
      </c>
      <c r="J25"/>
    </row>
    <row r="26" spans="1:10" ht="75" customHeight="1" thickBot="1" x14ac:dyDescent="1.7">
      <c r="A26" s="248"/>
      <c r="B26" s="249"/>
      <c r="C26" s="116" t="s">
        <v>103</v>
      </c>
      <c r="D26" s="110">
        <v>4</v>
      </c>
      <c r="E26" s="110">
        <v>4</v>
      </c>
      <c r="F26" s="229"/>
      <c r="G26" s="229"/>
      <c r="H26" s="229"/>
      <c r="I26" s="229"/>
      <c r="J26"/>
    </row>
    <row r="27" spans="1:10" ht="75" customHeight="1" thickBot="1" x14ac:dyDescent="1.7">
      <c r="A27" s="248"/>
      <c r="B27" s="249"/>
      <c r="C27" s="116" t="s">
        <v>21</v>
      </c>
      <c r="D27" s="110">
        <v>113</v>
      </c>
      <c r="E27" s="110">
        <v>113</v>
      </c>
      <c r="F27" s="225"/>
      <c r="G27" s="225"/>
      <c r="H27" s="225"/>
      <c r="I27" s="225"/>
      <c r="J27"/>
    </row>
    <row r="28" spans="1:10" ht="75" customHeight="1" thickBot="1" x14ac:dyDescent="1.7">
      <c r="A28" s="250"/>
      <c r="B28" s="234"/>
      <c r="C28" s="234"/>
      <c r="D28" s="234"/>
      <c r="E28" s="235"/>
      <c r="F28" s="117">
        <f>SUM(F25:F27)</f>
        <v>3.2</v>
      </c>
      <c r="G28" s="117">
        <f>SUM(G25:G27)</f>
        <v>2.7</v>
      </c>
      <c r="H28" s="117">
        <f>SUM(H25:H27)</f>
        <v>10.9</v>
      </c>
      <c r="I28" s="117">
        <f>SUM(I25:I27)</f>
        <v>109.5</v>
      </c>
      <c r="J28"/>
    </row>
    <row r="29" spans="1:10" ht="75" customHeight="1" thickBot="1" x14ac:dyDescent="1.7">
      <c r="A29" s="112" t="s">
        <v>38</v>
      </c>
      <c r="B29" s="111">
        <v>50</v>
      </c>
      <c r="C29" s="113" t="s">
        <v>38</v>
      </c>
      <c r="D29" s="110">
        <v>50</v>
      </c>
      <c r="E29" s="110">
        <v>50</v>
      </c>
      <c r="F29" s="110">
        <v>4.0999999999999996</v>
      </c>
      <c r="G29" s="110">
        <v>0.3</v>
      </c>
      <c r="H29" s="110">
        <v>40.19</v>
      </c>
      <c r="I29" s="110">
        <v>192.2</v>
      </c>
      <c r="J29"/>
    </row>
    <row r="30" spans="1:10" ht="75" customHeight="1" thickBot="1" x14ac:dyDescent="1.7">
      <c r="A30" s="233"/>
      <c r="B30" s="234"/>
      <c r="C30" s="234"/>
      <c r="D30" s="234"/>
      <c r="E30" s="234"/>
      <c r="F30" s="234"/>
      <c r="G30" s="234"/>
      <c r="H30" s="234"/>
      <c r="I30" s="235"/>
      <c r="J30"/>
    </row>
    <row r="31" spans="1:10" ht="75" customHeight="1" thickBot="1" x14ac:dyDescent="1.7">
      <c r="A31" s="107" t="s">
        <v>37</v>
      </c>
      <c r="B31" s="114">
        <v>50</v>
      </c>
      <c r="C31" s="109" t="s">
        <v>22</v>
      </c>
      <c r="D31" s="110">
        <v>50</v>
      </c>
      <c r="E31" s="110">
        <v>50</v>
      </c>
      <c r="F31" s="110">
        <v>3.3</v>
      </c>
      <c r="G31" s="110">
        <v>0.66</v>
      </c>
      <c r="H31" s="110">
        <v>16.7</v>
      </c>
      <c r="I31" s="115">
        <v>87</v>
      </c>
      <c r="J31"/>
    </row>
    <row r="32" spans="1:10" ht="75" customHeight="1" thickBot="1" x14ac:dyDescent="1.7">
      <c r="A32" s="228" t="s">
        <v>61</v>
      </c>
      <c r="B32" s="228"/>
      <c r="C32" s="228"/>
      <c r="D32" s="228"/>
      <c r="E32" s="228"/>
      <c r="F32" s="117">
        <f>F19+F22+F28+F29+F31</f>
        <v>18.2</v>
      </c>
      <c r="G32" s="117">
        <f>G19+G22+G28+G29+G31</f>
        <v>22.56</v>
      </c>
      <c r="H32" s="117">
        <f>H19+H22+H28+H29+H31</f>
        <v>93.59</v>
      </c>
      <c r="I32" s="117">
        <f>I19+I22+I28+I29+I31</f>
        <v>613.59999999999991</v>
      </c>
    </row>
    <row r="33" spans="1:9" ht="75" customHeight="1" thickBot="1" x14ac:dyDescent="1.7">
      <c r="A33" s="228" t="s">
        <v>14</v>
      </c>
      <c r="B33" s="228"/>
      <c r="C33" s="228"/>
      <c r="D33" s="228"/>
      <c r="E33" s="228"/>
      <c r="F33" s="228"/>
      <c r="G33" s="228"/>
      <c r="H33" s="228"/>
      <c r="I33" s="228"/>
    </row>
    <row r="34" spans="1:9" ht="75" customHeight="1" thickBot="1" x14ac:dyDescent="1.7">
      <c r="A34" s="226" t="s">
        <v>128</v>
      </c>
      <c r="B34" s="236">
        <v>300</v>
      </c>
      <c r="C34" s="139" t="s">
        <v>15</v>
      </c>
      <c r="D34" s="110">
        <v>90</v>
      </c>
      <c r="E34" s="110">
        <v>72</v>
      </c>
      <c r="F34" s="224">
        <v>7.41</v>
      </c>
      <c r="G34" s="224">
        <v>13.47</v>
      </c>
      <c r="H34" s="224">
        <v>8.99</v>
      </c>
      <c r="I34" s="224">
        <v>94.2</v>
      </c>
    </row>
    <row r="35" spans="1:9" ht="75" customHeight="1" thickBot="1" x14ac:dyDescent="1.7">
      <c r="A35" s="226"/>
      <c r="B35" s="236"/>
      <c r="C35" s="109" t="s">
        <v>18</v>
      </c>
      <c r="D35" s="110">
        <v>58</v>
      </c>
      <c r="E35" s="110">
        <v>43.5</v>
      </c>
      <c r="F35" s="229"/>
      <c r="G35" s="229"/>
      <c r="H35" s="229"/>
      <c r="I35" s="229"/>
    </row>
    <row r="36" spans="1:9" ht="75" customHeight="1" thickBot="1" x14ac:dyDescent="1.7">
      <c r="A36" s="226"/>
      <c r="B36" s="236"/>
      <c r="C36" s="109" t="s">
        <v>34</v>
      </c>
      <c r="D36" s="110">
        <v>22</v>
      </c>
      <c r="E36" s="110">
        <v>19.579999999999998</v>
      </c>
      <c r="F36" s="229"/>
      <c r="G36" s="229"/>
      <c r="H36" s="229"/>
      <c r="I36" s="229"/>
    </row>
    <row r="37" spans="1:9" ht="75" customHeight="1" thickBot="1" x14ac:dyDescent="1.7">
      <c r="A37" s="226"/>
      <c r="B37" s="236"/>
      <c r="C37" s="109" t="s">
        <v>19</v>
      </c>
      <c r="D37" s="110">
        <v>18</v>
      </c>
      <c r="E37" s="110">
        <v>16.2</v>
      </c>
      <c r="F37" s="229"/>
      <c r="G37" s="229"/>
      <c r="H37" s="229"/>
      <c r="I37" s="229"/>
    </row>
    <row r="38" spans="1:9" ht="75" customHeight="1" thickBot="1" x14ac:dyDescent="1.7">
      <c r="A38" s="226"/>
      <c r="B38" s="236"/>
      <c r="C38" s="109" t="s">
        <v>95</v>
      </c>
      <c r="D38" s="110">
        <v>4</v>
      </c>
      <c r="E38" s="110">
        <v>4</v>
      </c>
      <c r="F38" s="229"/>
      <c r="G38" s="229"/>
      <c r="H38" s="229"/>
      <c r="I38" s="229"/>
    </row>
    <row r="39" spans="1:9" ht="75" customHeight="1" thickBot="1" x14ac:dyDescent="1.7">
      <c r="A39" s="226"/>
      <c r="B39" s="236"/>
      <c r="C39" s="109" t="s">
        <v>16</v>
      </c>
      <c r="D39" s="110">
        <v>8</v>
      </c>
      <c r="E39" s="110">
        <v>8</v>
      </c>
      <c r="F39" s="229"/>
      <c r="G39" s="229"/>
      <c r="H39" s="229"/>
      <c r="I39" s="229"/>
    </row>
    <row r="40" spans="1:9" ht="75" customHeight="1" thickBot="1" x14ac:dyDescent="1.7">
      <c r="A40" s="226"/>
      <c r="B40" s="236"/>
      <c r="C40" s="109" t="s">
        <v>54</v>
      </c>
      <c r="D40" s="110">
        <v>5</v>
      </c>
      <c r="E40" s="110">
        <v>5</v>
      </c>
      <c r="F40" s="229"/>
      <c r="G40" s="229"/>
      <c r="H40" s="229"/>
      <c r="I40" s="229"/>
    </row>
    <row r="41" spans="1:9" ht="75" customHeight="1" thickBot="1" x14ac:dyDescent="1.7">
      <c r="A41" s="226"/>
      <c r="B41" s="236"/>
      <c r="C41" s="109" t="s">
        <v>88</v>
      </c>
      <c r="D41" s="110">
        <v>2</v>
      </c>
      <c r="E41" s="110">
        <v>2</v>
      </c>
      <c r="F41" s="225"/>
      <c r="G41" s="225"/>
      <c r="H41" s="225"/>
      <c r="I41" s="225"/>
    </row>
    <row r="42" spans="1:9" ht="75" customHeight="1" thickBot="1" x14ac:dyDescent="1.7">
      <c r="A42" s="221"/>
      <c r="B42" s="221"/>
      <c r="C42" s="221"/>
      <c r="D42" s="221"/>
      <c r="E42" s="221"/>
      <c r="F42" s="111">
        <f>SUM(F34:F41)</f>
        <v>7.41</v>
      </c>
      <c r="G42" s="111">
        <f>SUM(G34:G41)</f>
        <v>13.47</v>
      </c>
      <c r="H42" s="111">
        <f>SUM(H34:H41)</f>
        <v>8.99</v>
      </c>
      <c r="I42" s="111">
        <f>SUM(I34:I41)</f>
        <v>94.2</v>
      </c>
    </row>
    <row r="43" spans="1:9" ht="75" customHeight="1" thickBot="1" x14ac:dyDescent="1.7">
      <c r="A43" s="226" t="s">
        <v>81</v>
      </c>
      <c r="B43" s="227" t="s">
        <v>71</v>
      </c>
      <c r="C43" s="109" t="s">
        <v>10</v>
      </c>
      <c r="D43" s="110">
        <v>10</v>
      </c>
      <c r="E43" s="140">
        <v>10</v>
      </c>
      <c r="F43" s="300">
        <v>22.18</v>
      </c>
      <c r="G43" s="300">
        <v>25.11</v>
      </c>
      <c r="H43" s="300">
        <v>15.9</v>
      </c>
      <c r="I43" s="300">
        <v>344.54</v>
      </c>
    </row>
    <row r="44" spans="1:9" ht="75" customHeight="1" thickBot="1" x14ac:dyDescent="1.7">
      <c r="A44" s="226"/>
      <c r="B44" s="227"/>
      <c r="C44" s="109" t="s">
        <v>18</v>
      </c>
      <c r="D44" s="110">
        <v>276</v>
      </c>
      <c r="E44" s="110">
        <v>207</v>
      </c>
      <c r="F44" s="301"/>
      <c r="G44" s="301"/>
      <c r="H44" s="301"/>
      <c r="I44" s="301"/>
    </row>
    <row r="45" spans="1:9" ht="75" customHeight="1" thickBot="1" x14ac:dyDescent="1.7">
      <c r="A45" s="226"/>
      <c r="B45" s="227"/>
      <c r="C45" s="109" t="s">
        <v>19</v>
      </c>
      <c r="D45" s="58">
        <v>30</v>
      </c>
      <c r="E45" s="58">
        <v>27</v>
      </c>
      <c r="F45" s="301"/>
      <c r="G45" s="301"/>
      <c r="H45" s="301"/>
      <c r="I45" s="301"/>
    </row>
    <row r="46" spans="1:9" ht="75" customHeight="1" thickBot="1" x14ac:dyDescent="1.7">
      <c r="A46" s="226"/>
      <c r="B46" s="227"/>
      <c r="C46" s="109" t="s">
        <v>129</v>
      </c>
      <c r="D46" s="110">
        <v>12</v>
      </c>
      <c r="E46" s="110">
        <v>12</v>
      </c>
      <c r="F46" s="301"/>
      <c r="G46" s="301"/>
      <c r="H46" s="301"/>
      <c r="I46" s="301"/>
    </row>
    <row r="47" spans="1:9" ht="75" customHeight="1" thickBot="1" x14ac:dyDescent="1.7">
      <c r="A47" s="226"/>
      <c r="B47" s="227"/>
      <c r="C47" s="109" t="s">
        <v>35</v>
      </c>
      <c r="D47" s="118">
        <v>60</v>
      </c>
      <c r="E47" s="118">
        <v>60</v>
      </c>
      <c r="F47" s="301"/>
      <c r="G47" s="301"/>
      <c r="H47" s="301"/>
      <c r="I47" s="301"/>
    </row>
    <row r="48" spans="1:9" ht="75" customHeight="1" thickBot="1" x14ac:dyDescent="1.7">
      <c r="A48" s="226"/>
      <c r="B48" s="227"/>
      <c r="C48" s="109" t="s">
        <v>88</v>
      </c>
      <c r="D48" s="110">
        <v>1</v>
      </c>
      <c r="E48" s="110">
        <v>1</v>
      </c>
      <c r="F48" s="302"/>
      <c r="G48" s="302"/>
      <c r="H48" s="302"/>
      <c r="I48" s="302"/>
    </row>
    <row r="49" spans="1:10" ht="75" customHeight="1" thickBot="1" x14ac:dyDescent="1.7">
      <c r="A49" s="221"/>
      <c r="B49" s="221"/>
      <c r="C49" s="221"/>
      <c r="D49" s="221"/>
      <c r="E49" s="221"/>
      <c r="F49" s="117">
        <f>SUM(F43:F48)</f>
        <v>22.18</v>
      </c>
      <c r="G49" s="117">
        <f>SUM(G43:G48)</f>
        <v>25.11</v>
      </c>
      <c r="H49" s="117">
        <f>SUM(H43:H48)</f>
        <v>15.9</v>
      </c>
      <c r="I49" s="117">
        <f>SUM(I43:I48)</f>
        <v>344.54</v>
      </c>
    </row>
    <row r="50" spans="1:10" ht="85.5" customHeight="1" thickBot="1" x14ac:dyDescent="1.7">
      <c r="A50" s="226" t="s">
        <v>130</v>
      </c>
      <c r="B50" s="227" t="s">
        <v>131</v>
      </c>
      <c r="C50" s="109" t="s">
        <v>16</v>
      </c>
      <c r="D50" s="110">
        <v>11</v>
      </c>
      <c r="E50" s="110">
        <v>11</v>
      </c>
      <c r="F50" s="224">
        <v>1.05</v>
      </c>
      <c r="G50" s="224">
        <v>1.9</v>
      </c>
      <c r="H50" s="224">
        <v>2.9</v>
      </c>
      <c r="I50" s="224">
        <v>26.11</v>
      </c>
    </row>
    <row r="51" spans="1:10" ht="93" customHeight="1" thickBot="1" x14ac:dyDescent="1.7">
      <c r="A51" s="226"/>
      <c r="B51" s="227"/>
      <c r="C51" s="109" t="s">
        <v>27</v>
      </c>
      <c r="D51" s="110">
        <v>180</v>
      </c>
      <c r="E51" s="110">
        <v>120.6</v>
      </c>
      <c r="F51" s="229"/>
      <c r="G51" s="229"/>
      <c r="H51" s="229"/>
      <c r="I51" s="229"/>
    </row>
    <row r="52" spans="1:10" ht="75" customHeight="1" thickBot="1" x14ac:dyDescent="1.7">
      <c r="A52" s="221"/>
      <c r="B52" s="221"/>
      <c r="C52" s="221"/>
      <c r="D52" s="221"/>
      <c r="E52" s="221"/>
      <c r="F52" s="111">
        <f>SUM(F50:F51)</f>
        <v>1.05</v>
      </c>
      <c r="G52" s="111">
        <f>SUM(G50:G51)</f>
        <v>1.9</v>
      </c>
      <c r="H52" s="111">
        <f>SUM(H50:H51)</f>
        <v>2.9</v>
      </c>
      <c r="I52" s="111">
        <f>SUM(I50:I51)</f>
        <v>26.11</v>
      </c>
    </row>
    <row r="53" spans="1:10" ht="75" customHeight="1" thickBot="1" x14ac:dyDescent="1.7">
      <c r="A53" s="226" t="s">
        <v>109</v>
      </c>
      <c r="B53" s="236">
        <v>200</v>
      </c>
      <c r="C53" s="109" t="s">
        <v>110</v>
      </c>
      <c r="D53" s="110">
        <v>20</v>
      </c>
      <c r="E53" s="110">
        <v>18</v>
      </c>
      <c r="F53" s="224">
        <v>0.65</v>
      </c>
      <c r="G53" s="224">
        <v>0</v>
      </c>
      <c r="H53" s="224">
        <v>20.3</v>
      </c>
      <c r="I53" s="224">
        <v>99</v>
      </c>
      <c r="J53"/>
    </row>
    <row r="54" spans="1:10" ht="75" customHeight="1" thickBot="1" x14ac:dyDescent="1.7">
      <c r="A54" s="226"/>
      <c r="B54" s="236"/>
      <c r="C54" s="109" t="s">
        <v>12</v>
      </c>
      <c r="D54" s="110">
        <v>20</v>
      </c>
      <c r="E54" s="110">
        <v>20</v>
      </c>
      <c r="F54" s="225"/>
      <c r="G54" s="225"/>
      <c r="H54" s="225"/>
      <c r="I54" s="225"/>
      <c r="J54"/>
    </row>
    <row r="55" spans="1:10" ht="75" customHeight="1" thickBot="1" x14ac:dyDescent="1.7">
      <c r="A55" s="221"/>
      <c r="B55" s="221"/>
      <c r="C55" s="221"/>
      <c r="D55" s="221"/>
      <c r="E55" s="221"/>
      <c r="F55" s="111">
        <f>SUM(F53:F54)</f>
        <v>0.65</v>
      </c>
      <c r="G55" s="111">
        <f>SUM(G53:G54)</f>
        <v>0</v>
      </c>
      <c r="H55" s="111">
        <f>SUM(H53:H54)</f>
        <v>20.3</v>
      </c>
      <c r="I55" s="111">
        <f>SUM(I53:I54)</f>
        <v>99</v>
      </c>
      <c r="J55"/>
    </row>
    <row r="56" spans="1:10" ht="75" customHeight="1" thickBot="1" x14ac:dyDescent="1.7">
      <c r="A56" s="112" t="s">
        <v>38</v>
      </c>
      <c r="B56" s="111">
        <v>50</v>
      </c>
      <c r="C56" s="113" t="s">
        <v>38</v>
      </c>
      <c r="D56" s="110">
        <v>50</v>
      </c>
      <c r="E56" s="110">
        <v>50</v>
      </c>
      <c r="F56" s="110">
        <v>4.0999999999999996</v>
      </c>
      <c r="G56" s="110">
        <v>0.3</v>
      </c>
      <c r="H56" s="110">
        <v>40.19</v>
      </c>
      <c r="I56" s="110">
        <v>192.2</v>
      </c>
      <c r="J56"/>
    </row>
    <row r="57" spans="1:10" ht="75" customHeight="1" thickBot="1" x14ac:dyDescent="1.7">
      <c r="A57" s="233"/>
      <c r="B57" s="234"/>
      <c r="C57" s="234"/>
      <c r="D57" s="234"/>
      <c r="E57" s="234"/>
      <c r="F57" s="234"/>
      <c r="G57" s="234"/>
      <c r="H57" s="234"/>
      <c r="I57" s="235"/>
      <c r="J57"/>
    </row>
    <row r="58" spans="1:10" ht="75" customHeight="1" thickBot="1" x14ac:dyDescent="1.7">
      <c r="A58" s="107" t="s">
        <v>37</v>
      </c>
      <c r="B58" s="114">
        <v>50</v>
      </c>
      <c r="C58" s="109" t="s">
        <v>22</v>
      </c>
      <c r="D58" s="110">
        <v>50</v>
      </c>
      <c r="E58" s="110">
        <v>50</v>
      </c>
      <c r="F58" s="110">
        <v>3.3</v>
      </c>
      <c r="G58" s="110">
        <v>0.66</v>
      </c>
      <c r="H58" s="110">
        <v>16.7</v>
      </c>
      <c r="I58" s="115">
        <v>87</v>
      </c>
      <c r="J58"/>
    </row>
    <row r="59" spans="1:10" ht="75" customHeight="1" thickBot="1" x14ac:dyDescent="1.7">
      <c r="A59" s="228" t="s">
        <v>24</v>
      </c>
      <c r="B59" s="228"/>
      <c r="C59" s="228"/>
      <c r="D59" s="228"/>
      <c r="E59" s="228"/>
      <c r="F59" s="141">
        <f>F58+F56+F55+F52+F49+F42</f>
        <v>38.69</v>
      </c>
      <c r="G59" s="141">
        <f t="shared" ref="G59:I59" si="2">G58+G56+G55+G52+G49+G42</f>
        <v>41.44</v>
      </c>
      <c r="H59" s="141">
        <f t="shared" si="2"/>
        <v>104.98</v>
      </c>
      <c r="I59" s="141">
        <f t="shared" si="2"/>
        <v>843.05000000000007</v>
      </c>
    </row>
    <row r="60" spans="1:10" ht="77.25" customHeight="1" thickBot="1" x14ac:dyDescent="1.7">
      <c r="A60" s="228" t="s">
        <v>185</v>
      </c>
      <c r="B60" s="228"/>
      <c r="C60" s="228"/>
      <c r="D60" s="228"/>
      <c r="E60" s="228"/>
      <c r="F60" s="228"/>
      <c r="G60" s="228"/>
      <c r="H60" s="228"/>
      <c r="I60" s="228"/>
      <c r="J60"/>
    </row>
    <row r="61" spans="1:10" ht="77.25" customHeight="1" thickBot="1" x14ac:dyDescent="1.7">
      <c r="A61" s="107" t="s">
        <v>50</v>
      </c>
      <c r="B61" s="196">
        <v>200</v>
      </c>
      <c r="C61" s="109" t="s">
        <v>50</v>
      </c>
      <c r="D61" s="194">
        <v>200</v>
      </c>
      <c r="E61" s="194">
        <v>200</v>
      </c>
      <c r="F61" s="194"/>
      <c r="G61" s="194"/>
      <c r="H61" s="194">
        <v>17.5</v>
      </c>
      <c r="I61" s="194">
        <v>70</v>
      </c>
      <c r="J61"/>
    </row>
    <row r="62" spans="1:10" ht="77.25" customHeight="1" thickBot="1" x14ac:dyDescent="1.7">
      <c r="A62" s="208"/>
      <c r="B62" s="209"/>
      <c r="C62" s="209"/>
      <c r="D62" s="209"/>
      <c r="E62" s="209"/>
      <c r="F62" s="209"/>
      <c r="G62" s="209"/>
      <c r="H62" s="209"/>
      <c r="I62" s="209"/>
      <c r="J62"/>
    </row>
    <row r="63" spans="1:10" ht="75.75" customHeight="1" thickBot="1" x14ac:dyDescent="1.55">
      <c r="A63" s="37" t="s">
        <v>49</v>
      </c>
      <c r="B63" s="198">
        <v>20</v>
      </c>
      <c r="C63" s="33" t="s">
        <v>49</v>
      </c>
      <c r="D63" s="199">
        <v>20</v>
      </c>
      <c r="E63" s="199">
        <v>20</v>
      </c>
      <c r="F63" s="199">
        <v>1.1000000000000001</v>
      </c>
      <c r="G63" s="199">
        <v>1.5</v>
      </c>
      <c r="H63" s="199">
        <v>30</v>
      </c>
      <c r="I63" s="199">
        <v>95.17</v>
      </c>
      <c r="J63"/>
    </row>
    <row r="64" spans="1:10" ht="77.25" customHeight="1" thickBot="1" x14ac:dyDescent="1.7">
      <c r="A64" s="208"/>
      <c r="B64" s="209"/>
      <c r="C64" s="209"/>
      <c r="D64" s="209"/>
      <c r="E64" s="209"/>
      <c r="F64" s="209"/>
      <c r="G64" s="209"/>
      <c r="H64" s="209"/>
      <c r="I64" s="209"/>
      <c r="J64"/>
    </row>
    <row r="65" spans="1:10" ht="76.5" customHeight="1" thickBot="1" x14ac:dyDescent="1.6">
      <c r="A65" s="166" t="s">
        <v>86</v>
      </c>
      <c r="B65" s="203">
        <v>300</v>
      </c>
      <c r="C65" s="204" t="s">
        <v>133</v>
      </c>
      <c r="D65" s="202">
        <v>300</v>
      </c>
      <c r="E65" s="202">
        <v>192</v>
      </c>
      <c r="F65" s="202">
        <v>3.13</v>
      </c>
      <c r="G65" s="202">
        <v>1.87</v>
      </c>
      <c r="H65" s="202">
        <v>39.5</v>
      </c>
      <c r="I65" s="202">
        <v>149</v>
      </c>
    </row>
    <row r="66" spans="1:10" ht="77.25" customHeight="1" thickBot="1" x14ac:dyDescent="1.7">
      <c r="A66" s="210" t="s">
        <v>63</v>
      </c>
      <c r="B66" s="211"/>
      <c r="C66" s="211"/>
      <c r="D66" s="211"/>
      <c r="E66" s="212"/>
      <c r="F66" s="195">
        <f>F61+F63+F65</f>
        <v>4.2300000000000004</v>
      </c>
      <c r="G66" s="195">
        <f t="shared" ref="G66:I66" si="3">G61+G63+G65</f>
        <v>3.37</v>
      </c>
      <c r="H66" s="195">
        <f t="shared" si="3"/>
        <v>87</v>
      </c>
      <c r="I66" s="195">
        <f t="shared" si="3"/>
        <v>314.17</v>
      </c>
      <c r="J66"/>
    </row>
    <row r="67" spans="1:10" ht="75" customHeight="1" thickBot="1" x14ac:dyDescent="1.7">
      <c r="A67" s="228" t="s">
        <v>53</v>
      </c>
      <c r="B67" s="228"/>
      <c r="C67" s="228"/>
      <c r="D67" s="228"/>
      <c r="E67" s="228"/>
      <c r="F67" s="228"/>
      <c r="G67" s="228"/>
      <c r="H67" s="228"/>
      <c r="I67" s="228"/>
    </row>
    <row r="68" spans="1:10" ht="75" customHeight="1" thickBot="1" x14ac:dyDescent="1.7">
      <c r="A68" s="120" t="s">
        <v>132</v>
      </c>
      <c r="B68" s="121">
        <v>200</v>
      </c>
      <c r="C68" s="122" t="s">
        <v>21</v>
      </c>
      <c r="D68" s="110">
        <v>200</v>
      </c>
      <c r="E68" s="110">
        <v>200</v>
      </c>
      <c r="F68" s="110">
        <v>4.4000000000000004</v>
      </c>
      <c r="G68" s="110">
        <v>10</v>
      </c>
      <c r="H68" s="110">
        <v>7.2</v>
      </c>
      <c r="I68" s="110">
        <v>70.5</v>
      </c>
      <c r="J68"/>
    </row>
    <row r="69" spans="1:10" ht="75" customHeight="1" thickBot="1" x14ac:dyDescent="1.7">
      <c r="A69" s="208"/>
      <c r="B69" s="209"/>
      <c r="C69" s="209"/>
      <c r="D69" s="209"/>
      <c r="E69" s="209"/>
      <c r="F69" s="209"/>
      <c r="G69" s="209"/>
      <c r="H69" s="209"/>
      <c r="I69" s="209"/>
      <c r="J69"/>
    </row>
    <row r="70" spans="1:10" ht="75" customHeight="1" thickBot="1" x14ac:dyDescent="1.7">
      <c r="A70" s="112" t="s">
        <v>86</v>
      </c>
      <c r="B70" s="111">
        <v>268</v>
      </c>
      <c r="C70" s="113" t="s">
        <v>133</v>
      </c>
      <c r="D70" s="110">
        <v>268</v>
      </c>
      <c r="E70" s="110">
        <v>174.4</v>
      </c>
      <c r="F70" s="110">
        <v>1.85</v>
      </c>
      <c r="G70" s="110">
        <v>0.56000000000000005</v>
      </c>
      <c r="H70" s="110">
        <v>30.83</v>
      </c>
      <c r="I70" s="110">
        <v>131</v>
      </c>
    </row>
    <row r="71" spans="1:10" ht="75" customHeight="1" thickBot="1" x14ac:dyDescent="1.7">
      <c r="A71" s="232"/>
      <c r="B71" s="221"/>
      <c r="C71" s="221"/>
      <c r="D71" s="221"/>
      <c r="E71" s="221"/>
      <c r="F71" s="221"/>
      <c r="G71" s="221"/>
      <c r="H71" s="221"/>
      <c r="I71" s="221"/>
    </row>
    <row r="72" spans="1:10" ht="75" customHeight="1" thickBot="1" x14ac:dyDescent="1.7">
      <c r="A72" s="226" t="s">
        <v>92</v>
      </c>
      <c r="B72" s="227" t="s">
        <v>113</v>
      </c>
      <c r="C72" s="109" t="s">
        <v>88</v>
      </c>
      <c r="D72" s="110">
        <v>3</v>
      </c>
      <c r="E72" s="110">
        <v>3</v>
      </c>
      <c r="F72" s="224">
        <v>1.54</v>
      </c>
      <c r="G72" s="224">
        <v>0.2</v>
      </c>
      <c r="H72" s="224">
        <v>21.47</v>
      </c>
      <c r="I72" s="224">
        <v>114</v>
      </c>
    </row>
    <row r="73" spans="1:10" ht="75" customHeight="1" thickBot="1" x14ac:dyDescent="1.7">
      <c r="A73" s="226"/>
      <c r="B73" s="227"/>
      <c r="C73" s="109" t="s">
        <v>18</v>
      </c>
      <c r="D73" s="110">
        <v>190</v>
      </c>
      <c r="E73" s="110">
        <v>142.5</v>
      </c>
      <c r="F73" s="229"/>
      <c r="G73" s="229"/>
      <c r="H73" s="229"/>
      <c r="I73" s="229"/>
    </row>
    <row r="74" spans="1:10" ht="75" customHeight="1" thickBot="1" x14ac:dyDescent="1.7">
      <c r="A74" s="221"/>
      <c r="B74" s="221"/>
      <c r="C74" s="221"/>
      <c r="D74" s="221"/>
      <c r="E74" s="221"/>
      <c r="F74" s="111">
        <f>SUM(F72:F73)</f>
        <v>1.54</v>
      </c>
      <c r="G74" s="111">
        <f>SUM(G72:G73)</f>
        <v>0.2</v>
      </c>
      <c r="H74" s="111">
        <f>SUM(H72:H73)</f>
        <v>21.47</v>
      </c>
      <c r="I74" s="111">
        <f>SUM(I72:I73)</f>
        <v>114</v>
      </c>
    </row>
    <row r="75" spans="1:10" ht="75" customHeight="1" thickBot="1" x14ac:dyDescent="1.7">
      <c r="A75" s="228" t="s">
        <v>63</v>
      </c>
      <c r="B75" s="221"/>
      <c r="C75" s="221"/>
      <c r="D75" s="221"/>
      <c r="E75" s="221"/>
      <c r="F75" s="111">
        <f>F68+F70+F74</f>
        <v>7.79</v>
      </c>
      <c r="G75" s="111">
        <f t="shared" ref="G75:I75" si="4">G68+G70+G74</f>
        <v>10.76</v>
      </c>
      <c r="H75" s="111">
        <f t="shared" si="4"/>
        <v>59.5</v>
      </c>
      <c r="I75" s="111">
        <f t="shared" si="4"/>
        <v>315.5</v>
      </c>
    </row>
    <row r="76" spans="1:10" ht="75" customHeight="1" thickBot="1" x14ac:dyDescent="1.7">
      <c r="A76" s="228" t="s">
        <v>64</v>
      </c>
      <c r="B76" s="221"/>
      <c r="C76" s="221"/>
      <c r="D76" s="221"/>
      <c r="E76" s="221"/>
      <c r="F76" s="221"/>
      <c r="G76" s="221"/>
      <c r="H76" s="221"/>
      <c r="I76" s="221"/>
    </row>
    <row r="77" spans="1:10" ht="75" customHeight="1" thickBot="1" x14ac:dyDescent="1.7">
      <c r="A77" s="226" t="s">
        <v>134</v>
      </c>
      <c r="B77" s="236">
        <v>250</v>
      </c>
      <c r="C77" s="109" t="s">
        <v>10</v>
      </c>
      <c r="D77" s="110">
        <v>18</v>
      </c>
      <c r="E77" s="110">
        <v>18</v>
      </c>
      <c r="F77" s="224">
        <v>13.6</v>
      </c>
      <c r="G77" s="224">
        <v>13.2</v>
      </c>
      <c r="H77" s="224">
        <v>29.7</v>
      </c>
      <c r="I77" s="224">
        <v>265</v>
      </c>
    </row>
    <row r="78" spans="1:10" ht="75" customHeight="1" thickBot="1" x14ac:dyDescent="1.7">
      <c r="A78" s="226"/>
      <c r="B78" s="236"/>
      <c r="C78" s="109" t="s">
        <v>34</v>
      </c>
      <c r="D78" s="110">
        <v>50</v>
      </c>
      <c r="E78" s="110">
        <v>44.5</v>
      </c>
      <c r="F78" s="229"/>
      <c r="G78" s="229"/>
      <c r="H78" s="229"/>
      <c r="I78" s="229"/>
    </row>
    <row r="79" spans="1:10" ht="75" customHeight="1" thickBot="1" x14ac:dyDescent="1.7">
      <c r="A79" s="226"/>
      <c r="B79" s="236"/>
      <c r="C79" s="109" t="s">
        <v>19</v>
      </c>
      <c r="D79" s="110">
        <v>20</v>
      </c>
      <c r="E79" s="110">
        <v>18</v>
      </c>
      <c r="F79" s="229"/>
      <c r="G79" s="229"/>
      <c r="H79" s="229"/>
      <c r="I79" s="229"/>
    </row>
    <row r="80" spans="1:10" ht="75" customHeight="1" thickBot="1" x14ac:dyDescent="1.7">
      <c r="A80" s="226"/>
      <c r="B80" s="236"/>
      <c r="C80" s="109" t="s">
        <v>17</v>
      </c>
      <c r="D80" s="110">
        <v>50</v>
      </c>
      <c r="E80" s="110">
        <v>50</v>
      </c>
      <c r="F80" s="229"/>
      <c r="G80" s="229"/>
      <c r="H80" s="229"/>
      <c r="I80" s="229"/>
    </row>
    <row r="81" spans="1:10" ht="75" customHeight="1" thickBot="1" x14ac:dyDescent="1.7">
      <c r="A81" s="226"/>
      <c r="B81" s="236"/>
      <c r="C81" s="109" t="s">
        <v>45</v>
      </c>
      <c r="D81" s="142">
        <v>49</v>
      </c>
      <c r="E81" s="110">
        <v>49</v>
      </c>
      <c r="F81" s="229"/>
      <c r="G81" s="229"/>
      <c r="H81" s="229"/>
      <c r="I81" s="229"/>
    </row>
    <row r="82" spans="1:10" ht="75" customHeight="1" thickBot="1" x14ac:dyDescent="1.7">
      <c r="A82" s="226"/>
      <c r="B82" s="236"/>
      <c r="C82" s="109" t="s">
        <v>88</v>
      </c>
      <c r="D82" s="110">
        <v>1</v>
      </c>
      <c r="E82" s="110">
        <v>1</v>
      </c>
      <c r="F82" s="229"/>
      <c r="G82" s="229"/>
      <c r="H82" s="229"/>
      <c r="I82" s="229"/>
    </row>
    <row r="83" spans="1:10" ht="75" customHeight="1" thickBot="1" x14ac:dyDescent="1.7">
      <c r="A83" s="221"/>
      <c r="B83" s="221"/>
      <c r="C83" s="221"/>
      <c r="D83" s="221"/>
      <c r="E83" s="221"/>
      <c r="F83" s="111">
        <f>SUM(F77:F82)</f>
        <v>13.6</v>
      </c>
      <c r="G83" s="111">
        <f>SUM(G77:G82)</f>
        <v>13.2</v>
      </c>
      <c r="H83" s="111">
        <f>SUM(H77:H82)</f>
        <v>29.7</v>
      </c>
      <c r="I83" s="111">
        <f>SUM(I77:I82)</f>
        <v>265</v>
      </c>
    </row>
    <row r="84" spans="1:10" ht="75" customHeight="1" thickBot="1" x14ac:dyDescent="1.7">
      <c r="A84" s="107" t="s">
        <v>37</v>
      </c>
      <c r="B84" s="114">
        <v>50</v>
      </c>
      <c r="C84" s="109" t="s">
        <v>22</v>
      </c>
      <c r="D84" s="110">
        <v>50</v>
      </c>
      <c r="E84" s="110">
        <v>50</v>
      </c>
      <c r="F84" s="110">
        <v>3.3</v>
      </c>
      <c r="G84" s="110">
        <v>0.66</v>
      </c>
      <c r="H84" s="110">
        <v>16.7</v>
      </c>
      <c r="I84" s="115">
        <v>87</v>
      </c>
      <c r="J84"/>
    </row>
    <row r="85" spans="1:10" ht="75" customHeight="1" thickBot="1" x14ac:dyDescent="1.7">
      <c r="A85" s="221"/>
      <c r="B85" s="221"/>
      <c r="C85" s="221"/>
      <c r="D85" s="221"/>
      <c r="E85" s="221"/>
      <c r="F85" s="221"/>
      <c r="G85" s="221"/>
      <c r="H85" s="221"/>
      <c r="I85" s="221"/>
      <c r="J85"/>
    </row>
    <row r="86" spans="1:10" ht="75" customHeight="1" thickBot="1" x14ac:dyDescent="1.7">
      <c r="A86" s="143" t="s">
        <v>38</v>
      </c>
      <c r="B86" s="114">
        <v>60</v>
      </c>
      <c r="C86" s="113" t="s">
        <v>38</v>
      </c>
      <c r="D86" s="110">
        <v>60</v>
      </c>
      <c r="E86" s="110">
        <v>60</v>
      </c>
      <c r="F86" s="110">
        <v>4.25</v>
      </c>
      <c r="G86" s="110">
        <v>0.42</v>
      </c>
      <c r="H86" s="110">
        <v>17.100000000000001</v>
      </c>
      <c r="I86" s="110">
        <v>194.8</v>
      </c>
      <c r="J86"/>
    </row>
    <row r="87" spans="1:10" ht="75" customHeight="1" thickBot="1" x14ac:dyDescent="1.7">
      <c r="A87" s="210"/>
      <c r="B87" s="222"/>
      <c r="C87" s="222"/>
      <c r="D87" s="222"/>
      <c r="E87" s="222"/>
      <c r="F87" s="222"/>
      <c r="G87" s="222"/>
      <c r="H87" s="222"/>
      <c r="I87" s="223"/>
      <c r="J87"/>
    </row>
    <row r="88" spans="1:10" ht="75" customHeight="1" thickBot="1" x14ac:dyDescent="1.7">
      <c r="A88" s="248" t="s">
        <v>39</v>
      </c>
      <c r="B88" s="249">
        <v>200</v>
      </c>
      <c r="C88" s="113" t="s">
        <v>72</v>
      </c>
      <c r="D88" s="118">
        <v>4</v>
      </c>
      <c r="E88" s="118">
        <v>4</v>
      </c>
      <c r="F88" s="224">
        <v>3.3</v>
      </c>
      <c r="G88" s="224">
        <v>3.2</v>
      </c>
      <c r="H88" s="224">
        <v>23.28</v>
      </c>
      <c r="I88" s="224">
        <v>131.6</v>
      </c>
    </row>
    <row r="89" spans="1:10" ht="75" customHeight="1" thickBot="1" x14ac:dyDescent="1.7">
      <c r="A89" s="248"/>
      <c r="B89" s="249"/>
      <c r="C89" s="113" t="s">
        <v>12</v>
      </c>
      <c r="D89" s="110">
        <v>10</v>
      </c>
      <c r="E89" s="110">
        <v>10</v>
      </c>
      <c r="F89" s="229"/>
      <c r="G89" s="229"/>
      <c r="H89" s="229"/>
      <c r="I89" s="229"/>
    </row>
    <row r="90" spans="1:10" ht="75" customHeight="1" thickBot="1" x14ac:dyDescent="1.7">
      <c r="A90" s="248"/>
      <c r="B90" s="249"/>
      <c r="C90" s="113" t="s">
        <v>21</v>
      </c>
      <c r="D90" s="110">
        <v>100</v>
      </c>
      <c r="E90" s="110">
        <v>100</v>
      </c>
      <c r="F90" s="225"/>
      <c r="G90" s="225"/>
      <c r="H90" s="225"/>
      <c r="I90" s="225"/>
    </row>
    <row r="91" spans="1:10" ht="75" customHeight="1" thickBot="1" x14ac:dyDescent="1.7">
      <c r="A91" s="221"/>
      <c r="B91" s="209"/>
      <c r="C91" s="209"/>
      <c r="D91" s="209"/>
      <c r="E91" s="209"/>
      <c r="F91" s="111">
        <f>SUM(F88:F90)</f>
        <v>3.3</v>
      </c>
      <c r="G91" s="111">
        <f>SUM(G88:G90)</f>
        <v>3.2</v>
      </c>
      <c r="H91" s="111">
        <f>SUM(H88:H90)</f>
        <v>23.28</v>
      </c>
      <c r="I91" s="111">
        <f>SUM(I88:I90)</f>
        <v>131.6</v>
      </c>
    </row>
    <row r="92" spans="1:10" ht="75" customHeight="1" thickBot="1" x14ac:dyDescent="1.7">
      <c r="A92" s="228" t="s">
        <v>65</v>
      </c>
      <c r="B92" s="221"/>
      <c r="C92" s="221"/>
      <c r="D92" s="221"/>
      <c r="E92" s="221"/>
      <c r="F92" s="111">
        <f>F83+F84+F86+F91</f>
        <v>24.45</v>
      </c>
      <c r="G92" s="111">
        <f t="shared" ref="G92:I92" si="5">G83+G84+G86+G91</f>
        <v>17.48</v>
      </c>
      <c r="H92" s="111">
        <f t="shared" si="5"/>
        <v>86.78</v>
      </c>
      <c r="I92" s="111">
        <f t="shared" si="5"/>
        <v>678.4</v>
      </c>
    </row>
    <row r="93" spans="1:10" ht="75" customHeight="1" thickBot="1" x14ac:dyDescent="1.7">
      <c r="A93" s="228" t="s">
        <v>59</v>
      </c>
      <c r="B93" s="209"/>
      <c r="C93" s="209"/>
      <c r="D93" s="209"/>
      <c r="E93" s="209"/>
      <c r="F93" s="209"/>
      <c r="G93" s="209"/>
      <c r="H93" s="209"/>
      <c r="I93" s="209"/>
    </row>
    <row r="94" spans="1:10" ht="75" customHeight="1" thickBot="1" x14ac:dyDescent="1.7">
      <c r="A94" s="107" t="s">
        <v>50</v>
      </c>
      <c r="B94" s="108">
        <v>200</v>
      </c>
      <c r="C94" s="109" t="s">
        <v>50</v>
      </c>
      <c r="D94" s="110">
        <v>200</v>
      </c>
      <c r="E94" s="110">
        <v>200</v>
      </c>
      <c r="F94" s="110"/>
      <c r="G94" s="110"/>
      <c r="H94" s="110">
        <v>17.5</v>
      </c>
      <c r="I94" s="110">
        <v>44.8</v>
      </c>
    </row>
    <row r="95" spans="1:10" ht="75" customHeight="1" thickBot="1" x14ac:dyDescent="1.7">
      <c r="A95" s="228" t="s">
        <v>66</v>
      </c>
      <c r="B95" s="228"/>
      <c r="C95" s="228"/>
      <c r="D95" s="228"/>
      <c r="E95" s="228"/>
      <c r="F95" s="111">
        <f>F94</f>
        <v>0</v>
      </c>
      <c r="G95" s="111">
        <f>G94</f>
        <v>0</v>
      </c>
      <c r="H95" s="111">
        <f>H94</f>
        <v>17.5</v>
      </c>
      <c r="I95" s="111">
        <f>I94</f>
        <v>44.8</v>
      </c>
    </row>
    <row r="96" spans="1:10" ht="85.5" customHeight="1" thickBot="1" x14ac:dyDescent="1.7">
      <c r="A96" s="228" t="s">
        <v>25</v>
      </c>
      <c r="B96" s="228"/>
      <c r="C96" s="228"/>
      <c r="D96" s="228"/>
      <c r="E96" s="228"/>
      <c r="F96" s="141">
        <f>F95+F92+F75+F59+F32+F12+F14+F66</f>
        <v>106.86000000000001</v>
      </c>
      <c r="G96" s="141">
        <f t="shared" ref="G96:I96" si="6">G95+G92+G75+G59+G32+G12+G14+G66</f>
        <v>120.91000000000003</v>
      </c>
      <c r="H96" s="141">
        <f t="shared" si="6"/>
        <v>503.12000000000006</v>
      </c>
      <c r="I96" s="141">
        <f t="shared" si="6"/>
        <v>3241.42</v>
      </c>
    </row>
    <row r="97" spans="1:9" ht="31.2" x14ac:dyDescent="0.6">
      <c r="A97" s="5"/>
      <c r="B97" s="5"/>
      <c r="C97" s="6"/>
      <c r="D97" s="8"/>
      <c r="E97" s="8"/>
      <c r="F97" s="8"/>
      <c r="G97" s="8"/>
      <c r="H97" s="8"/>
      <c r="I97" s="8"/>
    </row>
  </sheetData>
  <mergeCells count="109">
    <mergeCell ref="A85:I85"/>
    <mergeCell ref="A87:I87"/>
    <mergeCell ref="A74:E74"/>
    <mergeCell ref="F77:F82"/>
    <mergeCell ref="G77:G82"/>
    <mergeCell ref="H77:H82"/>
    <mergeCell ref="I77:I82"/>
    <mergeCell ref="A83:E83"/>
    <mergeCell ref="A55:E55"/>
    <mergeCell ref="A57:I57"/>
    <mergeCell ref="A72:A73"/>
    <mergeCell ref="B72:B73"/>
    <mergeCell ref="F72:F73"/>
    <mergeCell ref="G72:G73"/>
    <mergeCell ref="H72:H73"/>
    <mergeCell ref="I72:I73"/>
    <mergeCell ref="A60:I60"/>
    <mergeCell ref="A62:I62"/>
    <mergeCell ref="A64:I64"/>
    <mergeCell ref="A66:E66"/>
    <mergeCell ref="G53:G54"/>
    <mergeCell ref="H53:H54"/>
    <mergeCell ref="I53:I54"/>
    <mergeCell ref="A28:E28"/>
    <mergeCell ref="A30:I30"/>
    <mergeCell ref="F14:F18"/>
    <mergeCell ref="G14:G18"/>
    <mergeCell ref="H14:H18"/>
    <mergeCell ref="I14:I18"/>
    <mergeCell ref="A20:A22"/>
    <mergeCell ref="B20:B22"/>
    <mergeCell ref="A32:E32"/>
    <mergeCell ref="A33:I33"/>
    <mergeCell ref="A34:A41"/>
    <mergeCell ref="B34:B41"/>
    <mergeCell ref="F34:F41"/>
    <mergeCell ref="G34:G41"/>
    <mergeCell ref="H34:H41"/>
    <mergeCell ref="I34:I41"/>
    <mergeCell ref="F43:F48"/>
    <mergeCell ref="G43:G48"/>
    <mergeCell ref="A24:I24"/>
    <mergeCell ref="A25:A27"/>
    <mergeCell ref="B25:B27"/>
    <mergeCell ref="F25:F27"/>
    <mergeCell ref="G25:G27"/>
    <mergeCell ref="H25:H27"/>
    <mergeCell ref="I25:I27"/>
    <mergeCell ref="A5:A6"/>
    <mergeCell ref="B5:B6"/>
    <mergeCell ref="F5:F6"/>
    <mergeCell ref="G5:G6"/>
    <mergeCell ref="H5:H6"/>
    <mergeCell ref="A23:E23"/>
    <mergeCell ref="F20:F22"/>
    <mergeCell ref="G20:G22"/>
    <mergeCell ref="H20:H22"/>
    <mergeCell ref="I20:I22"/>
    <mergeCell ref="A13:I13"/>
    <mergeCell ref="A14:A18"/>
    <mergeCell ref="B14:B18"/>
    <mergeCell ref="A19:E19"/>
    <mergeCell ref="A4:I4"/>
    <mergeCell ref="A12:E12"/>
    <mergeCell ref="D1:D2"/>
    <mergeCell ref="I5:I6"/>
    <mergeCell ref="A7:E7"/>
    <mergeCell ref="A8:A10"/>
    <mergeCell ref="B8:B10"/>
    <mergeCell ref="F8:F10"/>
    <mergeCell ref="G8:G10"/>
    <mergeCell ref="H8:H10"/>
    <mergeCell ref="I8:I10"/>
    <mergeCell ref="A11:E11"/>
    <mergeCell ref="H43:H48"/>
    <mergeCell ref="I43:I48"/>
    <mergeCell ref="A42:E42"/>
    <mergeCell ref="A43:A48"/>
    <mergeCell ref="B43:B48"/>
    <mergeCell ref="A49:E49"/>
    <mergeCell ref="A50:A51"/>
    <mergeCell ref="B50:B51"/>
    <mergeCell ref="A77:A82"/>
    <mergeCell ref="B77:B82"/>
    <mergeCell ref="A52:E52"/>
    <mergeCell ref="A59:E59"/>
    <mergeCell ref="A67:I67"/>
    <mergeCell ref="A71:I71"/>
    <mergeCell ref="A75:E75"/>
    <mergeCell ref="A76:I76"/>
    <mergeCell ref="A69:I69"/>
    <mergeCell ref="A53:A54"/>
    <mergeCell ref="B53:B54"/>
    <mergeCell ref="G50:G51"/>
    <mergeCell ref="F50:F51"/>
    <mergeCell ref="H50:H51"/>
    <mergeCell ref="I50:I51"/>
    <mergeCell ref="F53:F54"/>
    <mergeCell ref="A96:E96"/>
    <mergeCell ref="A91:E91"/>
    <mergeCell ref="A92:E92"/>
    <mergeCell ref="A93:I93"/>
    <mergeCell ref="A95:E95"/>
    <mergeCell ref="I88:I90"/>
    <mergeCell ref="A88:A90"/>
    <mergeCell ref="B88:B90"/>
    <mergeCell ref="F88:F90"/>
    <mergeCell ref="G88:G90"/>
    <mergeCell ref="H88:H90"/>
  </mergeCells>
  <pageMargins left="0.7" right="0.7" top="0.75" bottom="0.75" header="0.3" footer="0.3"/>
  <pageSetup paperSize="9" scale="10" orientation="portrait" r:id="rId1"/>
  <rowBreaks count="1" manualBreakCount="1">
    <brk id="97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5"/>
  <sheetViews>
    <sheetView view="pageBreakPreview" zoomScale="20" zoomScaleSheetLayoutView="20" workbookViewId="0">
      <selection activeCell="F4" sqref="F4"/>
    </sheetView>
  </sheetViews>
  <sheetFormatPr defaultRowHeight="14.4" x14ac:dyDescent="0.3"/>
  <cols>
    <col min="1" max="1" width="151.33203125" style="3" customWidth="1"/>
    <col min="2" max="2" width="66.5546875" style="3" customWidth="1"/>
    <col min="3" max="3" width="132.44140625" customWidth="1"/>
    <col min="4" max="8" width="57.33203125" style="2" customWidth="1"/>
    <col min="9" max="9" width="71.109375" style="2" customWidth="1"/>
  </cols>
  <sheetData>
    <row r="1" spans="1:9" ht="91.8" x14ac:dyDescent="1.65">
      <c r="A1" s="138"/>
      <c r="B1" s="138"/>
      <c r="C1" s="104"/>
      <c r="D1" s="56"/>
      <c r="E1" s="56"/>
      <c r="F1" s="56"/>
      <c r="G1" s="56"/>
      <c r="H1" s="56"/>
      <c r="I1" s="56"/>
    </row>
    <row r="2" spans="1:9" ht="91.8" x14ac:dyDescent="1.65">
      <c r="A2" s="138"/>
      <c r="B2" s="138"/>
      <c r="C2" s="104"/>
      <c r="D2" s="56"/>
      <c r="E2" s="56"/>
      <c r="F2" s="56"/>
      <c r="G2" s="56"/>
      <c r="H2" s="56"/>
      <c r="I2" s="56"/>
    </row>
    <row r="3" spans="1:9" ht="91.8" x14ac:dyDescent="1.65">
      <c r="A3" s="138"/>
      <c r="B3" s="54"/>
      <c r="C3" s="54"/>
      <c r="D3" s="56"/>
      <c r="E3" s="56"/>
      <c r="F3" s="56"/>
      <c r="G3" s="56"/>
      <c r="H3" s="56"/>
      <c r="I3" s="56"/>
    </row>
    <row r="4" spans="1:9" ht="92.4" thickBot="1" x14ac:dyDescent="1.7">
      <c r="A4" s="185" t="s">
        <v>186</v>
      </c>
      <c r="B4" s="138"/>
      <c r="C4" s="54" t="s">
        <v>77</v>
      </c>
      <c r="D4" s="56"/>
      <c r="E4" s="56"/>
      <c r="F4" s="192" t="s">
        <v>189</v>
      </c>
      <c r="G4" s="56"/>
      <c r="H4" s="56"/>
      <c r="I4" s="56"/>
    </row>
    <row r="5" spans="1:9" ht="184.2" thickBot="1" x14ac:dyDescent="0.35">
      <c r="A5" s="105" t="s">
        <v>0</v>
      </c>
      <c r="B5" s="105" t="s">
        <v>1</v>
      </c>
      <c r="C5" s="105" t="s">
        <v>2</v>
      </c>
      <c r="D5" s="105" t="s">
        <v>3</v>
      </c>
      <c r="E5" s="105" t="s">
        <v>4</v>
      </c>
      <c r="F5" s="105" t="s">
        <v>5</v>
      </c>
      <c r="G5" s="105" t="s">
        <v>6</v>
      </c>
      <c r="H5" s="105" t="s">
        <v>7</v>
      </c>
      <c r="I5" s="106" t="s">
        <v>8</v>
      </c>
    </row>
    <row r="6" spans="1:9" ht="75.75" customHeight="1" thickBot="1" x14ac:dyDescent="1.7">
      <c r="A6" s="228" t="s">
        <v>9</v>
      </c>
      <c r="B6" s="228"/>
      <c r="C6" s="228"/>
      <c r="D6" s="228"/>
      <c r="E6" s="228"/>
      <c r="F6" s="228"/>
      <c r="G6" s="228"/>
      <c r="H6" s="228"/>
      <c r="I6" s="228"/>
    </row>
    <row r="7" spans="1:9" ht="75.75" customHeight="1" thickBot="1" x14ac:dyDescent="1.55">
      <c r="A7" s="333" t="s">
        <v>82</v>
      </c>
      <c r="B7" s="325">
        <v>200</v>
      </c>
      <c r="C7" s="33" t="s">
        <v>29</v>
      </c>
      <c r="D7" s="74">
        <v>0.5</v>
      </c>
      <c r="E7" s="132">
        <v>0.5</v>
      </c>
      <c r="F7" s="327"/>
      <c r="G7" s="327"/>
      <c r="H7" s="350">
        <v>11.97</v>
      </c>
      <c r="I7" s="327">
        <v>57</v>
      </c>
    </row>
    <row r="8" spans="1:9" ht="75.75" customHeight="1" thickBot="1" x14ac:dyDescent="1.55">
      <c r="A8" s="334"/>
      <c r="B8" s="326"/>
      <c r="C8" s="88" t="s">
        <v>12</v>
      </c>
      <c r="D8" s="84">
        <v>15</v>
      </c>
      <c r="E8" s="91">
        <v>15</v>
      </c>
      <c r="F8" s="329"/>
      <c r="G8" s="329"/>
      <c r="H8" s="351"/>
      <c r="I8" s="329"/>
    </row>
    <row r="9" spans="1:9" ht="75.75" customHeight="1" thickBot="1" x14ac:dyDescent="1.55">
      <c r="A9" s="321"/>
      <c r="B9" s="321"/>
      <c r="C9" s="321"/>
      <c r="D9" s="321"/>
      <c r="E9" s="321"/>
      <c r="F9" s="131">
        <f>SUM(F7:F8)</f>
        <v>0</v>
      </c>
      <c r="G9" s="131">
        <f>SUM(G7:G8)</f>
        <v>0</v>
      </c>
      <c r="H9" s="131">
        <f>SUM(H7:H8)</f>
        <v>11.97</v>
      </c>
      <c r="I9" s="131">
        <f>SUM(I7:I8)</f>
        <v>57</v>
      </c>
    </row>
    <row r="10" spans="1:9" ht="75.75" customHeight="1" thickBot="1" x14ac:dyDescent="1.55">
      <c r="A10" s="347" t="s">
        <v>114</v>
      </c>
      <c r="B10" s="346" t="s">
        <v>115</v>
      </c>
      <c r="C10" s="33" t="s">
        <v>11</v>
      </c>
      <c r="D10" s="84">
        <v>90</v>
      </c>
      <c r="E10" s="84">
        <v>90</v>
      </c>
      <c r="F10" s="337">
        <v>5.9</v>
      </c>
      <c r="G10" s="337">
        <v>6.4</v>
      </c>
      <c r="H10" s="337">
        <v>16</v>
      </c>
      <c r="I10" s="337">
        <v>150</v>
      </c>
    </row>
    <row r="11" spans="1:9" ht="75.75" customHeight="1" thickBot="1" x14ac:dyDescent="1.55">
      <c r="A11" s="323"/>
      <c r="B11" s="353"/>
      <c r="C11" s="33" t="s">
        <v>10</v>
      </c>
      <c r="D11" s="84">
        <v>20</v>
      </c>
      <c r="E11" s="84">
        <v>20</v>
      </c>
      <c r="F11" s="354"/>
      <c r="G11" s="354"/>
      <c r="H11" s="354"/>
      <c r="I11" s="354"/>
    </row>
    <row r="12" spans="1:9" ht="75.75" customHeight="1" thickBot="1" x14ac:dyDescent="1.55">
      <c r="A12" s="352"/>
      <c r="B12" s="353"/>
      <c r="C12" s="33" t="s">
        <v>42</v>
      </c>
      <c r="D12" s="84">
        <v>12</v>
      </c>
      <c r="E12" s="84">
        <v>12</v>
      </c>
      <c r="F12" s="338"/>
      <c r="G12" s="338"/>
      <c r="H12" s="338"/>
      <c r="I12" s="338"/>
    </row>
    <row r="13" spans="1:9" ht="75.75" customHeight="1" thickBot="1" x14ac:dyDescent="1.55">
      <c r="A13" s="355"/>
      <c r="B13" s="356"/>
      <c r="C13" s="356"/>
      <c r="D13" s="356"/>
      <c r="E13" s="356"/>
      <c r="F13" s="87">
        <f>SUM(F10:F12)</f>
        <v>5.9</v>
      </c>
      <c r="G13" s="87">
        <f>SUM(G10:G12)</f>
        <v>6.4</v>
      </c>
      <c r="H13" s="45">
        <f>SUM(H10:H12)</f>
        <v>16</v>
      </c>
      <c r="I13" s="45">
        <f>SUM(I10:I12)</f>
        <v>150</v>
      </c>
    </row>
    <row r="14" spans="1:9" ht="75.75" customHeight="1" thickBot="1" x14ac:dyDescent="1.55">
      <c r="A14" s="315" t="s">
        <v>62</v>
      </c>
      <c r="B14" s="316"/>
      <c r="C14" s="316"/>
      <c r="D14" s="316"/>
      <c r="E14" s="317"/>
      <c r="F14" s="41">
        <f>F9+F13</f>
        <v>5.9</v>
      </c>
      <c r="G14" s="41">
        <f t="shared" ref="G14:I14" si="0">G9+G13</f>
        <v>6.4</v>
      </c>
      <c r="H14" s="41">
        <f t="shared" si="0"/>
        <v>27.97</v>
      </c>
      <c r="I14" s="41">
        <f t="shared" si="0"/>
        <v>207</v>
      </c>
    </row>
    <row r="15" spans="1:9" ht="75.75" customHeight="1" thickBot="1" x14ac:dyDescent="1.55">
      <c r="A15" s="358" t="s">
        <v>13</v>
      </c>
      <c r="B15" s="358"/>
      <c r="C15" s="358"/>
      <c r="D15" s="358"/>
      <c r="E15" s="358"/>
      <c r="F15" s="358"/>
      <c r="G15" s="358"/>
      <c r="H15" s="358"/>
      <c r="I15" s="358"/>
    </row>
    <row r="16" spans="1:9" ht="68.25" customHeight="1" thickBot="1" x14ac:dyDescent="1.55">
      <c r="A16" s="347" t="s">
        <v>135</v>
      </c>
      <c r="B16" s="336">
        <v>250</v>
      </c>
      <c r="C16" s="33" t="s">
        <v>26</v>
      </c>
      <c r="D16" s="84">
        <v>45</v>
      </c>
      <c r="E16" s="84">
        <v>45</v>
      </c>
      <c r="F16" s="337">
        <v>5.8</v>
      </c>
      <c r="G16" s="337">
        <v>11.1</v>
      </c>
      <c r="H16" s="337">
        <v>28.3</v>
      </c>
      <c r="I16" s="337">
        <v>229.9</v>
      </c>
    </row>
    <row r="17" spans="1:9" ht="68.25" customHeight="1" thickBot="1" x14ac:dyDescent="1.55">
      <c r="A17" s="348"/>
      <c r="B17" s="336"/>
      <c r="C17" s="33" t="s">
        <v>10</v>
      </c>
      <c r="D17" s="84">
        <v>10</v>
      </c>
      <c r="E17" s="84">
        <v>10</v>
      </c>
      <c r="F17" s="354"/>
      <c r="G17" s="354"/>
      <c r="H17" s="354"/>
      <c r="I17" s="354"/>
    </row>
    <row r="18" spans="1:9" ht="68.25" customHeight="1" thickBot="1" x14ac:dyDescent="1.55">
      <c r="A18" s="348"/>
      <c r="B18" s="336"/>
      <c r="C18" s="33" t="s">
        <v>12</v>
      </c>
      <c r="D18" s="84">
        <v>10</v>
      </c>
      <c r="E18" s="84">
        <v>10</v>
      </c>
      <c r="F18" s="354"/>
      <c r="G18" s="354"/>
      <c r="H18" s="354"/>
      <c r="I18" s="354"/>
    </row>
    <row r="19" spans="1:9" ht="68.25" customHeight="1" thickBot="1" x14ac:dyDescent="1.55">
      <c r="A19" s="348"/>
      <c r="B19" s="336"/>
      <c r="C19" s="33" t="s">
        <v>21</v>
      </c>
      <c r="D19" s="84">
        <v>150</v>
      </c>
      <c r="E19" s="84">
        <v>150</v>
      </c>
      <c r="F19" s="354"/>
      <c r="G19" s="354"/>
      <c r="H19" s="354"/>
      <c r="I19" s="354"/>
    </row>
    <row r="20" spans="1:9" ht="68.25" customHeight="1" thickBot="1" x14ac:dyDescent="1.55">
      <c r="A20" s="359"/>
      <c r="B20" s="336"/>
      <c r="C20" s="33" t="s">
        <v>88</v>
      </c>
      <c r="D20" s="84">
        <v>1</v>
      </c>
      <c r="E20" s="84">
        <v>1</v>
      </c>
      <c r="F20" s="338"/>
      <c r="G20" s="338"/>
      <c r="H20" s="338"/>
      <c r="I20" s="338"/>
    </row>
    <row r="21" spans="1:9" ht="68.25" customHeight="1" thickBot="1" x14ac:dyDescent="1.55">
      <c r="A21" s="321"/>
      <c r="B21" s="321"/>
      <c r="C21" s="321"/>
      <c r="D21" s="321"/>
      <c r="E21" s="321"/>
      <c r="F21" s="87">
        <f>SUM(F16:F20)</f>
        <v>5.8</v>
      </c>
      <c r="G21" s="87">
        <f>SUM(G16:G20)</f>
        <v>11.1</v>
      </c>
      <c r="H21" s="87">
        <f>SUM(H16:H20)</f>
        <v>28.3</v>
      </c>
      <c r="I21" s="87">
        <f>SUM(I16:I20)</f>
        <v>229.9</v>
      </c>
    </row>
    <row r="22" spans="1:9" ht="79.5" customHeight="1" thickBot="1" x14ac:dyDescent="1.55">
      <c r="A22" s="347" t="s">
        <v>136</v>
      </c>
      <c r="B22" s="349">
        <v>200</v>
      </c>
      <c r="C22" s="88" t="s">
        <v>137</v>
      </c>
      <c r="D22" s="74">
        <v>24</v>
      </c>
      <c r="E22" s="74">
        <v>24</v>
      </c>
      <c r="F22" s="330">
        <v>1.4</v>
      </c>
      <c r="G22" s="330"/>
      <c r="H22" s="361">
        <v>29</v>
      </c>
      <c r="I22" s="330">
        <v>122</v>
      </c>
    </row>
    <row r="23" spans="1:9" ht="79.5" customHeight="1" thickBot="1" x14ac:dyDescent="1.55">
      <c r="A23" s="348"/>
      <c r="B23" s="349"/>
      <c r="C23" s="88" t="s">
        <v>12</v>
      </c>
      <c r="D23" s="84">
        <v>5</v>
      </c>
      <c r="E23" s="84">
        <v>5</v>
      </c>
      <c r="F23" s="332"/>
      <c r="G23" s="332"/>
      <c r="H23" s="363"/>
      <c r="I23" s="332"/>
    </row>
    <row r="24" spans="1:9" ht="68.25" customHeight="1" thickBot="1" x14ac:dyDescent="1.55">
      <c r="A24" s="357"/>
      <c r="B24" s="340"/>
      <c r="C24" s="340"/>
      <c r="D24" s="340"/>
      <c r="E24" s="341"/>
      <c r="F24" s="87">
        <f>SUM(F22:F23)</f>
        <v>1.4</v>
      </c>
      <c r="G24" s="87">
        <f>SUM(G22:G23)</f>
        <v>0</v>
      </c>
      <c r="H24" s="87">
        <f>SUM(H22:H22)</f>
        <v>29</v>
      </c>
      <c r="I24" s="87">
        <f>SUM(I22:I23)</f>
        <v>122</v>
      </c>
    </row>
    <row r="25" spans="1:9" ht="68.25" customHeight="1" thickBot="1" x14ac:dyDescent="1.55">
      <c r="A25" s="347" t="s">
        <v>90</v>
      </c>
      <c r="B25" s="349">
        <v>160</v>
      </c>
      <c r="C25" s="88" t="s">
        <v>73</v>
      </c>
      <c r="D25" s="74">
        <v>162</v>
      </c>
      <c r="E25" s="74">
        <v>162</v>
      </c>
      <c r="F25" s="330">
        <v>20.2</v>
      </c>
      <c r="G25" s="330">
        <v>5.14</v>
      </c>
      <c r="H25" s="337">
        <v>10.89</v>
      </c>
      <c r="I25" s="330">
        <v>62.7</v>
      </c>
    </row>
    <row r="26" spans="1:9" ht="68.25" customHeight="1" thickBot="1" x14ac:dyDescent="1.55">
      <c r="A26" s="348"/>
      <c r="B26" s="349"/>
      <c r="C26" s="88" t="s">
        <v>54</v>
      </c>
      <c r="D26" s="74">
        <v>11</v>
      </c>
      <c r="E26" s="74">
        <v>11</v>
      </c>
      <c r="F26" s="331"/>
      <c r="G26" s="331"/>
      <c r="H26" s="354"/>
      <c r="I26" s="331"/>
    </row>
    <row r="27" spans="1:9" ht="68.25" customHeight="1" thickBot="1" x14ac:dyDescent="1.55">
      <c r="A27" s="348"/>
      <c r="B27" s="349"/>
      <c r="C27" s="88" t="s">
        <v>12</v>
      </c>
      <c r="D27" s="84">
        <v>5</v>
      </c>
      <c r="E27" s="84">
        <v>5</v>
      </c>
      <c r="F27" s="332"/>
      <c r="G27" s="332"/>
      <c r="H27" s="338"/>
      <c r="I27" s="332"/>
    </row>
    <row r="28" spans="1:9" ht="75.75" customHeight="1" thickBot="1" x14ac:dyDescent="1.55">
      <c r="A28" s="357"/>
      <c r="B28" s="340"/>
      <c r="C28" s="340"/>
      <c r="D28" s="340"/>
      <c r="E28" s="341"/>
      <c r="F28" s="87">
        <f>SUM(F25:F27)</f>
        <v>20.2</v>
      </c>
      <c r="G28" s="87">
        <f>SUM(G25:G27)</f>
        <v>5.14</v>
      </c>
      <c r="H28" s="87">
        <f>SUM(H25:H25)</f>
        <v>10.89</v>
      </c>
      <c r="I28" s="87">
        <f>SUM(I25:I27)</f>
        <v>62.7</v>
      </c>
    </row>
    <row r="29" spans="1:9" ht="75.75" customHeight="1" thickBot="1" x14ac:dyDescent="1.55">
      <c r="A29" s="95" t="s">
        <v>38</v>
      </c>
      <c r="B29" s="87">
        <v>50</v>
      </c>
      <c r="C29" s="94" t="s">
        <v>38</v>
      </c>
      <c r="D29" s="84">
        <v>50</v>
      </c>
      <c r="E29" s="84">
        <v>50</v>
      </c>
      <c r="F29" s="84">
        <v>4.0999999999999996</v>
      </c>
      <c r="G29" s="84">
        <v>0.3</v>
      </c>
      <c r="H29" s="84">
        <v>40.19</v>
      </c>
      <c r="I29" s="84">
        <v>192.2</v>
      </c>
    </row>
    <row r="30" spans="1:9" ht="75.75" customHeight="1" thickBot="1" x14ac:dyDescent="1.55">
      <c r="A30" s="339"/>
      <c r="B30" s="340"/>
      <c r="C30" s="340"/>
      <c r="D30" s="340"/>
      <c r="E30" s="340"/>
      <c r="F30" s="340"/>
      <c r="G30" s="340"/>
      <c r="H30" s="340"/>
      <c r="I30" s="341"/>
    </row>
    <row r="31" spans="1:9" ht="75.75" customHeight="1" thickBot="1" x14ac:dyDescent="1.55">
      <c r="A31" s="37" t="s">
        <v>37</v>
      </c>
      <c r="B31" s="90">
        <v>50</v>
      </c>
      <c r="C31" s="33" t="s">
        <v>22</v>
      </c>
      <c r="D31" s="84">
        <v>50</v>
      </c>
      <c r="E31" s="84">
        <v>50</v>
      </c>
      <c r="F31" s="84">
        <v>3.3</v>
      </c>
      <c r="G31" s="84">
        <v>0.66</v>
      </c>
      <c r="H31" s="84">
        <v>16.7</v>
      </c>
      <c r="I31" s="38">
        <v>87</v>
      </c>
    </row>
    <row r="32" spans="1:9" ht="75.75" customHeight="1" thickBot="1" x14ac:dyDescent="1.55">
      <c r="A32" s="353" t="s">
        <v>61</v>
      </c>
      <c r="B32" s="353"/>
      <c r="C32" s="353"/>
      <c r="D32" s="353"/>
      <c r="E32" s="353"/>
      <c r="F32" s="41">
        <f>F21+F24+F29+F31</f>
        <v>14.599999999999998</v>
      </c>
      <c r="G32" s="41">
        <f>G21+G24+G29+G31</f>
        <v>12.06</v>
      </c>
      <c r="H32" s="41">
        <f>H21+H24+H29+H31</f>
        <v>114.19</v>
      </c>
      <c r="I32" s="41">
        <f>I21+I24+I29+I31</f>
        <v>631.09999999999991</v>
      </c>
    </row>
    <row r="33" spans="1:9" ht="75.75" customHeight="1" thickBot="1" x14ac:dyDescent="1.55">
      <c r="A33" s="353" t="s">
        <v>14</v>
      </c>
      <c r="B33" s="353"/>
      <c r="C33" s="353"/>
      <c r="D33" s="353"/>
      <c r="E33" s="353"/>
      <c r="F33" s="353"/>
      <c r="G33" s="353"/>
      <c r="H33" s="353"/>
      <c r="I33" s="353"/>
    </row>
    <row r="34" spans="1:9" ht="64.5" customHeight="1" thickBot="1" x14ac:dyDescent="1.55">
      <c r="A34" s="335" t="s">
        <v>138</v>
      </c>
      <c r="B34" s="336">
        <v>300</v>
      </c>
      <c r="C34" s="33" t="s">
        <v>18</v>
      </c>
      <c r="D34" s="84">
        <v>110</v>
      </c>
      <c r="E34" s="84">
        <v>82.5</v>
      </c>
      <c r="F34" s="364">
        <v>3.16</v>
      </c>
      <c r="G34" s="364">
        <v>9.24</v>
      </c>
      <c r="H34" s="364">
        <v>15.16</v>
      </c>
      <c r="I34" s="364">
        <v>110.72</v>
      </c>
    </row>
    <row r="35" spans="1:9" ht="64.5" customHeight="1" thickBot="1" x14ac:dyDescent="1.55">
      <c r="A35" s="335"/>
      <c r="B35" s="336"/>
      <c r="C35" s="33" t="s">
        <v>34</v>
      </c>
      <c r="D35" s="84">
        <v>18</v>
      </c>
      <c r="E35" s="84">
        <v>16.02</v>
      </c>
      <c r="F35" s="365"/>
      <c r="G35" s="365"/>
      <c r="H35" s="365"/>
      <c r="I35" s="365"/>
    </row>
    <row r="36" spans="1:9" ht="64.5" customHeight="1" thickBot="1" x14ac:dyDescent="1.55">
      <c r="A36" s="335"/>
      <c r="B36" s="336"/>
      <c r="C36" s="33" t="s">
        <v>88</v>
      </c>
      <c r="D36" s="84">
        <v>2</v>
      </c>
      <c r="E36" s="84">
        <v>1</v>
      </c>
      <c r="F36" s="365"/>
      <c r="G36" s="365"/>
      <c r="H36" s="365"/>
      <c r="I36" s="365"/>
    </row>
    <row r="37" spans="1:9" ht="64.5" customHeight="1" thickBot="1" x14ac:dyDescent="1.55">
      <c r="A37" s="335"/>
      <c r="B37" s="336"/>
      <c r="C37" s="33" t="s">
        <v>67</v>
      </c>
      <c r="D37" s="84">
        <v>20</v>
      </c>
      <c r="E37" s="84">
        <v>18</v>
      </c>
      <c r="F37" s="365"/>
      <c r="G37" s="365"/>
      <c r="H37" s="365"/>
      <c r="I37" s="365"/>
    </row>
    <row r="38" spans="1:9" ht="64.5" customHeight="1" thickBot="1" x14ac:dyDescent="1.55">
      <c r="A38" s="335"/>
      <c r="B38" s="336"/>
      <c r="C38" s="33" t="s">
        <v>95</v>
      </c>
      <c r="D38" s="84">
        <v>4</v>
      </c>
      <c r="E38" s="84">
        <v>2</v>
      </c>
      <c r="F38" s="365"/>
      <c r="G38" s="365"/>
      <c r="H38" s="365"/>
      <c r="I38" s="365"/>
    </row>
    <row r="39" spans="1:9" ht="64.5" customHeight="1" thickBot="1" x14ac:dyDescent="1.55">
      <c r="A39" s="335"/>
      <c r="B39" s="336"/>
      <c r="C39" s="33" t="s">
        <v>16</v>
      </c>
      <c r="D39" s="84">
        <v>2</v>
      </c>
      <c r="E39" s="84">
        <v>2</v>
      </c>
      <c r="F39" s="365"/>
      <c r="G39" s="365"/>
      <c r="H39" s="365"/>
      <c r="I39" s="365"/>
    </row>
    <row r="40" spans="1:9" ht="64.5" customHeight="1" thickBot="1" x14ac:dyDescent="1.55">
      <c r="A40" s="335"/>
      <c r="B40" s="336"/>
      <c r="C40" s="42" t="s">
        <v>17</v>
      </c>
      <c r="D40" s="84">
        <v>60</v>
      </c>
      <c r="E40" s="84">
        <v>44.16</v>
      </c>
      <c r="F40" s="366"/>
      <c r="G40" s="366"/>
      <c r="H40" s="366"/>
      <c r="I40" s="366"/>
    </row>
    <row r="41" spans="1:9" ht="64.5" customHeight="1" thickBot="1" x14ac:dyDescent="1.55">
      <c r="A41" s="321"/>
      <c r="B41" s="321"/>
      <c r="C41" s="321"/>
      <c r="D41" s="321"/>
      <c r="E41" s="321"/>
      <c r="F41" s="87">
        <f>SUM(F34:F40)</f>
        <v>3.16</v>
      </c>
      <c r="G41" s="87">
        <f>SUM(G34:G40)</f>
        <v>9.24</v>
      </c>
      <c r="H41" s="87">
        <f>SUM(H34:H40)</f>
        <v>15.16</v>
      </c>
      <c r="I41" s="87">
        <f>SUM(I34:I40)</f>
        <v>110.72</v>
      </c>
    </row>
    <row r="42" spans="1:9" ht="64.5" customHeight="1" thickBot="1" x14ac:dyDescent="1.55">
      <c r="A42" s="335" t="s">
        <v>139</v>
      </c>
      <c r="B42" s="346" t="s">
        <v>71</v>
      </c>
      <c r="C42" s="33" t="s">
        <v>10</v>
      </c>
      <c r="D42" s="74">
        <v>15</v>
      </c>
      <c r="E42" s="74">
        <v>15</v>
      </c>
      <c r="F42" s="330">
        <v>2.5</v>
      </c>
      <c r="G42" s="330">
        <v>8.9</v>
      </c>
      <c r="H42" s="330">
        <v>11.4</v>
      </c>
      <c r="I42" s="330">
        <v>106.8</v>
      </c>
    </row>
    <row r="43" spans="1:9" ht="64.5" customHeight="1" thickBot="1" x14ac:dyDescent="1.55">
      <c r="A43" s="335"/>
      <c r="B43" s="346"/>
      <c r="C43" s="33" t="s">
        <v>21</v>
      </c>
      <c r="D43" s="84">
        <v>30</v>
      </c>
      <c r="E43" s="84">
        <v>30</v>
      </c>
      <c r="F43" s="331"/>
      <c r="G43" s="331"/>
      <c r="H43" s="331"/>
      <c r="I43" s="331"/>
    </row>
    <row r="44" spans="1:9" ht="64.5" customHeight="1" thickBot="1" x14ac:dyDescent="1.55">
      <c r="A44" s="335"/>
      <c r="B44" s="346"/>
      <c r="C44" s="33" t="s">
        <v>18</v>
      </c>
      <c r="D44" s="84">
        <v>260</v>
      </c>
      <c r="E44" s="84">
        <v>195</v>
      </c>
      <c r="F44" s="331"/>
      <c r="G44" s="331"/>
      <c r="H44" s="331"/>
      <c r="I44" s="331"/>
    </row>
    <row r="45" spans="1:9" ht="64.5" customHeight="1" thickBot="1" x14ac:dyDescent="1.55">
      <c r="A45" s="335"/>
      <c r="B45" s="346"/>
      <c r="C45" s="33" t="s">
        <v>34</v>
      </c>
      <c r="D45" s="84">
        <v>90</v>
      </c>
      <c r="E45" s="84">
        <v>80.099999999999994</v>
      </c>
      <c r="F45" s="331"/>
      <c r="G45" s="331"/>
      <c r="H45" s="331"/>
      <c r="I45" s="331"/>
    </row>
    <row r="46" spans="1:9" ht="64.5" customHeight="1" thickBot="1" x14ac:dyDescent="1.55">
      <c r="A46" s="335"/>
      <c r="B46" s="346"/>
      <c r="C46" s="33" t="s">
        <v>88</v>
      </c>
      <c r="D46" s="84">
        <v>1</v>
      </c>
      <c r="E46" s="84">
        <v>1</v>
      </c>
      <c r="F46" s="331"/>
      <c r="G46" s="331"/>
      <c r="H46" s="331"/>
      <c r="I46" s="331"/>
    </row>
    <row r="47" spans="1:9" ht="75.75" customHeight="1" thickBot="1" x14ac:dyDescent="1.55">
      <c r="A47" s="318"/>
      <c r="B47" s="319"/>
      <c r="C47" s="319"/>
      <c r="D47" s="319"/>
      <c r="E47" s="320"/>
      <c r="F47" s="87">
        <f>SUM(F42:F46)</f>
        <v>2.5</v>
      </c>
      <c r="G47" s="87">
        <f>SUM(G42:G46)</f>
        <v>8.9</v>
      </c>
      <c r="H47" s="87">
        <f>SUM(H42:H46)</f>
        <v>11.4</v>
      </c>
      <c r="I47" s="87">
        <f>SUM(I42:I46)</f>
        <v>106.8</v>
      </c>
    </row>
    <row r="48" spans="1:9" ht="75.75" customHeight="1" thickBot="1" x14ac:dyDescent="1.55">
      <c r="A48" s="335" t="s">
        <v>140</v>
      </c>
      <c r="B48" s="346" t="s">
        <v>142</v>
      </c>
      <c r="C48" s="33" t="s">
        <v>141</v>
      </c>
      <c r="D48" s="84">
        <v>125</v>
      </c>
      <c r="E48" s="84">
        <v>65</v>
      </c>
      <c r="F48" s="361">
        <v>17.739999999999998</v>
      </c>
      <c r="G48" s="361">
        <v>4.3600000000000003</v>
      </c>
      <c r="H48" s="361"/>
      <c r="I48" s="361">
        <v>115</v>
      </c>
    </row>
    <row r="49" spans="1:9" ht="75.75" customHeight="1" thickBot="1" x14ac:dyDescent="1.55">
      <c r="A49" s="335"/>
      <c r="B49" s="346"/>
      <c r="C49" s="33" t="s">
        <v>88</v>
      </c>
      <c r="D49" s="84">
        <v>1</v>
      </c>
      <c r="E49" s="84">
        <v>1</v>
      </c>
      <c r="F49" s="362"/>
      <c r="G49" s="362"/>
      <c r="H49" s="362"/>
      <c r="I49" s="362"/>
    </row>
    <row r="50" spans="1:9" ht="75.75" customHeight="1" thickBot="1" x14ac:dyDescent="1.55">
      <c r="A50" s="318"/>
      <c r="B50" s="319"/>
      <c r="C50" s="319"/>
      <c r="D50" s="319"/>
      <c r="E50" s="320"/>
      <c r="F50" s="87">
        <f>SUM(F48:F49)</f>
        <v>17.739999999999998</v>
      </c>
      <c r="G50" s="87">
        <f>SUM(G48:G49)</f>
        <v>4.3600000000000003</v>
      </c>
      <c r="H50" s="87">
        <f>SUM(H48:H49)</f>
        <v>0</v>
      </c>
      <c r="I50" s="87">
        <f>SUM(I48:I49)</f>
        <v>115</v>
      </c>
    </row>
    <row r="51" spans="1:9" ht="75.75" customHeight="1" thickBot="1" x14ac:dyDescent="0.35">
      <c r="A51" s="322" t="s">
        <v>143</v>
      </c>
      <c r="B51" s="325">
        <v>160</v>
      </c>
      <c r="C51" s="48" t="s">
        <v>20</v>
      </c>
      <c r="D51" s="74">
        <v>185</v>
      </c>
      <c r="E51" s="74">
        <v>164.65</v>
      </c>
      <c r="F51" s="330">
        <v>1.8</v>
      </c>
      <c r="G51" s="330">
        <v>15.3</v>
      </c>
      <c r="H51" s="330">
        <v>10.8</v>
      </c>
      <c r="I51" s="330">
        <v>198</v>
      </c>
    </row>
    <row r="52" spans="1:9" ht="75.75" customHeight="1" thickBot="1" x14ac:dyDescent="0.35">
      <c r="A52" s="345"/>
      <c r="B52" s="345"/>
      <c r="C52" s="48" t="s">
        <v>16</v>
      </c>
      <c r="D52" s="74">
        <v>10</v>
      </c>
      <c r="E52" s="74">
        <v>10</v>
      </c>
      <c r="F52" s="331"/>
      <c r="G52" s="331"/>
      <c r="H52" s="331"/>
      <c r="I52" s="331"/>
    </row>
    <row r="53" spans="1:9" ht="75.75" customHeight="1" thickBot="1" x14ac:dyDescent="1.55">
      <c r="A53" s="345"/>
      <c r="B53" s="345"/>
      <c r="C53" s="48" t="s">
        <v>12</v>
      </c>
      <c r="D53" s="84">
        <v>5</v>
      </c>
      <c r="E53" s="84">
        <v>5</v>
      </c>
      <c r="F53" s="331"/>
      <c r="G53" s="331"/>
      <c r="H53" s="331"/>
      <c r="I53" s="331"/>
    </row>
    <row r="54" spans="1:9" ht="75.75" customHeight="1" thickBot="1" x14ac:dyDescent="1.55">
      <c r="A54" s="318"/>
      <c r="B54" s="319"/>
      <c r="C54" s="319"/>
      <c r="D54" s="319"/>
      <c r="E54" s="320"/>
      <c r="F54" s="87">
        <f>SUM(F51:F53)</f>
        <v>1.8</v>
      </c>
      <c r="G54" s="87">
        <f>SUM(G51:G53)</f>
        <v>15.3</v>
      </c>
      <c r="H54" s="87">
        <f>SUM(H51:H53)</f>
        <v>10.8</v>
      </c>
      <c r="I54" s="87">
        <f>SUM(I51:I53)</f>
        <v>198</v>
      </c>
    </row>
    <row r="55" spans="1:9" ht="75.75" customHeight="1" thickBot="1" x14ac:dyDescent="1.55">
      <c r="A55" s="335" t="s">
        <v>109</v>
      </c>
      <c r="B55" s="336">
        <v>200</v>
      </c>
      <c r="C55" s="33" t="s">
        <v>110</v>
      </c>
      <c r="D55" s="84">
        <v>20</v>
      </c>
      <c r="E55" s="84">
        <v>18</v>
      </c>
      <c r="F55" s="337">
        <v>0.65</v>
      </c>
      <c r="G55" s="337">
        <v>0</v>
      </c>
      <c r="H55" s="337">
        <v>20.3</v>
      </c>
      <c r="I55" s="337">
        <v>99</v>
      </c>
    </row>
    <row r="56" spans="1:9" ht="75.75" customHeight="1" thickBot="1" x14ac:dyDescent="1.55">
      <c r="A56" s="335"/>
      <c r="B56" s="336"/>
      <c r="C56" s="33" t="s">
        <v>12</v>
      </c>
      <c r="D56" s="84">
        <v>20</v>
      </c>
      <c r="E56" s="84">
        <v>20</v>
      </c>
      <c r="F56" s="338"/>
      <c r="G56" s="338"/>
      <c r="H56" s="338"/>
      <c r="I56" s="338"/>
    </row>
    <row r="57" spans="1:9" ht="75.75" customHeight="1" thickBot="1" x14ac:dyDescent="1.55">
      <c r="A57" s="321"/>
      <c r="B57" s="321"/>
      <c r="C57" s="321"/>
      <c r="D57" s="321"/>
      <c r="E57" s="321"/>
      <c r="F57" s="87">
        <f>SUM(F55:F56)</f>
        <v>0.65</v>
      </c>
      <c r="G57" s="87">
        <f>SUM(G55:G56)</f>
        <v>0</v>
      </c>
      <c r="H57" s="87">
        <f>SUM(H55:H56)</f>
        <v>20.3</v>
      </c>
      <c r="I57" s="87">
        <f>SUM(I55:I56)</f>
        <v>99</v>
      </c>
    </row>
    <row r="58" spans="1:9" ht="75.75" customHeight="1" thickBot="1" x14ac:dyDescent="1.55">
      <c r="A58" s="95" t="s">
        <v>38</v>
      </c>
      <c r="B58" s="87">
        <v>50</v>
      </c>
      <c r="C58" s="94" t="s">
        <v>38</v>
      </c>
      <c r="D58" s="84">
        <v>50</v>
      </c>
      <c r="E58" s="84">
        <v>50</v>
      </c>
      <c r="F58" s="84">
        <v>4.0999999999999996</v>
      </c>
      <c r="G58" s="84">
        <v>0.3</v>
      </c>
      <c r="H58" s="84">
        <v>40.19</v>
      </c>
      <c r="I58" s="84">
        <v>192.2</v>
      </c>
    </row>
    <row r="59" spans="1:9" ht="75.75" customHeight="1" thickBot="1" x14ac:dyDescent="1.55">
      <c r="A59" s="339"/>
      <c r="B59" s="340"/>
      <c r="C59" s="340"/>
      <c r="D59" s="340"/>
      <c r="E59" s="340"/>
      <c r="F59" s="340"/>
      <c r="G59" s="340"/>
      <c r="H59" s="340"/>
      <c r="I59" s="341"/>
    </row>
    <row r="60" spans="1:9" ht="75.75" customHeight="1" thickBot="1" x14ac:dyDescent="1.55">
      <c r="A60" s="37" t="s">
        <v>37</v>
      </c>
      <c r="B60" s="90">
        <v>50</v>
      </c>
      <c r="C60" s="33" t="s">
        <v>22</v>
      </c>
      <c r="D60" s="84">
        <v>50</v>
      </c>
      <c r="E60" s="84">
        <v>50</v>
      </c>
      <c r="F60" s="84">
        <v>3.3</v>
      </c>
      <c r="G60" s="84">
        <v>0.66</v>
      </c>
      <c r="H60" s="84">
        <v>16.7</v>
      </c>
      <c r="I60" s="38">
        <v>87</v>
      </c>
    </row>
    <row r="61" spans="1:9" ht="75.75" customHeight="1" thickBot="1" x14ac:dyDescent="1.55">
      <c r="A61" s="315" t="s">
        <v>24</v>
      </c>
      <c r="B61" s="316"/>
      <c r="C61" s="316"/>
      <c r="D61" s="316"/>
      <c r="E61" s="317"/>
      <c r="F61" s="87">
        <f>F60+F58+F57+F50+F54+F47+F41</f>
        <v>33.25</v>
      </c>
      <c r="G61" s="87">
        <f t="shared" ref="G61:I61" si="1">G60+G58+G57+G50+G54+G47+G41</f>
        <v>38.760000000000005</v>
      </c>
      <c r="H61" s="87">
        <f t="shared" si="1"/>
        <v>114.55</v>
      </c>
      <c r="I61" s="87">
        <f t="shared" si="1"/>
        <v>908.72</v>
      </c>
    </row>
    <row r="62" spans="1:9" ht="77.25" customHeight="1" thickBot="1" x14ac:dyDescent="1.7">
      <c r="A62" s="228" t="s">
        <v>185</v>
      </c>
      <c r="B62" s="228"/>
      <c r="C62" s="228"/>
      <c r="D62" s="228"/>
      <c r="E62" s="228"/>
      <c r="F62" s="228"/>
      <c r="G62" s="228"/>
      <c r="H62" s="228"/>
      <c r="I62" s="228"/>
    </row>
    <row r="63" spans="1:9" ht="77.25" customHeight="1" thickBot="1" x14ac:dyDescent="1.7">
      <c r="A63" s="107" t="s">
        <v>50</v>
      </c>
      <c r="B63" s="196">
        <v>200</v>
      </c>
      <c r="C63" s="109" t="s">
        <v>50</v>
      </c>
      <c r="D63" s="194">
        <v>200</v>
      </c>
      <c r="E63" s="194">
        <v>200</v>
      </c>
      <c r="F63" s="194"/>
      <c r="G63" s="194"/>
      <c r="H63" s="194">
        <v>17.5</v>
      </c>
      <c r="I63" s="194">
        <v>70</v>
      </c>
    </row>
    <row r="64" spans="1:9" ht="77.25" customHeight="1" thickBot="1" x14ac:dyDescent="1.7">
      <c r="A64" s="208"/>
      <c r="B64" s="209"/>
      <c r="C64" s="209"/>
      <c r="D64" s="209"/>
      <c r="E64" s="209"/>
      <c r="F64" s="209"/>
      <c r="G64" s="209"/>
      <c r="H64" s="209"/>
      <c r="I64" s="209"/>
    </row>
    <row r="65" spans="1:10" ht="75.75" customHeight="1" thickBot="1" x14ac:dyDescent="1.55">
      <c r="A65" s="37" t="s">
        <v>49</v>
      </c>
      <c r="B65" s="198">
        <v>20</v>
      </c>
      <c r="C65" s="33" t="s">
        <v>49</v>
      </c>
      <c r="D65" s="199">
        <v>20</v>
      </c>
      <c r="E65" s="199">
        <v>20</v>
      </c>
      <c r="F65" s="199">
        <v>1.1000000000000001</v>
      </c>
      <c r="G65" s="199">
        <v>1.5</v>
      </c>
      <c r="H65" s="199">
        <v>30</v>
      </c>
      <c r="I65" s="199">
        <v>95.17</v>
      </c>
    </row>
    <row r="66" spans="1:10" ht="77.25" customHeight="1" thickBot="1" x14ac:dyDescent="1.7">
      <c r="A66" s="208"/>
      <c r="B66" s="209"/>
      <c r="C66" s="209"/>
      <c r="D66" s="209"/>
      <c r="E66" s="209"/>
      <c r="F66" s="209"/>
      <c r="G66" s="209"/>
      <c r="H66" s="209"/>
      <c r="I66" s="209"/>
    </row>
    <row r="67" spans="1:10" ht="76.5" customHeight="1" thickBot="1" x14ac:dyDescent="1.6">
      <c r="A67" s="166" t="s">
        <v>86</v>
      </c>
      <c r="B67" s="203">
        <v>300</v>
      </c>
      <c r="C67" s="204" t="s">
        <v>133</v>
      </c>
      <c r="D67" s="202">
        <v>300</v>
      </c>
      <c r="E67" s="202">
        <v>192</v>
      </c>
      <c r="F67" s="202">
        <v>3.13</v>
      </c>
      <c r="G67" s="202">
        <v>1.87</v>
      </c>
      <c r="H67" s="202">
        <v>39.5</v>
      </c>
      <c r="I67" s="202">
        <v>149</v>
      </c>
      <c r="J67" s="2"/>
    </row>
    <row r="68" spans="1:10" ht="77.25" customHeight="1" thickBot="1" x14ac:dyDescent="1.7">
      <c r="A68" s="210" t="s">
        <v>63</v>
      </c>
      <c r="B68" s="211"/>
      <c r="C68" s="211"/>
      <c r="D68" s="211"/>
      <c r="E68" s="212"/>
      <c r="F68" s="195">
        <f>F63+F65+F67</f>
        <v>4.2300000000000004</v>
      </c>
      <c r="G68" s="195">
        <f t="shared" ref="G68:I68" si="2">G63+G65+G67</f>
        <v>3.37</v>
      </c>
      <c r="H68" s="195">
        <f t="shared" si="2"/>
        <v>87</v>
      </c>
      <c r="I68" s="195">
        <f t="shared" si="2"/>
        <v>314.17</v>
      </c>
    </row>
    <row r="69" spans="1:10" ht="75.75" customHeight="1" thickBot="1" x14ac:dyDescent="1.55">
      <c r="A69" s="315" t="s">
        <v>53</v>
      </c>
      <c r="B69" s="316"/>
      <c r="C69" s="316"/>
      <c r="D69" s="316"/>
      <c r="E69" s="316"/>
      <c r="F69" s="316"/>
      <c r="G69" s="316"/>
      <c r="H69" s="316"/>
      <c r="I69" s="317"/>
    </row>
    <row r="70" spans="1:10" ht="75.75" customHeight="1" thickBot="1" x14ac:dyDescent="1.55">
      <c r="A70" s="89" t="s">
        <v>60</v>
      </c>
      <c r="B70" s="86">
        <v>200</v>
      </c>
      <c r="C70" s="33" t="s">
        <v>69</v>
      </c>
      <c r="D70" s="84">
        <v>200</v>
      </c>
      <c r="E70" s="84">
        <v>200</v>
      </c>
      <c r="F70" s="84">
        <v>5.8</v>
      </c>
      <c r="G70" s="84">
        <v>5</v>
      </c>
      <c r="H70" s="84">
        <v>8.4</v>
      </c>
      <c r="I70" s="84">
        <v>108</v>
      </c>
    </row>
    <row r="71" spans="1:10" ht="75.75" customHeight="1" thickBot="1" x14ac:dyDescent="1.55">
      <c r="A71" s="342"/>
      <c r="B71" s="343"/>
      <c r="C71" s="343"/>
      <c r="D71" s="343"/>
      <c r="E71" s="343"/>
      <c r="F71" s="343"/>
      <c r="G71" s="343"/>
      <c r="H71" s="343"/>
      <c r="I71" s="344"/>
    </row>
    <row r="72" spans="1:10" ht="75.75" customHeight="1" thickBot="1" x14ac:dyDescent="1.55">
      <c r="A72" s="95" t="s">
        <v>84</v>
      </c>
      <c r="B72" s="87">
        <v>300</v>
      </c>
      <c r="C72" s="94" t="s">
        <v>144</v>
      </c>
      <c r="D72" s="84">
        <v>300</v>
      </c>
      <c r="E72" s="84">
        <v>219</v>
      </c>
      <c r="F72" s="84">
        <v>2.0699999999999998</v>
      </c>
      <c r="G72" s="84">
        <v>0.26</v>
      </c>
      <c r="H72" s="84">
        <v>25.85</v>
      </c>
      <c r="I72" s="84">
        <v>103</v>
      </c>
    </row>
    <row r="73" spans="1:10" ht="75.75" customHeight="1" thickBot="1" x14ac:dyDescent="1.55">
      <c r="A73" s="342"/>
      <c r="B73" s="343"/>
      <c r="C73" s="343"/>
      <c r="D73" s="343"/>
      <c r="E73" s="343"/>
      <c r="F73" s="343"/>
      <c r="G73" s="343"/>
      <c r="H73" s="343"/>
      <c r="I73" s="344"/>
    </row>
    <row r="74" spans="1:10" ht="75.75" customHeight="1" thickBot="1" x14ac:dyDescent="1.55">
      <c r="A74" s="37" t="s">
        <v>49</v>
      </c>
      <c r="B74" s="86">
        <v>20</v>
      </c>
      <c r="C74" s="33" t="s">
        <v>49</v>
      </c>
      <c r="D74" s="84">
        <v>20</v>
      </c>
      <c r="E74" s="84">
        <v>20</v>
      </c>
      <c r="F74" s="84">
        <v>1.1000000000000001</v>
      </c>
      <c r="G74" s="84">
        <v>1.5</v>
      </c>
      <c r="H74" s="84">
        <v>30</v>
      </c>
      <c r="I74" s="84">
        <v>95.17</v>
      </c>
    </row>
    <row r="75" spans="1:10" ht="75.75" customHeight="1" thickBot="1" x14ac:dyDescent="1.55">
      <c r="A75" s="315" t="s">
        <v>63</v>
      </c>
      <c r="B75" s="316"/>
      <c r="C75" s="316"/>
      <c r="D75" s="316"/>
      <c r="E75" s="317"/>
      <c r="F75" s="87">
        <f>F70+F72+F74</f>
        <v>8.9699999999999989</v>
      </c>
      <c r="G75" s="87">
        <f t="shared" ref="G75:I75" si="3">G70+G72+G74</f>
        <v>6.76</v>
      </c>
      <c r="H75" s="87">
        <f t="shared" si="3"/>
        <v>64.25</v>
      </c>
      <c r="I75" s="87">
        <f t="shared" si="3"/>
        <v>306.17</v>
      </c>
    </row>
    <row r="76" spans="1:10" ht="75.75" customHeight="1" thickBot="1" x14ac:dyDescent="1.55">
      <c r="A76" s="315" t="s">
        <v>64</v>
      </c>
      <c r="B76" s="316"/>
      <c r="C76" s="316"/>
      <c r="D76" s="316"/>
      <c r="E76" s="316"/>
      <c r="F76" s="316"/>
      <c r="G76" s="316"/>
      <c r="H76" s="316"/>
      <c r="I76" s="317"/>
    </row>
    <row r="77" spans="1:10" ht="72" customHeight="1" thickBot="1" x14ac:dyDescent="0.35">
      <c r="A77" s="322" t="s">
        <v>145</v>
      </c>
      <c r="B77" s="325">
        <v>180</v>
      </c>
      <c r="C77" s="48" t="s">
        <v>21</v>
      </c>
      <c r="D77" s="74">
        <v>15</v>
      </c>
      <c r="E77" s="74">
        <v>15</v>
      </c>
      <c r="F77" s="330">
        <v>22.65</v>
      </c>
      <c r="G77" s="330">
        <v>20.5</v>
      </c>
      <c r="H77" s="330">
        <v>3.8</v>
      </c>
      <c r="I77" s="330">
        <v>151.80000000000001</v>
      </c>
    </row>
    <row r="78" spans="1:10" ht="72" customHeight="1" thickBot="1" x14ac:dyDescent="0.35">
      <c r="A78" s="345"/>
      <c r="B78" s="345"/>
      <c r="C78" s="48" t="s">
        <v>88</v>
      </c>
      <c r="D78" s="74">
        <v>2</v>
      </c>
      <c r="E78" s="74">
        <v>2</v>
      </c>
      <c r="F78" s="331"/>
      <c r="G78" s="331"/>
      <c r="H78" s="331"/>
      <c r="I78" s="331"/>
    </row>
    <row r="79" spans="1:10" ht="72" customHeight="1" thickBot="1" x14ac:dyDescent="1.55">
      <c r="A79" s="345"/>
      <c r="B79" s="345"/>
      <c r="C79" s="48" t="s">
        <v>16</v>
      </c>
      <c r="D79" s="84">
        <v>5</v>
      </c>
      <c r="E79" s="84">
        <v>5</v>
      </c>
      <c r="F79" s="331"/>
      <c r="G79" s="331"/>
      <c r="H79" s="331"/>
      <c r="I79" s="331"/>
    </row>
    <row r="80" spans="1:10" ht="72" customHeight="1" thickBot="1" x14ac:dyDescent="1.55">
      <c r="A80" s="345"/>
      <c r="B80" s="345"/>
      <c r="C80" s="48" t="s">
        <v>70</v>
      </c>
      <c r="D80" s="84">
        <v>275</v>
      </c>
      <c r="E80" s="84">
        <v>198</v>
      </c>
      <c r="F80" s="331"/>
      <c r="G80" s="331"/>
      <c r="H80" s="331"/>
      <c r="I80" s="331"/>
    </row>
    <row r="81" spans="1:9" ht="72" customHeight="1" thickBot="1" x14ac:dyDescent="1.55">
      <c r="A81" s="345"/>
      <c r="B81" s="345"/>
      <c r="C81" s="48" t="s">
        <v>31</v>
      </c>
      <c r="D81" s="84">
        <v>8</v>
      </c>
      <c r="E81" s="84">
        <v>8</v>
      </c>
      <c r="F81" s="331"/>
      <c r="G81" s="331"/>
      <c r="H81" s="331"/>
      <c r="I81" s="331"/>
    </row>
    <row r="82" spans="1:9" ht="72" customHeight="1" thickBot="1" x14ac:dyDescent="1.55">
      <c r="A82" s="345"/>
      <c r="B82" s="345"/>
      <c r="C82" s="48" t="s">
        <v>85</v>
      </c>
      <c r="D82" s="84">
        <v>40</v>
      </c>
      <c r="E82" s="84">
        <v>38</v>
      </c>
      <c r="F82" s="331"/>
      <c r="G82" s="331"/>
      <c r="H82" s="331"/>
      <c r="I82" s="331"/>
    </row>
    <row r="83" spans="1:9" ht="72" customHeight="1" thickBot="1" x14ac:dyDescent="1.55">
      <c r="A83" s="318"/>
      <c r="B83" s="319"/>
      <c r="C83" s="319"/>
      <c r="D83" s="319"/>
      <c r="E83" s="320"/>
      <c r="F83" s="87">
        <f>SUM(F77:F82)</f>
        <v>22.65</v>
      </c>
      <c r="G83" s="87">
        <f>SUM(G77:G82)</f>
        <v>20.5</v>
      </c>
      <c r="H83" s="87">
        <f>SUM(H77:H82)</f>
        <v>3.8</v>
      </c>
      <c r="I83" s="87">
        <f>SUM(I77:I82)</f>
        <v>151.80000000000001</v>
      </c>
    </row>
    <row r="84" spans="1:9" ht="72" customHeight="1" thickBot="1" x14ac:dyDescent="0.35">
      <c r="A84" s="322" t="s">
        <v>147</v>
      </c>
      <c r="B84" s="325">
        <v>120</v>
      </c>
      <c r="C84" s="50" t="s">
        <v>10</v>
      </c>
      <c r="D84" s="51">
        <v>6</v>
      </c>
      <c r="E84" s="51">
        <v>6</v>
      </c>
      <c r="F84" s="330">
        <v>6.3</v>
      </c>
      <c r="G84" s="330">
        <v>16.899999999999999</v>
      </c>
      <c r="H84" s="330">
        <v>16.3</v>
      </c>
      <c r="I84" s="330">
        <v>132</v>
      </c>
    </row>
    <row r="85" spans="1:9" ht="72" customHeight="1" thickBot="1" x14ac:dyDescent="0.35">
      <c r="A85" s="323"/>
      <c r="B85" s="326"/>
      <c r="C85" s="52" t="s">
        <v>15</v>
      </c>
      <c r="D85" s="51">
        <v>63</v>
      </c>
      <c r="E85" s="51">
        <v>50.4</v>
      </c>
      <c r="F85" s="331"/>
      <c r="G85" s="331"/>
      <c r="H85" s="331"/>
      <c r="I85" s="331"/>
    </row>
    <row r="86" spans="1:9" ht="72" customHeight="1" thickBot="1" x14ac:dyDescent="0.35">
      <c r="A86" s="324"/>
      <c r="B86" s="324"/>
      <c r="C86" s="52" t="s">
        <v>12</v>
      </c>
      <c r="D86" s="74">
        <v>10</v>
      </c>
      <c r="E86" s="74">
        <v>10</v>
      </c>
      <c r="F86" s="331"/>
      <c r="G86" s="331"/>
      <c r="H86" s="331"/>
      <c r="I86" s="331"/>
    </row>
    <row r="87" spans="1:9" ht="72" customHeight="1" thickBot="1" x14ac:dyDescent="0.35">
      <c r="A87" s="324"/>
      <c r="B87" s="324"/>
      <c r="C87" s="52" t="s">
        <v>88</v>
      </c>
      <c r="D87" s="53">
        <v>1</v>
      </c>
      <c r="E87" s="53">
        <v>1</v>
      </c>
      <c r="F87" s="331"/>
      <c r="G87" s="331"/>
      <c r="H87" s="331"/>
      <c r="I87" s="331"/>
    </row>
    <row r="88" spans="1:9" ht="72" customHeight="1" thickBot="1" x14ac:dyDescent="0.35">
      <c r="A88" s="324"/>
      <c r="B88" s="324"/>
      <c r="C88" s="52" t="s">
        <v>16</v>
      </c>
      <c r="D88" s="53">
        <v>2</v>
      </c>
      <c r="E88" s="53">
        <v>2</v>
      </c>
      <c r="F88" s="331"/>
      <c r="G88" s="331"/>
      <c r="H88" s="331"/>
      <c r="I88" s="331"/>
    </row>
    <row r="89" spans="1:9" ht="72" customHeight="1" thickBot="1" x14ac:dyDescent="0.35">
      <c r="A89" s="324"/>
      <c r="B89" s="324"/>
      <c r="C89" s="52" t="s">
        <v>31</v>
      </c>
      <c r="D89" s="53">
        <v>69</v>
      </c>
      <c r="E89" s="53">
        <v>69</v>
      </c>
      <c r="F89" s="331"/>
      <c r="G89" s="331"/>
      <c r="H89" s="331"/>
      <c r="I89" s="331"/>
    </row>
    <row r="90" spans="1:9" ht="72" customHeight="1" thickBot="1" x14ac:dyDescent="0.35">
      <c r="A90" s="324"/>
      <c r="B90" s="324"/>
      <c r="C90" s="52" t="s">
        <v>23</v>
      </c>
      <c r="D90" s="53">
        <v>4</v>
      </c>
      <c r="E90" s="53">
        <v>4</v>
      </c>
      <c r="F90" s="331"/>
      <c r="G90" s="331"/>
      <c r="H90" s="331"/>
      <c r="I90" s="331"/>
    </row>
    <row r="91" spans="1:9" ht="72" customHeight="1" thickBot="1" x14ac:dyDescent="0.35">
      <c r="A91" s="324"/>
      <c r="B91" s="324"/>
      <c r="C91" s="52" t="s">
        <v>85</v>
      </c>
      <c r="D91" s="53">
        <v>18</v>
      </c>
      <c r="E91" s="53">
        <v>16</v>
      </c>
      <c r="F91" s="332"/>
      <c r="G91" s="332"/>
      <c r="H91" s="332"/>
      <c r="I91" s="332"/>
    </row>
    <row r="92" spans="1:9" ht="75.75" customHeight="1" thickBot="1" x14ac:dyDescent="1.55">
      <c r="A92" s="318"/>
      <c r="B92" s="319"/>
      <c r="C92" s="319"/>
      <c r="D92" s="319"/>
      <c r="E92" s="320"/>
      <c r="F92" s="87">
        <f>SUM(F84:F91)</f>
        <v>6.3</v>
      </c>
      <c r="G92" s="87">
        <f>SUM(G84:G91)</f>
        <v>16.899999999999999</v>
      </c>
      <c r="H92" s="87">
        <f>SUM(H84:H91)</f>
        <v>16.3</v>
      </c>
      <c r="I92" s="87">
        <f>SUM(I84:I91)</f>
        <v>132</v>
      </c>
    </row>
    <row r="93" spans="1:9" ht="75.75" customHeight="1" thickBot="1" x14ac:dyDescent="1.55">
      <c r="A93" s="37" t="s">
        <v>37</v>
      </c>
      <c r="B93" s="90">
        <v>50</v>
      </c>
      <c r="C93" s="33" t="s">
        <v>22</v>
      </c>
      <c r="D93" s="84">
        <v>50</v>
      </c>
      <c r="E93" s="84">
        <v>50</v>
      </c>
      <c r="F93" s="84">
        <v>3.3</v>
      </c>
      <c r="G93" s="84">
        <v>0.66</v>
      </c>
      <c r="H93" s="84">
        <v>16.7</v>
      </c>
      <c r="I93" s="38">
        <v>87</v>
      </c>
    </row>
    <row r="94" spans="1:9" ht="75.75" customHeight="1" thickBot="1" x14ac:dyDescent="1.55">
      <c r="A94" s="321"/>
      <c r="B94" s="321"/>
      <c r="C94" s="321"/>
      <c r="D94" s="321"/>
      <c r="E94" s="321"/>
      <c r="F94" s="321"/>
      <c r="G94" s="321"/>
      <c r="H94" s="321"/>
      <c r="I94" s="321"/>
    </row>
    <row r="95" spans="1:9" ht="75.75" customHeight="1" thickBot="1" x14ac:dyDescent="1.55">
      <c r="A95" s="93" t="s">
        <v>38</v>
      </c>
      <c r="B95" s="90">
        <v>60</v>
      </c>
      <c r="C95" s="94" t="s">
        <v>38</v>
      </c>
      <c r="D95" s="84">
        <v>60</v>
      </c>
      <c r="E95" s="84">
        <v>60</v>
      </c>
      <c r="F95" s="84">
        <v>4.25</v>
      </c>
      <c r="G95" s="84">
        <v>0.42</v>
      </c>
      <c r="H95" s="84">
        <v>17.100000000000001</v>
      </c>
      <c r="I95" s="84">
        <v>194.8</v>
      </c>
    </row>
    <row r="96" spans="1:9" ht="75.75" customHeight="1" thickBot="1" x14ac:dyDescent="1.55">
      <c r="A96" s="315"/>
      <c r="B96" s="316"/>
      <c r="C96" s="316"/>
      <c r="D96" s="316"/>
      <c r="E96" s="316"/>
      <c r="F96" s="316"/>
      <c r="G96" s="316"/>
      <c r="H96" s="316"/>
      <c r="I96" s="317"/>
    </row>
    <row r="97" spans="1:9" ht="72" customHeight="1" thickBot="1" x14ac:dyDescent="1.55">
      <c r="A97" s="333" t="s">
        <v>41</v>
      </c>
      <c r="B97" s="325">
        <v>200</v>
      </c>
      <c r="C97" s="33" t="s">
        <v>29</v>
      </c>
      <c r="D97" s="74">
        <v>0.5</v>
      </c>
      <c r="E97" s="132">
        <v>0.5</v>
      </c>
      <c r="F97" s="327">
        <v>1.04</v>
      </c>
      <c r="G97" s="327">
        <v>6.8</v>
      </c>
      <c r="H97" s="350">
        <v>13</v>
      </c>
      <c r="I97" s="327">
        <v>62</v>
      </c>
    </row>
    <row r="98" spans="1:9" ht="75.75" customHeight="1" thickBot="1" x14ac:dyDescent="1.55">
      <c r="A98" s="334"/>
      <c r="B98" s="326"/>
      <c r="C98" s="33" t="s">
        <v>21</v>
      </c>
      <c r="D98" s="74">
        <v>50</v>
      </c>
      <c r="E98" s="132">
        <v>50</v>
      </c>
      <c r="F98" s="328"/>
      <c r="G98" s="328"/>
      <c r="H98" s="360"/>
      <c r="I98" s="328"/>
    </row>
    <row r="99" spans="1:9" ht="60.75" customHeight="1" thickBot="1" x14ac:dyDescent="1.55">
      <c r="A99" s="334"/>
      <c r="B99" s="326"/>
      <c r="C99" s="88" t="s">
        <v>12</v>
      </c>
      <c r="D99" s="84">
        <v>15</v>
      </c>
      <c r="E99" s="91">
        <v>15</v>
      </c>
      <c r="F99" s="329"/>
      <c r="G99" s="329"/>
      <c r="H99" s="351"/>
      <c r="I99" s="329"/>
    </row>
    <row r="100" spans="1:9" ht="60.75" customHeight="1" thickBot="1" x14ac:dyDescent="1.55">
      <c r="A100" s="321"/>
      <c r="B100" s="321"/>
      <c r="C100" s="321"/>
      <c r="D100" s="321"/>
      <c r="E100" s="321"/>
      <c r="F100" s="131">
        <f>SUM(F97:F99)</f>
        <v>1.04</v>
      </c>
      <c r="G100" s="131">
        <f>SUM(G97:G99)</f>
        <v>6.8</v>
      </c>
      <c r="H100" s="131">
        <f>SUM(H97:H99)</f>
        <v>13</v>
      </c>
      <c r="I100" s="131">
        <f>SUM(I97:I99)</f>
        <v>62</v>
      </c>
    </row>
    <row r="101" spans="1:9" ht="75.75" customHeight="1" thickBot="1" x14ac:dyDescent="1.55">
      <c r="A101" s="315" t="s">
        <v>65</v>
      </c>
      <c r="B101" s="316"/>
      <c r="C101" s="316"/>
      <c r="D101" s="316"/>
      <c r="E101" s="317"/>
      <c r="F101" s="41">
        <f>F100+F95+F93+F92+F83</f>
        <v>37.54</v>
      </c>
      <c r="G101" s="41">
        <f t="shared" ref="G101:I101" si="4">G100+G95+G93+G92+G83</f>
        <v>45.28</v>
      </c>
      <c r="H101" s="41">
        <f t="shared" si="4"/>
        <v>66.899999999999991</v>
      </c>
      <c r="I101" s="41">
        <f t="shared" si="4"/>
        <v>627.6</v>
      </c>
    </row>
    <row r="102" spans="1:9" ht="75.75" customHeight="1" thickBot="1" x14ac:dyDescent="1.55">
      <c r="A102" s="315" t="s">
        <v>59</v>
      </c>
      <c r="B102" s="316"/>
      <c r="C102" s="316"/>
      <c r="D102" s="316"/>
      <c r="E102" s="316"/>
      <c r="F102" s="316"/>
      <c r="G102" s="316"/>
      <c r="H102" s="316"/>
      <c r="I102" s="317"/>
    </row>
    <row r="103" spans="1:9" ht="75.75" customHeight="1" thickBot="1" x14ac:dyDescent="1.55">
      <c r="A103" s="37" t="s">
        <v>50</v>
      </c>
      <c r="B103" s="86">
        <v>200</v>
      </c>
      <c r="C103" s="33" t="s">
        <v>50</v>
      </c>
      <c r="D103" s="84">
        <v>200</v>
      </c>
      <c r="E103" s="84">
        <v>200</v>
      </c>
      <c r="F103" s="84"/>
      <c r="G103" s="84"/>
      <c r="H103" s="84">
        <v>17.5</v>
      </c>
      <c r="I103" s="84">
        <v>44.8</v>
      </c>
    </row>
    <row r="104" spans="1:9" ht="75.75" customHeight="1" thickBot="1" x14ac:dyDescent="1.55">
      <c r="A104" s="315" t="s">
        <v>66</v>
      </c>
      <c r="B104" s="316"/>
      <c r="C104" s="316"/>
      <c r="D104" s="316"/>
      <c r="E104" s="317"/>
      <c r="F104" s="87">
        <f>F103</f>
        <v>0</v>
      </c>
      <c r="G104" s="87">
        <f>G103</f>
        <v>0</v>
      </c>
      <c r="H104" s="87">
        <f>H103</f>
        <v>17.5</v>
      </c>
      <c r="I104" s="87">
        <f>I103</f>
        <v>44.8</v>
      </c>
    </row>
    <row r="105" spans="1:9" ht="75.75" customHeight="1" thickBot="1" x14ac:dyDescent="1.55">
      <c r="A105" s="315" t="s">
        <v>25</v>
      </c>
      <c r="B105" s="316"/>
      <c r="C105" s="316"/>
      <c r="D105" s="316"/>
      <c r="E105" s="317"/>
      <c r="F105" s="41">
        <f>F104+F101+F75+F61+F32+F14+F68</f>
        <v>104.49</v>
      </c>
      <c r="G105" s="41">
        <f t="shared" ref="G105:I105" si="5">G104+G101+G75+G61+G32+G14+G68</f>
        <v>112.63000000000002</v>
      </c>
      <c r="H105" s="41">
        <f t="shared" si="5"/>
        <v>492.36</v>
      </c>
      <c r="I105" s="41">
        <f t="shared" si="5"/>
        <v>3039.56</v>
      </c>
    </row>
  </sheetData>
  <mergeCells count="114">
    <mergeCell ref="H97:H99"/>
    <mergeCell ref="A96:I96"/>
    <mergeCell ref="F48:F49"/>
    <mergeCell ref="G48:G49"/>
    <mergeCell ref="H48:H49"/>
    <mergeCell ref="I48:I49"/>
    <mergeCell ref="F22:F23"/>
    <mergeCell ref="G22:G23"/>
    <mergeCell ref="H22:H23"/>
    <mergeCell ref="I22:I23"/>
    <mergeCell ref="F25:F27"/>
    <mergeCell ref="G25:G27"/>
    <mergeCell ref="H25:H27"/>
    <mergeCell ref="I25:I27"/>
    <mergeCell ref="F34:F40"/>
    <mergeCell ref="G34:G40"/>
    <mergeCell ref="H34:H40"/>
    <mergeCell ref="I34:I40"/>
    <mergeCell ref="F42:F46"/>
    <mergeCell ref="G42:G46"/>
    <mergeCell ref="H42:H46"/>
    <mergeCell ref="I42:I46"/>
    <mergeCell ref="A32:E32"/>
    <mergeCell ref="A33:I33"/>
    <mergeCell ref="A25:A27"/>
    <mergeCell ref="B25:B27"/>
    <mergeCell ref="A28:E28"/>
    <mergeCell ref="A21:E21"/>
    <mergeCell ref="A14:E14"/>
    <mergeCell ref="A15:I15"/>
    <mergeCell ref="A16:A20"/>
    <mergeCell ref="B16:B20"/>
    <mergeCell ref="A24:E24"/>
    <mergeCell ref="A34:A40"/>
    <mergeCell ref="B34:B40"/>
    <mergeCell ref="A22:A23"/>
    <mergeCell ref="B22:B23"/>
    <mergeCell ref="A6:I6"/>
    <mergeCell ref="A7:A8"/>
    <mergeCell ref="B7:B8"/>
    <mergeCell ref="F7:F8"/>
    <mergeCell ref="G7:G8"/>
    <mergeCell ref="H7:H8"/>
    <mergeCell ref="I7:I8"/>
    <mergeCell ref="A9:E9"/>
    <mergeCell ref="A10:A12"/>
    <mergeCell ref="B10:B12"/>
    <mergeCell ref="F10:F12"/>
    <mergeCell ref="G10:G12"/>
    <mergeCell ref="H10:H12"/>
    <mergeCell ref="I10:I12"/>
    <mergeCell ref="A13:E13"/>
    <mergeCell ref="A30:I30"/>
    <mergeCell ref="F16:F20"/>
    <mergeCell ref="G16:G20"/>
    <mergeCell ref="H16:H20"/>
    <mergeCell ref="I16:I20"/>
    <mergeCell ref="A42:A46"/>
    <mergeCell ref="B42:B46"/>
    <mergeCell ref="A41:E41"/>
    <mergeCell ref="A48:A49"/>
    <mergeCell ref="B48:B49"/>
    <mergeCell ref="A47:E47"/>
    <mergeCell ref="A50:E50"/>
    <mergeCell ref="A51:A53"/>
    <mergeCell ref="B51:B53"/>
    <mergeCell ref="F51:F53"/>
    <mergeCell ref="G51:G53"/>
    <mergeCell ref="H51:H53"/>
    <mergeCell ref="I51:I53"/>
    <mergeCell ref="A55:A56"/>
    <mergeCell ref="B55:B56"/>
    <mergeCell ref="F55:F56"/>
    <mergeCell ref="G55:G56"/>
    <mergeCell ref="F77:F82"/>
    <mergeCell ref="G77:G82"/>
    <mergeCell ref="H77:H82"/>
    <mergeCell ref="I77:I82"/>
    <mergeCell ref="H55:H56"/>
    <mergeCell ref="I55:I56"/>
    <mergeCell ref="A57:E57"/>
    <mergeCell ref="A59:I59"/>
    <mergeCell ref="A61:E61"/>
    <mergeCell ref="A69:I69"/>
    <mergeCell ref="A75:E75"/>
    <mergeCell ref="A76:I76"/>
    <mergeCell ref="A71:I71"/>
    <mergeCell ref="A73:I73"/>
    <mergeCell ref="A77:A82"/>
    <mergeCell ref="B77:B82"/>
    <mergeCell ref="A62:I62"/>
    <mergeCell ref="A64:I64"/>
    <mergeCell ref="A66:I66"/>
    <mergeCell ref="A68:E68"/>
    <mergeCell ref="A105:E105"/>
    <mergeCell ref="A101:E101"/>
    <mergeCell ref="A102:I102"/>
    <mergeCell ref="A104:E104"/>
    <mergeCell ref="A54:E54"/>
    <mergeCell ref="A94:I94"/>
    <mergeCell ref="A92:E92"/>
    <mergeCell ref="A84:A91"/>
    <mergeCell ref="B84:B91"/>
    <mergeCell ref="A83:E83"/>
    <mergeCell ref="I97:I99"/>
    <mergeCell ref="A100:E100"/>
    <mergeCell ref="F84:F91"/>
    <mergeCell ref="G84:G91"/>
    <mergeCell ref="H84:H91"/>
    <mergeCell ref="I84:I91"/>
    <mergeCell ref="A97:A99"/>
    <mergeCell ref="B97:B99"/>
    <mergeCell ref="F97:F99"/>
    <mergeCell ref="G97:G99"/>
  </mergeCells>
  <pageMargins left="0.7" right="0.7" top="0.75" bottom="0.75" header="0.3" footer="0.3"/>
  <pageSetup paperSize="9" scale="1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103"/>
  <sheetViews>
    <sheetView view="pageBreakPreview" zoomScale="20" zoomScaleSheetLayoutView="20" workbookViewId="0">
      <selection activeCell="G4" sqref="G4"/>
    </sheetView>
  </sheetViews>
  <sheetFormatPr defaultRowHeight="14.4" x14ac:dyDescent="0.3"/>
  <cols>
    <col min="1" max="1" width="135.109375" style="3" customWidth="1"/>
    <col min="2" max="2" width="67.6640625" style="3" customWidth="1"/>
    <col min="3" max="3" width="124.33203125" customWidth="1"/>
    <col min="4" max="8" width="50.5546875" style="2" customWidth="1"/>
    <col min="9" max="9" width="64.88671875" style="2" customWidth="1"/>
  </cols>
  <sheetData>
    <row r="3" spans="1:9" ht="31.2" x14ac:dyDescent="0.6">
      <c r="A3" s="5"/>
      <c r="B3" s="7"/>
      <c r="C3" s="7"/>
      <c r="D3" s="8"/>
      <c r="E3" s="8"/>
      <c r="F3" s="8"/>
      <c r="G3" s="8"/>
      <c r="H3" s="8"/>
      <c r="I3" s="8"/>
    </row>
    <row r="4" spans="1:9" ht="92.4" thickBot="1" x14ac:dyDescent="1.7">
      <c r="A4" s="185" t="s">
        <v>186</v>
      </c>
      <c r="B4" s="5"/>
      <c r="C4" s="16" t="s">
        <v>51</v>
      </c>
      <c r="D4" s="56"/>
      <c r="E4" s="56"/>
      <c r="F4" s="56"/>
      <c r="G4" s="192" t="s">
        <v>189</v>
      </c>
      <c r="H4" s="8"/>
      <c r="I4" s="8"/>
    </row>
    <row r="5" spans="1:9" ht="166.2" thickBot="1" x14ac:dyDescent="0.35">
      <c r="A5" s="31" t="s">
        <v>0</v>
      </c>
      <c r="B5" s="31" t="s">
        <v>1</v>
      </c>
      <c r="C5" s="31" t="s">
        <v>2</v>
      </c>
      <c r="D5" s="31" t="s">
        <v>3</v>
      </c>
      <c r="E5" s="31" t="s">
        <v>4</v>
      </c>
      <c r="F5" s="31" t="s">
        <v>5</v>
      </c>
      <c r="G5" s="31" t="s">
        <v>6</v>
      </c>
      <c r="H5" s="31" t="s">
        <v>7</v>
      </c>
      <c r="I5" s="32" t="s">
        <v>8</v>
      </c>
    </row>
    <row r="6" spans="1:9" ht="58.5" customHeight="1" thickBot="1" x14ac:dyDescent="1.55">
      <c r="A6" s="353" t="s">
        <v>9</v>
      </c>
      <c r="B6" s="353"/>
      <c r="C6" s="353"/>
      <c r="D6" s="353"/>
      <c r="E6" s="353"/>
      <c r="F6" s="353"/>
      <c r="G6" s="353"/>
      <c r="H6" s="353"/>
      <c r="I6" s="353"/>
    </row>
    <row r="7" spans="1:9" ht="56.25" customHeight="1" thickBot="1" x14ac:dyDescent="1.1499999999999999">
      <c r="A7" s="375" t="s">
        <v>82</v>
      </c>
      <c r="B7" s="377">
        <v>200</v>
      </c>
      <c r="C7" s="12" t="s">
        <v>29</v>
      </c>
      <c r="D7" s="19">
        <v>1</v>
      </c>
      <c r="E7" s="59">
        <v>1</v>
      </c>
      <c r="F7" s="379"/>
      <c r="G7" s="372"/>
      <c r="H7" s="372">
        <v>11.97</v>
      </c>
      <c r="I7" s="381">
        <v>57</v>
      </c>
    </row>
    <row r="8" spans="1:9" ht="56.25" customHeight="1" thickBot="1" x14ac:dyDescent="1.1499999999999999">
      <c r="A8" s="376"/>
      <c r="B8" s="378"/>
      <c r="C8" s="65" t="s">
        <v>12</v>
      </c>
      <c r="D8" s="63">
        <v>15</v>
      </c>
      <c r="E8" s="13">
        <v>15</v>
      </c>
      <c r="F8" s="380"/>
      <c r="G8" s="373"/>
      <c r="H8" s="373"/>
      <c r="I8" s="382"/>
    </row>
    <row r="9" spans="1:9" ht="56.25" customHeight="1" thickBot="1" x14ac:dyDescent="1.1499999999999999">
      <c r="A9" s="369"/>
      <c r="B9" s="369"/>
      <c r="C9" s="369"/>
      <c r="D9" s="369"/>
      <c r="E9" s="369"/>
      <c r="F9" s="14">
        <f>SUM(F7:F8)</f>
        <v>0</v>
      </c>
      <c r="G9" s="14">
        <f>SUM(G7:G8)</f>
        <v>0</v>
      </c>
      <c r="H9" s="14">
        <f>SUM(H7:H8)</f>
        <v>11.97</v>
      </c>
      <c r="I9" s="14">
        <f>SUM(I7:I8)</f>
        <v>57</v>
      </c>
    </row>
    <row r="10" spans="1:9" ht="72" customHeight="1" thickBot="1" x14ac:dyDescent="1.45">
      <c r="A10" s="271" t="s">
        <v>114</v>
      </c>
      <c r="B10" s="287" t="s">
        <v>162</v>
      </c>
      <c r="C10" s="22" t="s">
        <v>11</v>
      </c>
      <c r="D10" s="63">
        <v>90</v>
      </c>
      <c r="E10" s="63">
        <v>90</v>
      </c>
      <c r="F10" s="372">
        <v>11.8</v>
      </c>
      <c r="G10" s="372">
        <v>12.8</v>
      </c>
      <c r="H10" s="372">
        <v>31</v>
      </c>
      <c r="I10" s="372">
        <v>300</v>
      </c>
    </row>
    <row r="11" spans="1:9" ht="72" customHeight="1" thickBot="1" x14ac:dyDescent="1.45">
      <c r="A11" s="286"/>
      <c r="B11" s="262"/>
      <c r="C11" s="22" t="s">
        <v>10</v>
      </c>
      <c r="D11" s="68">
        <v>20</v>
      </c>
      <c r="E11" s="68">
        <v>20</v>
      </c>
      <c r="F11" s="383"/>
      <c r="G11" s="383"/>
      <c r="H11" s="383"/>
      <c r="I11" s="383"/>
    </row>
    <row r="12" spans="1:9" ht="72" customHeight="1" thickBot="1" x14ac:dyDescent="1.45">
      <c r="A12" s="292"/>
      <c r="B12" s="262"/>
      <c r="C12" s="22" t="s">
        <v>42</v>
      </c>
      <c r="D12" s="68">
        <v>24</v>
      </c>
      <c r="E12" s="68">
        <v>24</v>
      </c>
      <c r="F12" s="373"/>
      <c r="G12" s="373"/>
      <c r="H12" s="373"/>
      <c r="I12" s="373"/>
    </row>
    <row r="13" spans="1:9" ht="72" customHeight="1" thickBot="1" x14ac:dyDescent="1.45">
      <c r="A13" s="290"/>
      <c r="B13" s="277"/>
      <c r="C13" s="277"/>
      <c r="D13" s="277"/>
      <c r="E13" s="277"/>
      <c r="F13" s="67">
        <f>SUM(F10:F12)</f>
        <v>11.8</v>
      </c>
      <c r="G13" s="67">
        <f>SUM(G10:G12)</f>
        <v>12.8</v>
      </c>
      <c r="H13" s="76">
        <f>SUM(H10:H12)</f>
        <v>31</v>
      </c>
      <c r="I13" s="76">
        <f>SUM(I10:I12)</f>
        <v>300</v>
      </c>
    </row>
    <row r="14" spans="1:9" ht="58.5" customHeight="1" thickBot="1" x14ac:dyDescent="1.55">
      <c r="A14" s="353" t="s">
        <v>62</v>
      </c>
      <c r="B14" s="353"/>
      <c r="C14" s="353"/>
      <c r="D14" s="353"/>
      <c r="E14" s="353"/>
      <c r="F14" s="34">
        <f>F9+F13</f>
        <v>11.8</v>
      </c>
      <c r="G14" s="71">
        <f t="shared" ref="G14:I14" si="0">G9+G13</f>
        <v>12.8</v>
      </c>
      <c r="H14" s="71">
        <f t="shared" si="0"/>
        <v>42.97</v>
      </c>
      <c r="I14" s="71">
        <f t="shared" si="0"/>
        <v>357</v>
      </c>
    </row>
    <row r="15" spans="1:9" ht="58.5" customHeight="1" thickBot="1" x14ac:dyDescent="1.55">
      <c r="A15" s="358" t="s">
        <v>13</v>
      </c>
      <c r="B15" s="358"/>
      <c r="C15" s="358"/>
      <c r="D15" s="358"/>
      <c r="E15" s="358"/>
      <c r="F15" s="358"/>
      <c r="G15" s="358"/>
      <c r="H15" s="358"/>
      <c r="I15" s="358"/>
    </row>
    <row r="16" spans="1:9" s="10" customFormat="1" ht="68.25" customHeight="1" thickBot="1" x14ac:dyDescent="1.55">
      <c r="A16" s="347" t="s">
        <v>149</v>
      </c>
      <c r="B16" s="336">
        <v>250</v>
      </c>
      <c r="C16" s="33" t="s">
        <v>12</v>
      </c>
      <c r="D16" s="36">
        <v>5</v>
      </c>
      <c r="E16" s="36">
        <v>5</v>
      </c>
      <c r="F16" s="337">
        <v>8.1</v>
      </c>
      <c r="G16" s="337">
        <v>9.8000000000000007</v>
      </c>
      <c r="H16" s="337">
        <v>35.9</v>
      </c>
      <c r="I16" s="337">
        <v>290.60000000000002</v>
      </c>
    </row>
    <row r="17" spans="1:9" s="10" customFormat="1" ht="68.25" customHeight="1" thickBot="1" x14ac:dyDescent="1.55">
      <c r="A17" s="348"/>
      <c r="B17" s="336"/>
      <c r="C17" s="33" t="s">
        <v>10</v>
      </c>
      <c r="D17" s="36">
        <v>15</v>
      </c>
      <c r="E17" s="36">
        <v>15</v>
      </c>
      <c r="F17" s="354"/>
      <c r="G17" s="354"/>
      <c r="H17" s="354"/>
      <c r="I17" s="354"/>
    </row>
    <row r="18" spans="1:9" s="10" customFormat="1" ht="68.25" customHeight="1" thickBot="1" x14ac:dyDescent="1.55">
      <c r="A18" s="348"/>
      <c r="B18" s="336"/>
      <c r="C18" s="33" t="s">
        <v>148</v>
      </c>
      <c r="D18" s="36">
        <v>40</v>
      </c>
      <c r="E18" s="36">
        <v>40</v>
      </c>
      <c r="F18" s="354"/>
      <c r="G18" s="354"/>
      <c r="H18" s="354"/>
      <c r="I18" s="354"/>
    </row>
    <row r="19" spans="1:9" s="10" customFormat="1" ht="68.25" customHeight="1" thickBot="1" x14ac:dyDescent="1.55">
      <c r="A19" s="348"/>
      <c r="B19" s="336"/>
      <c r="C19" s="33" t="s">
        <v>21</v>
      </c>
      <c r="D19" s="36">
        <v>100</v>
      </c>
      <c r="E19" s="36">
        <v>100</v>
      </c>
      <c r="F19" s="354"/>
      <c r="G19" s="354"/>
      <c r="H19" s="354"/>
      <c r="I19" s="354"/>
    </row>
    <row r="20" spans="1:9" s="10" customFormat="1" ht="68.25" customHeight="1" thickBot="1" x14ac:dyDescent="1.55">
      <c r="A20" s="359"/>
      <c r="B20" s="336"/>
      <c r="C20" s="33" t="s">
        <v>88</v>
      </c>
      <c r="D20" s="62">
        <v>1</v>
      </c>
      <c r="E20" s="62">
        <v>1</v>
      </c>
      <c r="F20" s="338"/>
      <c r="G20" s="338"/>
      <c r="H20" s="338"/>
      <c r="I20" s="338"/>
    </row>
    <row r="21" spans="1:9" s="10" customFormat="1" ht="58.5" customHeight="1" thickBot="1" x14ac:dyDescent="1.55">
      <c r="A21" s="321"/>
      <c r="B21" s="321"/>
      <c r="C21" s="321"/>
      <c r="D21" s="321"/>
      <c r="E21" s="321"/>
      <c r="F21" s="34">
        <f>SUM(F16:F20)</f>
        <v>8.1</v>
      </c>
      <c r="G21" s="34">
        <f>SUM(G16:G20)</f>
        <v>9.8000000000000007</v>
      </c>
      <c r="H21" s="34">
        <f>SUM(H16:H20)</f>
        <v>35.9</v>
      </c>
      <c r="I21" s="34">
        <f>SUM(I16:I20)</f>
        <v>290.60000000000002</v>
      </c>
    </row>
    <row r="22" spans="1:9" ht="56.25" customHeight="1" thickBot="1" x14ac:dyDescent="1.1499999999999999">
      <c r="A22" s="384" t="s">
        <v>102</v>
      </c>
      <c r="B22" s="385">
        <v>200</v>
      </c>
      <c r="C22" s="65" t="s">
        <v>32</v>
      </c>
      <c r="D22" s="63">
        <v>15</v>
      </c>
      <c r="E22" s="63">
        <v>15</v>
      </c>
      <c r="F22" s="372">
        <v>1.9</v>
      </c>
      <c r="G22" s="372">
        <v>2.1</v>
      </c>
      <c r="H22" s="372">
        <v>8.5</v>
      </c>
      <c r="I22" s="372">
        <v>85.5</v>
      </c>
    </row>
    <row r="23" spans="1:9" ht="56.25" customHeight="1" thickBot="1" x14ac:dyDescent="1.1499999999999999">
      <c r="A23" s="384"/>
      <c r="B23" s="385"/>
      <c r="C23" s="65" t="s">
        <v>103</v>
      </c>
      <c r="D23" s="63">
        <v>2</v>
      </c>
      <c r="E23" s="63">
        <v>2</v>
      </c>
      <c r="F23" s="383"/>
      <c r="G23" s="383"/>
      <c r="H23" s="383"/>
      <c r="I23" s="383"/>
    </row>
    <row r="24" spans="1:9" ht="56.25" customHeight="1" thickBot="1" x14ac:dyDescent="1.1499999999999999">
      <c r="A24" s="384"/>
      <c r="B24" s="385"/>
      <c r="C24" s="65" t="s">
        <v>21</v>
      </c>
      <c r="D24" s="63">
        <v>70</v>
      </c>
      <c r="E24" s="63">
        <v>70</v>
      </c>
      <c r="F24" s="373"/>
      <c r="G24" s="373"/>
      <c r="H24" s="373"/>
      <c r="I24" s="373"/>
    </row>
    <row r="25" spans="1:9" ht="56.25" customHeight="1" thickBot="1" x14ac:dyDescent="1.1499999999999999">
      <c r="A25" s="386"/>
      <c r="B25" s="387"/>
      <c r="C25" s="387"/>
      <c r="D25" s="387"/>
      <c r="E25" s="388"/>
      <c r="F25" s="18">
        <f>SUM(F22:F24)</f>
        <v>1.9</v>
      </c>
      <c r="G25" s="18">
        <f>SUM(G22:G24)</f>
        <v>2.1</v>
      </c>
      <c r="H25" s="18">
        <f>SUM(H22:H24)</f>
        <v>8.5</v>
      </c>
      <c r="I25" s="18">
        <f>SUM(I22:I24)</f>
        <v>85.5</v>
      </c>
    </row>
    <row r="26" spans="1:9" ht="72" customHeight="1" thickBot="1" x14ac:dyDescent="1.45">
      <c r="A26" s="28" t="s">
        <v>38</v>
      </c>
      <c r="B26" s="67">
        <v>50</v>
      </c>
      <c r="C26" s="70" t="s">
        <v>38</v>
      </c>
      <c r="D26" s="63">
        <v>50</v>
      </c>
      <c r="E26" s="63">
        <v>50</v>
      </c>
      <c r="F26" s="63">
        <v>4.0999999999999996</v>
      </c>
      <c r="G26" s="63">
        <v>0.3</v>
      </c>
      <c r="H26" s="63">
        <v>40.19</v>
      </c>
      <c r="I26" s="63">
        <v>192.2</v>
      </c>
    </row>
    <row r="27" spans="1:9" ht="72" customHeight="1" thickBot="1" x14ac:dyDescent="1.45">
      <c r="A27" s="282"/>
      <c r="B27" s="283"/>
      <c r="C27" s="283"/>
      <c r="D27" s="283"/>
      <c r="E27" s="283"/>
      <c r="F27" s="283"/>
      <c r="G27" s="283"/>
      <c r="H27" s="283"/>
      <c r="I27" s="284"/>
    </row>
    <row r="28" spans="1:9" ht="72" customHeight="1" thickBot="1" x14ac:dyDescent="1.45">
      <c r="A28" s="26" t="s">
        <v>37</v>
      </c>
      <c r="B28" s="69">
        <v>50</v>
      </c>
      <c r="C28" s="22" t="s">
        <v>22</v>
      </c>
      <c r="D28" s="63">
        <v>50</v>
      </c>
      <c r="E28" s="63">
        <v>50</v>
      </c>
      <c r="F28" s="63">
        <v>3.3</v>
      </c>
      <c r="G28" s="63">
        <v>0.66</v>
      </c>
      <c r="H28" s="63">
        <v>16.7</v>
      </c>
      <c r="I28" s="17">
        <v>87</v>
      </c>
    </row>
    <row r="29" spans="1:9" ht="58.5" customHeight="1" thickBot="1" x14ac:dyDescent="1.55">
      <c r="A29" s="355"/>
      <c r="B29" s="356"/>
      <c r="C29" s="356"/>
      <c r="D29" s="356"/>
      <c r="E29" s="356"/>
      <c r="F29" s="356"/>
      <c r="G29" s="356"/>
      <c r="H29" s="356"/>
      <c r="I29" s="356"/>
    </row>
    <row r="30" spans="1:9" ht="56.25" customHeight="1" thickBot="1" x14ac:dyDescent="1.1499999999999999">
      <c r="A30" s="15" t="s">
        <v>105</v>
      </c>
      <c r="B30" s="66">
        <v>150</v>
      </c>
      <c r="C30" s="12" t="s">
        <v>40</v>
      </c>
      <c r="D30" s="63">
        <v>150</v>
      </c>
      <c r="E30" s="63">
        <v>132</v>
      </c>
      <c r="F30" s="63">
        <v>0.6</v>
      </c>
      <c r="G30" s="63">
        <v>0.6</v>
      </c>
      <c r="H30" s="63">
        <v>10.7</v>
      </c>
      <c r="I30" s="63">
        <v>70.5</v>
      </c>
    </row>
    <row r="31" spans="1:9" ht="69.75" customHeight="1" thickBot="1" x14ac:dyDescent="1.55">
      <c r="A31" s="353" t="s">
        <v>61</v>
      </c>
      <c r="B31" s="353"/>
      <c r="C31" s="353"/>
      <c r="D31" s="353"/>
      <c r="E31" s="353"/>
      <c r="F31" s="41">
        <f>F21+F25+F26+F28+F30</f>
        <v>18</v>
      </c>
      <c r="G31" s="41">
        <f t="shared" ref="G31:I31" si="1">G21+G25+G26+G28+G30</f>
        <v>13.46</v>
      </c>
      <c r="H31" s="41">
        <f t="shared" si="1"/>
        <v>111.99000000000001</v>
      </c>
      <c r="I31" s="41">
        <f t="shared" si="1"/>
        <v>725.8</v>
      </c>
    </row>
    <row r="32" spans="1:9" ht="58.5" customHeight="1" thickBot="1" x14ac:dyDescent="1.55">
      <c r="A32" s="353" t="s">
        <v>14</v>
      </c>
      <c r="B32" s="353"/>
      <c r="C32" s="353"/>
      <c r="D32" s="353"/>
      <c r="E32" s="353"/>
      <c r="F32" s="353"/>
      <c r="G32" s="353"/>
      <c r="H32" s="353"/>
      <c r="I32" s="353"/>
    </row>
    <row r="33" spans="1:9" ht="62.25" customHeight="1" thickBot="1" x14ac:dyDescent="1.55">
      <c r="A33" s="335" t="s">
        <v>150</v>
      </c>
      <c r="B33" s="336">
        <v>300</v>
      </c>
      <c r="C33" s="33" t="s">
        <v>12</v>
      </c>
      <c r="D33" s="36">
        <v>2</v>
      </c>
      <c r="E33" s="36">
        <v>2</v>
      </c>
      <c r="F33" s="337">
        <v>3.18</v>
      </c>
      <c r="G33" s="337">
        <v>11.6</v>
      </c>
      <c r="H33" s="337">
        <v>16.059999999999999</v>
      </c>
      <c r="I33" s="337">
        <v>170.84</v>
      </c>
    </row>
    <row r="34" spans="1:9" ht="62.25" customHeight="1" thickBot="1" x14ac:dyDescent="1.55">
      <c r="A34" s="335"/>
      <c r="B34" s="336"/>
      <c r="C34" s="33" t="s">
        <v>20</v>
      </c>
      <c r="D34" s="36">
        <v>22</v>
      </c>
      <c r="E34" s="36">
        <v>19.579999999999998</v>
      </c>
      <c r="F34" s="354"/>
      <c r="G34" s="354"/>
      <c r="H34" s="354"/>
      <c r="I34" s="354"/>
    </row>
    <row r="35" spans="1:9" ht="62.25" customHeight="1" thickBot="1" x14ac:dyDescent="1.55">
      <c r="A35" s="335"/>
      <c r="B35" s="336"/>
      <c r="C35" s="33" t="s">
        <v>67</v>
      </c>
      <c r="D35" s="72">
        <v>16</v>
      </c>
      <c r="E35" s="72">
        <v>14.4</v>
      </c>
      <c r="F35" s="354"/>
      <c r="G35" s="354"/>
      <c r="H35" s="354"/>
      <c r="I35" s="354"/>
    </row>
    <row r="36" spans="1:9" ht="62.25" customHeight="1" thickBot="1" x14ac:dyDescent="1.55">
      <c r="A36" s="335"/>
      <c r="B36" s="336"/>
      <c r="C36" s="33" t="s">
        <v>15</v>
      </c>
      <c r="D36" s="72">
        <v>88</v>
      </c>
      <c r="E36" s="72">
        <v>70.400000000000006</v>
      </c>
      <c r="F36" s="354"/>
      <c r="G36" s="354"/>
      <c r="H36" s="354"/>
      <c r="I36" s="354"/>
    </row>
    <row r="37" spans="1:9" ht="62.25" customHeight="1" thickBot="1" x14ac:dyDescent="1.55">
      <c r="A37" s="335"/>
      <c r="B37" s="336"/>
      <c r="C37" s="33" t="s">
        <v>27</v>
      </c>
      <c r="D37" s="36">
        <v>72</v>
      </c>
      <c r="E37" s="36">
        <v>48.24</v>
      </c>
      <c r="F37" s="354"/>
      <c r="G37" s="354"/>
      <c r="H37" s="354"/>
      <c r="I37" s="354"/>
    </row>
    <row r="38" spans="1:9" ht="62.25" customHeight="1" thickBot="1" x14ac:dyDescent="1.55">
      <c r="A38" s="335"/>
      <c r="B38" s="336"/>
      <c r="C38" s="33" t="s">
        <v>18</v>
      </c>
      <c r="D38" s="62">
        <v>47</v>
      </c>
      <c r="E38" s="62">
        <v>35.25</v>
      </c>
      <c r="F38" s="354"/>
      <c r="G38" s="354"/>
      <c r="H38" s="354"/>
      <c r="I38" s="354"/>
    </row>
    <row r="39" spans="1:9" ht="62.25" customHeight="1" thickBot="1" x14ac:dyDescent="1.55">
      <c r="A39" s="335"/>
      <c r="B39" s="336"/>
      <c r="C39" s="33" t="s">
        <v>16</v>
      </c>
      <c r="D39" s="62">
        <v>2</v>
      </c>
      <c r="E39" s="62">
        <v>2</v>
      </c>
      <c r="F39" s="354"/>
      <c r="G39" s="354"/>
      <c r="H39" s="354"/>
      <c r="I39" s="354"/>
    </row>
    <row r="40" spans="1:9" ht="62.25" customHeight="1" thickBot="1" x14ac:dyDescent="1.55">
      <c r="A40" s="335"/>
      <c r="B40" s="336"/>
      <c r="C40" s="33" t="s">
        <v>28</v>
      </c>
      <c r="D40" s="62">
        <v>5</v>
      </c>
      <c r="E40" s="62">
        <v>5</v>
      </c>
      <c r="F40" s="354"/>
      <c r="G40" s="354"/>
      <c r="H40" s="354"/>
      <c r="I40" s="354"/>
    </row>
    <row r="41" spans="1:9" ht="62.25" customHeight="1" thickBot="1" x14ac:dyDescent="1.55">
      <c r="A41" s="335"/>
      <c r="B41" s="336"/>
      <c r="C41" s="33" t="s">
        <v>54</v>
      </c>
      <c r="D41" s="62">
        <v>22</v>
      </c>
      <c r="E41" s="62">
        <v>22</v>
      </c>
      <c r="F41" s="354"/>
      <c r="G41" s="354"/>
      <c r="H41" s="354"/>
      <c r="I41" s="354"/>
    </row>
    <row r="42" spans="1:9" ht="62.25" customHeight="1" thickBot="1" x14ac:dyDescent="1.55">
      <c r="A42" s="335"/>
      <c r="B42" s="336"/>
      <c r="C42" s="33" t="s">
        <v>88</v>
      </c>
      <c r="D42" s="36">
        <v>2</v>
      </c>
      <c r="E42" s="36">
        <v>2</v>
      </c>
      <c r="F42" s="338"/>
      <c r="G42" s="338"/>
      <c r="H42" s="338"/>
      <c r="I42" s="338"/>
    </row>
    <row r="43" spans="1:9" ht="62.25" customHeight="1" thickBot="1" x14ac:dyDescent="1.55">
      <c r="A43" s="321"/>
      <c r="B43" s="321"/>
      <c r="C43" s="321"/>
      <c r="D43" s="321"/>
      <c r="E43" s="321"/>
      <c r="F43" s="34">
        <f>SUM(F33:F42)</f>
        <v>3.18</v>
      </c>
      <c r="G43" s="34">
        <f>SUM(G33:G42)</f>
        <v>11.6</v>
      </c>
      <c r="H43" s="34">
        <f>SUM(H33:H42)</f>
        <v>16.059999999999999</v>
      </c>
      <c r="I43" s="34">
        <f>SUM(I33:I42)</f>
        <v>170.84</v>
      </c>
    </row>
    <row r="44" spans="1:9" ht="62.25" customHeight="1" thickBot="1" x14ac:dyDescent="1.55">
      <c r="A44" s="335" t="s">
        <v>151</v>
      </c>
      <c r="B44" s="346" t="s">
        <v>71</v>
      </c>
      <c r="C44" s="33" t="s">
        <v>20</v>
      </c>
      <c r="D44" s="36">
        <v>26</v>
      </c>
      <c r="E44" s="36">
        <v>23.14</v>
      </c>
      <c r="F44" s="337">
        <v>17.600000000000001</v>
      </c>
      <c r="G44" s="337">
        <v>18.8</v>
      </c>
      <c r="H44" s="337">
        <v>40.1</v>
      </c>
      <c r="I44" s="337">
        <v>350.9</v>
      </c>
    </row>
    <row r="45" spans="1:9" ht="77.25" customHeight="1" thickBot="1" x14ac:dyDescent="1.55">
      <c r="A45" s="335"/>
      <c r="B45" s="346"/>
      <c r="C45" s="33" t="s">
        <v>67</v>
      </c>
      <c r="D45" s="23">
        <v>40</v>
      </c>
      <c r="E45" s="23">
        <v>36</v>
      </c>
      <c r="F45" s="354"/>
      <c r="G45" s="354"/>
      <c r="H45" s="354"/>
      <c r="I45" s="354"/>
    </row>
    <row r="46" spans="1:9" ht="62.25" customHeight="1" thickBot="1" x14ac:dyDescent="1.55">
      <c r="A46" s="335"/>
      <c r="B46" s="346"/>
      <c r="C46" s="33" t="s">
        <v>16</v>
      </c>
      <c r="D46" s="36">
        <v>10</v>
      </c>
      <c r="E46" s="36">
        <v>10</v>
      </c>
      <c r="F46" s="354"/>
      <c r="G46" s="354"/>
      <c r="H46" s="354"/>
      <c r="I46" s="354"/>
    </row>
    <row r="47" spans="1:9" ht="62.25" customHeight="1" thickBot="1" x14ac:dyDescent="1.55">
      <c r="A47" s="335"/>
      <c r="B47" s="346"/>
      <c r="C47" s="33" t="s">
        <v>141</v>
      </c>
      <c r="D47" s="36">
        <v>125</v>
      </c>
      <c r="E47" s="36">
        <v>65</v>
      </c>
      <c r="F47" s="354"/>
      <c r="G47" s="354"/>
      <c r="H47" s="354"/>
      <c r="I47" s="354"/>
    </row>
    <row r="48" spans="1:9" ht="62.25" customHeight="1" thickBot="1" x14ac:dyDescent="1.55">
      <c r="A48" s="335"/>
      <c r="B48" s="346"/>
      <c r="C48" s="33" t="s">
        <v>45</v>
      </c>
      <c r="D48" s="36">
        <v>46</v>
      </c>
      <c r="E48" s="36">
        <v>46</v>
      </c>
      <c r="F48" s="354"/>
      <c r="G48" s="354"/>
      <c r="H48" s="354"/>
      <c r="I48" s="354"/>
    </row>
    <row r="49" spans="1:9" ht="62.25" customHeight="1" thickBot="1" x14ac:dyDescent="1.55">
      <c r="A49" s="335"/>
      <c r="B49" s="346"/>
      <c r="C49" s="33" t="s">
        <v>88</v>
      </c>
      <c r="D49" s="36">
        <v>1</v>
      </c>
      <c r="E49" s="36">
        <v>1</v>
      </c>
      <c r="F49" s="354"/>
      <c r="G49" s="354"/>
      <c r="H49" s="354"/>
      <c r="I49" s="354"/>
    </row>
    <row r="50" spans="1:9" ht="62.25" customHeight="1" thickBot="1" x14ac:dyDescent="1.55">
      <c r="A50" s="321"/>
      <c r="B50" s="321"/>
      <c r="C50" s="321"/>
      <c r="D50" s="321"/>
      <c r="E50" s="321"/>
      <c r="F50" s="34">
        <f>SUM(F44:F49)</f>
        <v>17.600000000000001</v>
      </c>
      <c r="G50" s="34">
        <f>SUM(G44:G49)</f>
        <v>18.8</v>
      </c>
      <c r="H50" s="34">
        <f>SUM(H44:H49)</f>
        <v>40.1</v>
      </c>
      <c r="I50" s="34">
        <f>SUM(I44:I49)</f>
        <v>350.9</v>
      </c>
    </row>
    <row r="51" spans="1:9" ht="62.25" customHeight="1" thickBot="1" x14ac:dyDescent="1.55">
      <c r="A51" s="335" t="s">
        <v>152</v>
      </c>
      <c r="B51" s="346" t="s">
        <v>91</v>
      </c>
      <c r="C51" s="33" t="s">
        <v>20</v>
      </c>
      <c r="D51" s="36">
        <v>36</v>
      </c>
      <c r="E51" s="36">
        <v>32.04</v>
      </c>
      <c r="F51" s="337">
        <v>1.35</v>
      </c>
      <c r="G51" s="337">
        <v>6.5</v>
      </c>
      <c r="H51" s="337">
        <v>6.27</v>
      </c>
      <c r="I51" s="337">
        <v>72.099999999999994</v>
      </c>
    </row>
    <row r="52" spans="1:9" ht="62.25" customHeight="1" thickBot="1" x14ac:dyDescent="1.55">
      <c r="A52" s="335"/>
      <c r="B52" s="346"/>
      <c r="C52" s="33" t="s">
        <v>15</v>
      </c>
      <c r="D52" s="36">
        <v>220</v>
      </c>
      <c r="E52" s="36">
        <v>176</v>
      </c>
      <c r="F52" s="354"/>
      <c r="G52" s="354"/>
      <c r="H52" s="354"/>
      <c r="I52" s="354"/>
    </row>
    <row r="53" spans="1:9" ht="62.25" customHeight="1" thickBot="1" x14ac:dyDescent="1.55">
      <c r="A53" s="335"/>
      <c r="B53" s="346"/>
      <c r="C53" s="33" t="s">
        <v>16</v>
      </c>
      <c r="D53" s="24">
        <v>5</v>
      </c>
      <c r="E53" s="24">
        <v>5</v>
      </c>
      <c r="F53" s="354"/>
      <c r="G53" s="354"/>
      <c r="H53" s="354"/>
      <c r="I53" s="354"/>
    </row>
    <row r="54" spans="1:9" ht="75" customHeight="1" thickBot="1" x14ac:dyDescent="1.55">
      <c r="A54" s="335"/>
      <c r="B54" s="346"/>
      <c r="C54" s="33" t="s">
        <v>88</v>
      </c>
      <c r="D54" s="35">
        <v>1</v>
      </c>
      <c r="E54" s="35">
        <v>1</v>
      </c>
      <c r="F54" s="354"/>
      <c r="G54" s="354"/>
      <c r="H54" s="354"/>
      <c r="I54" s="354"/>
    </row>
    <row r="55" spans="1:9" ht="62.25" customHeight="1" thickBot="1" x14ac:dyDescent="1.55">
      <c r="A55" s="321"/>
      <c r="B55" s="321"/>
      <c r="C55" s="321"/>
      <c r="D55" s="321"/>
      <c r="E55" s="321"/>
      <c r="F55" s="34">
        <f>SUM(F51:F54)</f>
        <v>1.35</v>
      </c>
      <c r="G55" s="34">
        <f>SUM(G51:G54)</f>
        <v>6.5</v>
      </c>
      <c r="H55" s="34">
        <f>SUM(H51:H54)</f>
        <v>6.27</v>
      </c>
      <c r="I55" s="34">
        <f>SUM(I51:I54)</f>
        <v>72.099999999999994</v>
      </c>
    </row>
    <row r="56" spans="1:9" ht="56.25" customHeight="1" thickBot="1" x14ac:dyDescent="1.1499999999999999">
      <c r="A56" s="370" t="s">
        <v>109</v>
      </c>
      <c r="B56" s="371">
        <v>200</v>
      </c>
      <c r="C56" s="12" t="s">
        <v>110</v>
      </c>
      <c r="D56" s="63">
        <v>20</v>
      </c>
      <c r="E56" s="63">
        <v>18</v>
      </c>
      <c r="F56" s="372">
        <v>0.65</v>
      </c>
      <c r="G56" s="372">
        <v>0</v>
      </c>
      <c r="H56" s="372">
        <v>20.3</v>
      </c>
      <c r="I56" s="372">
        <v>99</v>
      </c>
    </row>
    <row r="57" spans="1:9" ht="62.25" customHeight="1" thickBot="1" x14ac:dyDescent="1.1499999999999999">
      <c r="A57" s="370"/>
      <c r="B57" s="371"/>
      <c r="C57" s="12" t="s">
        <v>12</v>
      </c>
      <c r="D57" s="63">
        <v>20</v>
      </c>
      <c r="E57" s="63">
        <v>20</v>
      </c>
      <c r="F57" s="373"/>
      <c r="G57" s="373"/>
      <c r="H57" s="373"/>
      <c r="I57" s="373"/>
    </row>
    <row r="58" spans="1:9" ht="56.25" customHeight="1" thickBot="1" x14ac:dyDescent="1.1499999999999999">
      <c r="A58" s="369"/>
      <c r="B58" s="369"/>
      <c r="C58" s="369"/>
      <c r="D58" s="369"/>
      <c r="E58" s="369"/>
      <c r="F58" s="64">
        <f>SUM(F56:F57)</f>
        <v>0.65</v>
      </c>
      <c r="G58" s="64">
        <f>SUM(G56:G57)</f>
        <v>0</v>
      </c>
      <c r="H58" s="64">
        <f>SUM(H56:H57)</f>
        <v>20.3</v>
      </c>
      <c r="I58" s="64">
        <f>SUM(I56:I57)</f>
        <v>99</v>
      </c>
    </row>
    <row r="59" spans="1:9" ht="72" customHeight="1" thickBot="1" x14ac:dyDescent="1.45">
      <c r="A59" s="28" t="s">
        <v>38</v>
      </c>
      <c r="B59" s="67">
        <v>50</v>
      </c>
      <c r="C59" s="70" t="s">
        <v>38</v>
      </c>
      <c r="D59" s="63">
        <v>50</v>
      </c>
      <c r="E59" s="63">
        <v>50</v>
      </c>
      <c r="F59" s="63">
        <v>4.0999999999999996</v>
      </c>
      <c r="G59" s="63">
        <v>0.3</v>
      </c>
      <c r="H59" s="63">
        <v>40.19</v>
      </c>
      <c r="I59" s="63">
        <v>192.2</v>
      </c>
    </row>
    <row r="60" spans="1:9" ht="72" customHeight="1" thickBot="1" x14ac:dyDescent="1.45">
      <c r="A60" s="282"/>
      <c r="B60" s="283"/>
      <c r="C60" s="283"/>
      <c r="D60" s="283"/>
      <c r="E60" s="283"/>
      <c r="F60" s="283"/>
      <c r="G60" s="283"/>
      <c r="H60" s="283"/>
      <c r="I60" s="284"/>
    </row>
    <row r="61" spans="1:9" ht="72" customHeight="1" thickBot="1" x14ac:dyDescent="1.45">
      <c r="A61" s="26" t="s">
        <v>37</v>
      </c>
      <c r="B61" s="69">
        <v>50</v>
      </c>
      <c r="C61" s="22" t="s">
        <v>22</v>
      </c>
      <c r="D61" s="63">
        <v>50</v>
      </c>
      <c r="E61" s="63">
        <v>50</v>
      </c>
      <c r="F61" s="63">
        <v>3.3</v>
      </c>
      <c r="G61" s="63">
        <v>0.66</v>
      </c>
      <c r="H61" s="63">
        <v>16.7</v>
      </c>
      <c r="I61" s="17">
        <v>87</v>
      </c>
    </row>
    <row r="62" spans="1:9" ht="62.25" customHeight="1" thickBot="1" x14ac:dyDescent="1.55">
      <c r="A62" s="353" t="s">
        <v>24</v>
      </c>
      <c r="B62" s="353"/>
      <c r="C62" s="353"/>
      <c r="D62" s="353"/>
      <c r="E62" s="353"/>
      <c r="F62" s="34">
        <f>F61+F59+F58+F55+F50+F43</f>
        <v>30.18</v>
      </c>
      <c r="G62" s="71">
        <f t="shared" ref="G62:I62" si="2">G61+G59+G58+G55+G50+G43</f>
        <v>37.86</v>
      </c>
      <c r="H62" s="71">
        <f t="shared" si="2"/>
        <v>139.62</v>
      </c>
      <c r="I62" s="71">
        <f t="shared" si="2"/>
        <v>972.04</v>
      </c>
    </row>
    <row r="63" spans="1:9" ht="77.25" customHeight="1" thickBot="1" x14ac:dyDescent="1.7">
      <c r="A63" s="228" t="s">
        <v>185</v>
      </c>
      <c r="B63" s="228"/>
      <c r="C63" s="228"/>
      <c r="D63" s="228"/>
      <c r="E63" s="228"/>
      <c r="F63" s="228"/>
      <c r="G63" s="228"/>
      <c r="H63" s="228"/>
      <c r="I63" s="228"/>
    </row>
    <row r="64" spans="1:9" ht="77.25" customHeight="1" thickBot="1" x14ac:dyDescent="1.7">
      <c r="A64" s="107" t="s">
        <v>50</v>
      </c>
      <c r="B64" s="196">
        <v>200</v>
      </c>
      <c r="C64" s="109" t="s">
        <v>50</v>
      </c>
      <c r="D64" s="194">
        <v>200</v>
      </c>
      <c r="E64" s="194">
        <v>200</v>
      </c>
      <c r="F64" s="194"/>
      <c r="G64" s="194"/>
      <c r="H64" s="194">
        <v>17.5</v>
      </c>
      <c r="I64" s="194">
        <v>70</v>
      </c>
    </row>
    <row r="65" spans="1:10" ht="77.25" customHeight="1" thickBot="1" x14ac:dyDescent="1.7">
      <c r="A65" s="208"/>
      <c r="B65" s="209"/>
      <c r="C65" s="209"/>
      <c r="D65" s="209"/>
      <c r="E65" s="209"/>
      <c r="F65" s="209"/>
      <c r="G65" s="209"/>
      <c r="H65" s="209"/>
      <c r="I65" s="209"/>
    </row>
    <row r="66" spans="1:10" ht="75.75" customHeight="1" thickBot="1" x14ac:dyDescent="1.55">
      <c r="A66" s="37" t="s">
        <v>49</v>
      </c>
      <c r="B66" s="198">
        <v>20</v>
      </c>
      <c r="C66" s="33" t="s">
        <v>49</v>
      </c>
      <c r="D66" s="199">
        <v>20</v>
      </c>
      <c r="E66" s="199">
        <v>20</v>
      </c>
      <c r="F66" s="199">
        <v>1.1000000000000001</v>
      </c>
      <c r="G66" s="199">
        <v>1.5</v>
      </c>
      <c r="H66" s="199">
        <v>30</v>
      </c>
      <c r="I66" s="199">
        <v>95.17</v>
      </c>
    </row>
    <row r="67" spans="1:10" ht="77.25" customHeight="1" thickBot="1" x14ac:dyDescent="1.7">
      <c r="A67" s="208"/>
      <c r="B67" s="209"/>
      <c r="C67" s="209"/>
      <c r="D67" s="209"/>
      <c r="E67" s="209"/>
      <c r="F67" s="209"/>
      <c r="G67" s="209"/>
      <c r="H67" s="209"/>
      <c r="I67" s="209"/>
    </row>
    <row r="68" spans="1:10" ht="76.5" customHeight="1" thickBot="1" x14ac:dyDescent="1.6">
      <c r="A68" s="166" t="s">
        <v>86</v>
      </c>
      <c r="B68" s="203">
        <v>300</v>
      </c>
      <c r="C68" s="204" t="s">
        <v>133</v>
      </c>
      <c r="D68" s="202">
        <v>300</v>
      </c>
      <c r="E68" s="202">
        <v>192</v>
      </c>
      <c r="F68" s="202">
        <v>3.13</v>
      </c>
      <c r="G68" s="202">
        <v>1.87</v>
      </c>
      <c r="H68" s="202">
        <v>39.5</v>
      </c>
      <c r="I68" s="202">
        <v>149</v>
      </c>
      <c r="J68" s="2"/>
    </row>
    <row r="69" spans="1:10" ht="77.25" customHeight="1" thickBot="1" x14ac:dyDescent="1.7">
      <c r="A69" s="210" t="s">
        <v>63</v>
      </c>
      <c r="B69" s="211"/>
      <c r="C69" s="211"/>
      <c r="D69" s="211"/>
      <c r="E69" s="212"/>
      <c r="F69" s="195">
        <f>F64+F66+F68</f>
        <v>4.2300000000000004</v>
      </c>
      <c r="G69" s="195">
        <f t="shared" ref="G69:I69" si="3">G64+G66+G68</f>
        <v>3.37</v>
      </c>
      <c r="H69" s="195">
        <f t="shared" si="3"/>
        <v>87</v>
      </c>
      <c r="I69" s="195">
        <f t="shared" si="3"/>
        <v>314.17</v>
      </c>
    </row>
    <row r="70" spans="1:10" ht="58.5" customHeight="1" thickBot="1" x14ac:dyDescent="1.55">
      <c r="A70" s="353" t="s">
        <v>53</v>
      </c>
      <c r="B70" s="353"/>
      <c r="C70" s="353"/>
      <c r="D70" s="353"/>
      <c r="E70" s="353"/>
      <c r="F70" s="353"/>
      <c r="G70" s="353"/>
      <c r="H70" s="353"/>
      <c r="I70" s="353"/>
    </row>
    <row r="71" spans="1:10" ht="77.25" customHeight="1" thickBot="1" x14ac:dyDescent="1.55">
      <c r="A71" s="49" t="s">
        <v>60</v>
      </c>
      <c r="B71" s="47">
        <v>180</v>
      </c>
      <c r="C71" s="33" t="s">
        <v>69</v>
      </c>
      <c r="D71" s="36">
        <v>180</v>
      </c>
      <c r="E71" s="36">
        <v>180</v>
      </c>
      <c r="F71" s="36">
        <v>3.9</v>
      </c>
      <c r="G71" s="36">
        <v>4.3</v>
      </c>
      <c r="H71" s="36">
        <v>7.45</v>
      </c>
      <c r="I71" s="36">
        <v>94.68</v>
      </c>
    </row>
    <row r="72" spans="1:10" ht="77.25" customHeight="1" thickBot="1" x14ac:dyDescent="1.55">
      <c r="A72" s="358"/>
      <c r="B72" s="321"/>
      <c r="C72" s="321"/>
      <c r="D72" s="321"/>
      <c r="E72" s="321"/>
      <c r="F72" s="321"/>
      <c r="G72" s="321"/>
      <c r="H72" s="321"/>
      <c r="I72" s="321"/>
    </row>
    <row r="73" spans="1:10" ht="77.25" customHeight="1" thickBot="1" x14ac:dyDescent="1.1499999999999999">
      <c r="A73" s="15" t="s">
        <v>105</v>
      </c>
      <c r="B73" s="66">
        <v>150</v>
      </c>
      <c r="C73" s="12" t="s">
        <v>40</v>
      </c>
      <c r="D73" s="63">
        <v>150</v>
      </c>
      <c r="E73" s="63">
        <v>132</v>
      </c>
      <c r="F73" s="63">
        <v>0.6</v>
      </c>
      <c r="G73" s="63">
        <v>0.6</v>
      </c>
      <c r="H73" s="63">
        <v>10.7</v>
      </c>
      <c r="I73" s="63">
        <v>70.5</v>
      </c>
    </row>
    <row r="74" spans="1:10" ht="77.25" customHeight="1" thickBot="1" x14ac:dyDescent="1.55">
      <c r="A74" s="358"/>
      <c r="B74" s="321"/>
      <c r="C74" s="321"/>
      <c r="D74" s="321"/>
      <c r="E74" s="321"/>
      <c r="F74" s="321"/>
      <c r="G74" s="321"/>
      <c r="H74" s="321"/>
      <c r="I74" s="321"/>
    </row>
    <row r="75" spans="1:10" ht="77.25" customHeight="1" thickBot="1" x14ac:dyDescent="1.55">
      <c r="A75" s="37" t="s">
        <v>49</v>
      </c>
      <c r="B75" s="47">
        <v>20</v>
      </c>
      <c r="C75" s="33" t="s">
        <v>49</v>
      </c>
      <c r="D75" s="36">
        <v>20</v>
      </c>
      <c r="E75" s="36">
        <v>20</v>
      </c>
      <c r="F75" s="36">
        <v>1.01</v>
      </c>
      <c r="G75" s="36">
        <v>7.45</v>
      </c>
      <c r="H75" s="36">
        <v>14.7</v>
      </c>
      <c r="I75" s="36">
        <v>98.6</v>
      </c>
    </row>
    <row r="76" spans="1:10" ht="66" customHeight="1" thickBot="1" x14ac:dyDescent="1.55">
      <c r="A76" s="353" t="s">
        <v>63</v>
      </c>
      <c r="B76" s="321"/>
      <c r="C76" s="321"/>
      <c r="D76" s="321"/>
      <c r="E76" s="321"/>
      <c r="F76" s="34">
        <f>F71+F73+F75</f>
        <v>5.51</v>
      </c>
      <c r="G76" s="34">
        <f>G71+G73+G75</f>
        <v>12.35</v>
      </c>
      <c r="H76" s="34">
        <f>H71+H73+H75</f>
        <v>32.849999999999994</v>
      </c>
      <c r="I76" s="34">
        <f>I71+I73+I75</f>
        <v>263.77999999999997</v>
      </c>
    </row>
    <row r="77" spans="1:10" ht="58.5" customHeight="1" thickBot="1" x14ac:dyDescent="1.55">
      <c r="A77" s="353" t="s">
        <v>64</v>
      </c>
      <c r="B77" s="321"/>
      <c r="C77" s="321"/>
      <c r="D77" s="321"/>
      <c r="E77" s="321"/>
      <c r="F77" s="321"/>
      <c r="G77" s="321"/>
      <c r="H77" s="321"/>
      <c r="I77" s="321"/>
    </row>
    <row r="78" spans="1:10" ht="73.5" customHeight="1" thickBot="1" x14ac:dyDescent="1.55">
      <c r="A78" s="368" t="s">
        <v>97</v>
      </c>
      <c r="B78" s="336">
        <v>250</v>
      </c>
      <c r="C78" s="48" t="s">
        <v>18</v>
      </c>
      <c r="D78" s="57">
        <v>300</v>
      </c>
      <c r="E78" s="36">
        <v>225</v>
      </c>
      <c r="F78" s="337">
        <v>3.2</v>
      </c>
      <c r="G78" s="337">
        <v>6.1</v>
      </c>
      <c r="H78" s="337">
        <v>14.8</v>
      </c>
      <c r="I78" s="337">
        <v>120.6</v>
      </c>
    </row>
    <row r="79" spans="1:10" ht="73.5" customHeight="1" thickBot="1" x14ac:dyDescent="0.35">
      <c r="A79" s="368"/>
      <c r="B79" s="336"/>
      <c r="C79" s="48" t="s">
        <v>33</v>
      </c>
      <c r="D79" s="35">
        <v>50</v>
      </c>
      <c r="E79" s="35">
        <v>50</v>
      </c>
      <c r="F79" s="354"/>
      <c r="G79" s="354"/>
      <c r="H79" s="354"/>
      <c r="I79" s="354"/>
    </row>
    <row r="80" spans="1:10" ht="73.5" customHeight="1" thickBot="1" x14ac:dyDescent="1.55">
      <c r="A80" s="368"/>
      <c r="B80" s="336"/>
      <c r="C80" s="33" t="s">
        <v>46</v>
      </c>
      <c r="D80" s="35">
        <v>14</v>
      </c>
      <c r="E80" s="35">
        <v>14</v>
      </c>
      <c r="F80" s="354"/>
      <c r="G80" s="354"/>
      <c r="H80" s="354"/>
      <c r="I80" s="354"/>
    </row>
    <row r="81" spans="1:10" ht="73.5" customHeight="1" thickBot="1" x14ac:dyDescent="1.55">
      <c r="A81" s="368"/>
      <c r="B81" s="336"/>
      <c r="C81" s="33" t="s">
        <v>88</v>
      </c>
      <c r="D81" s="35">
        <v>2</v>
      </c>
      <c r="E81" s="35">
        <v>2</v>
      </c>
      <c r="F81" s="354"/>
      <c r="G81" s="354"/>
      <c r="H81" s="354"/>
      <c r="I81" s="354"/>
    </row>
    <row r="82" spans="1:10" ht="58.5" customHeight="1" thickBot="1" x14ac:dyDescent="1.55">
      <c r="A82" s="321"/>
      <c r="B82" s="321"/>
      <c r="C82" s="321"/>
      <c r="D82" s="321"/>
      <c r="E82" s="321"/>
      <c r="F82" s="34">
        <f>SUM(F78:F81)</f>
        <v>3.2</v>
      </c>
      <c r="G82" s="34">
        <f>SUM(G78:G81)</f>
        <v>6.1</v>
      </c>
      <c r="H82" s="34">
        <f>SUM(H78:H81)</f>
        <v>14.8</v>
      </c>
      <c r="I82" s="34">
        <f>SUM(I78:I81)</f>
        <v>120.6</v>
      </c>
    </row>
    <row r="83" spans="1:10" ht="77.25" customHeight="1" thickBot="1" x14ac:dyDescent="1.55">
      <c r="A83" s="368" t="s">
        <v>153</v>
      </c>
      <c r="B83" s="336">
        <v>100</v>
      </c>
      <c r="C83" s="48" t="s">
        <v>20</v>
      </c>
      <c r="D83" s="36">
        <v>14</v>
      </c>
      <c r="E83" s="36">
        <v>12.46</v>
      </c>
      <c r="F83" s="337">
        <v>23.4</v>
      </c>
      <c r="G83" s="337">
        <v>23.4</v>
      </c>
      <c r="H83" s="337">
        <v>5.64</v>
      </c>
      <c r="I83" s="337">
        <v>197</v>
      </c>
    </row>
    <row r="84" spans="1:10" ht="77.25" customHeight="1" thickBot="1" x14ac:dyDescent="0.35">
      <c r="A84" s="367"/>
      <c r="B84" s="367"/>
      <c r="C84" s="48" t="s">
        <v>67</v>
      </c>
      <c r="D84" s="35">
        <v>40</v>
      </c>
      <c r="E84" s="35">
        <v>36</v>
      </c>
      <c r="F84" s="354"/>
      <c r="G84" s="354"/>
      <c r="H84" s="354"/>
      <c r="I84" s="354"/>
    </row>
    <row r="85" spans="1:10" ht="77.25" customHeight="1" thickBot="1" x14ac:dyDescent="0.35">
      <c r="A85" s="367"/>
      <c r="B85" s="367"/>
      <c r="C85" s="48" t="s">
        <v>16</v>
      </c>
      <c r="D85" s="35">
        <v>2</v>
      </c>
      <c r="E85" s="35">
        <v>2</v>
      </c>
      <c r="F85" s="354"/>
      <c r="G85" s="354"/>
      <c r="H85" s="354"/>
      <c r="I85" s="354"/>
    </row>
    <row r="86" spans="1:10" ht="77.25" customHeight="1" thickBot="1" x14ac:dyDescent="1.55">
      <c r="A86" s="367"/>
      <c r="B86" s="367"/>
      <c r="C86" s="48" t="s">
        <v>28</v>
      </c>
      <c r="D86" s="36">
        <v>5</v>
      </c>
      <c r="E86" s="36">
        <v>5</v>
      </c>
      <c r="F86" s="354"/>
      <c r="G86" s="354"/>
      <c r="H86" s="354"/>
      <c r="I86" s="354"/>
    </row>
    <row r="87" spans="1:10" ht="77.25" customHeight="1" thickBot="1" x14ac:dyDescent="0.35">
      <c r="A87" s="367"/>
      <c r="B87" s="367"/>
      <c r="C87" s="48" t="s">
        <v>17</v>
      </c>
      <c r="D87" s="35">
        <v>90</v>
      </c>
      <c r="E87" s="35">
        <v>66.64</v>
      </c>
      <c r="F87" s="354"/>
      <c r="G87" s="354"/>
      <c r="H87" s="354"/>
      <c r="I87" s="354"/>
    </row>
    <row r="88" spans="1:10" ht="77.25" customHeight="1" thickBot="1" x14ac:dyDescent="1.55">
      <c r="A88" s="367"/>
      <c r="B88" s="367"/>
      <c r="C88" s="48" t="s">
        <v>88</v>
      </c>
      <c r="D88" s="36">
        <v>1</v>
      </c>
      <c r="E88" s="36">
        <v>1</v>
      </c>
      <c r="F88" s="354"/>
      <c r="G88" s="354"/>
      <c r="H88" s="354"/>
      <c r="I88" s="354"/>
    </row>
    <row r="89" spans="1:10" ht="58.5" customHeight="1" thickBot="1" x14ac:dyDescent="1.55">
      <c r="A89" s="367"/>
      <c r="B89" s="367"/>
      <c r="C89" s="367"/>
      <c r="D89" s="367"/>
      <c r="E89" s="367"/>
      <c r="F89" s="34">
        <f>SUM(F83:F88)</f>
        <v>23.4</v>
      </c>
      <c r="G89" s="34">
        <f>SUM(G83:G88)</f>
        <v>23.4</v>
      </c>
      <c r="H89" s="34">
        <f>SUM(H83:H88)</f>
        <v>5.64</v>
      </c>
      <c r="I89" s="34">
        <f>SUM(I83:I88)</f>
        <v>197</v>
      </c>
    </row>
    <row r="90" spans="1:10" ht="68.25" customHeight="1" thickBot="1" x14ac:dyDescent="1.45">
      <c r="A90" s="26" t="s">
        <v>37</v>
      </c>
      <c r="B90" s="69">
        <v>50</v>
      </c>
      <c r="C90" s="22" t="s">
        <v>22</v>
      </c>
      <c r="D90" s="63">
        <v>50</v>
      </c>
      <c r="E90" s="63">
        <v>50</v>
      </c>
      <c r="F90" s="63">
        <v>3.3</v>
      </c>
      <c r="G90" s="63">
        <v>0.66</v>
      </c>
      <c r="H90" s="63">
        <v>16.7</v>
      </c>
      <c r="I90" s="17">
        <v>87</v>
      </c>
    </row>
    <row r="91" spans="1:10" ht="49.5" customHeight="1" thickBot="1" x14ac:dyDescent="1.45">
      <c r="A91" s="261"/>
      <c r="B91" s="261"/>
      <c r="C91" s="261"/>
      <c r="D91" s="261"/>
      <c r="E91" s="261"/>
      <c r="F91" s="261"/>
      <c r="G91" s="261"/>
      <c r="H91" s="261"/>
      <c r="I91" s="261"/>
    </row>
    <row r="92" spans="1:10" ht="68.25" customHeight="1" thickBot="1" x14ac:dyDescent="1.45">
      <c r="A92" s="75" t="s">
        <v>38</v>
      </c>
      <c r="B92" s="69">
        <v>60</v>
      </c>
      <c r="C92" s="70" t="s">
        <v>38</v>
      </c>
      <c r="D92" s="68">
        <v>60</v>
      </c>
      <c r="E92" s="68">
        <v>60</v>
      </c>
      <c r="F92" s="68">
        <v>4.25</v>
      </c>
      <c r="G92" s="68">
        <v>0.42</v>
      </c>
      <c r="H92" s="68">
        <v>17.100000000000001</v>
      </c>
      <c r="I92" s="68">
        <v>194.8</v>
      </c>
    </row>
    <row r="93" spans="1:10" ht="58.5" customHeight="1" thickBot="1" x14ac:dyDescent="1.55">
      <c r="A93" s="318"/>
      <c r="B93" s="319"/>
      <c r="C93" s="319"/>
      <c r="D93" s="319"/>
      <c r="E93" s="319"/>
      <c r="F93" s="319"/>
      <c r="G93" s="319"/>
      <c r="H93" s="319"/>
      <c r="I93" s="320"/>
      <c r="J93" s="2"/>
    </row>
    <row r="94" spans="1:10" ht="81" customHeight="1" thickBot="1" x14ac:dyDescent="1.55">
      <c r="A94" s="374" t="s">
        <v>39</v>
      </c>
      <c r="B94" s="349">
        <v>200</v>
      </c>
      <c r="C94" s="73" t="s">
        <v>72</v>
      </c>
      <c r="D94" s="74">
        <v>2</v>
      </c>
      <c r="E94" s="74">
        <v>2</v>
      </c>
      <c r="F94" s="337">
        <v>3.1</v>
      </c>
      <c r="G94" s="337">
        <v>3.45</v>
      </c>
      <c r="H94" s="337">
        <v>21.87</v>
      </c>
      <c r="I94" s="337">
        <v>128.6</v>
      </c>
      <c r="J94" s="2"/>
    </row>
    <row r="95" spans="1:10" ht="62.25" customHeight="1" thickBot="1" x14ac:dyDescent="1.55">
      <c r="A95" s="374"/>
      <c r="B95" s="349"/>
      <c r="C95" s="73" t="s">
        <v>12</v>
      </c>
      <c r="D95" s="72">
        <v>13</v>
      </c>
      <c r="E95" s="72">
        <v>13</v>
      </c>
      <c r="F95" s="354"/>
      <c r="G95" s="354"/>
      <c r="H95" s="354"/>
      <c r="I95" s="354"/>
      <c r="J95" s="2"/>
    </row>
    <row r="96" spans="1:10" ht="62.25" customHeight="1" thickBot="1" x14ac:dyDescent="1.55">
      <c r="A96" s="374"/>
      <c r="B96" s="349"/>
      <c r="C96" s="73" t="s">
        <v>21</v>
      </c>
      <c r="D96" s="72">
        <v>100</v>
      </c>
      <c r="E96" s="72">
        <v>100</v>
      </c>
      <c r="F96" s="338"/>
      <c r="G96" s="338"/>
      <c r="H96" s="338"/>
      <c r="I96" s="338"/>
      <c r="J96" s="2"/>
    </row>
    <row r="97" spans="1:10" ht="62.25" customHeight="1" thickBot="1" x14ac:dyDescent="1.55">
      <c r="A97" s="321"/>
      <c r="B97" s="356"/>
      <c r="C97" s="356"/>
      <c r="D97" s="356"/>
      <c r="E97" s="356"/>
      <c r="F97" s="71">
        <f>SUM(F94:F96)</f>
        <v>3.1</v>
      </c>
      <c r="G97" s="71">
        <f>SUM(G94:G96)</f>
        <v>3.45</v>
      </c>
      <c r="H97" s="71">
        <f>SUM(H94:H96)</f>
        <v>21.87</v>
      </c>
      <c r="I97" s="71">
        <f>SUM(I94:I96)</f>
        <v>128.6</v>
      </c>
      <c r="J97" s="2"/>
    </row>
    <row r="98" spans="1:10" ht="58.5" customHeight="1" thickBot="1" x14ac:dyDescent="1.55">
      <c r="A98" s="353" t="s">
        <v>65</v>
      </c>
      <c r="B98" s="321"/>
      <c r="C98" s="321"/>
      <c r="D98" s="321"/>
      <c r="E98" s="321"/>
      <c r="F98" s="41">
        <f>F97+F92+F90+F89+F82</f>
        <v>37.25</v>
      </c>
      <c r="G98" s="41">
        <f t="shared" ref="G98:I98" si="4">G97+G92+G90+G89+G82</f>
        <v>34.03</v>
      </c>
      <c r="H98" s="41">
        <f t="shared" si="4"/>
        <v>76.11</v>
      </c>
      <c r="I98" s="41">
        <f t="shared" si="4"/>
        <v>728</v>
      </c>
    </row>
    <row r="99" spans="1:10" ht="69.75" customHeight="1" thickBot="1" x14ac:dyDescent="1.55">
      <c r="A99" s="353" t="s">
        <v>59</v>
      </c>
      <c r="B99" s="356"/>
      <c r="C99" s="356"/>
      <c r="D99" s="356"/>
      <c r="E99" s="356"/>
      <c r="F99" s="356"/>
      <c r="G99" s="356"/>
      <c r="H99" s="356"/>
      <c r="I99" s="356"/>
    </row>
    <row r="100" spans="1:10" ht="66" customHeight="1" thickBot="1" x14ac:dyDescent="1.55">
      <c r="A100" s="37" t="s">
        <v>50</v>
      </c>
      <c r="B100" s="47">
        <v>200</v>
      </c>
      <c r="C100" s="33" t="s">
        <v>50</v>
      </c>
      <c r="D100" s="36">
        <v>200</v>
      </c>
      <c r="E100" s="36">
        <v>200</v>
      </c>
      <c r="F100" s="36"/>
      <c r="G100" s="36"/>
      <c r="H100" s="36">
        <v>17.5</v>
      </c>
      <c r="I100" s="40">
        <v>44.8</v>
      </c>
    </row>
    <row r="101" spans="1:10" ht="73.5" customHeight="1" thickBot="1" x14ac:dyDescent="1.55">
      <c r="A101" s="353" t="s">
        <v>66</v>
      </c>
      <c r="B101" s="353"/>
      <c r="C101" s="353"/>
      <c r="D101" s="353"/>
      <c r="E101" s="353"/>
      <c r="F101" s="41">
        <f>F100</f>
        <v>0</v>
      </c>
      <c r="G101" s="41">
        <f>G100</f>
        <v>0</v>
      </c>
      <c r="H101" s="41">
        <f>H100</f>
        <v>17.5</v>
      </c>
      <c r="I101" s="41">
        <f>I100</f>
        <v>44.8</v>
      </c>
    </row>
    <row r="102" spans="1:10" ht="73.5" customHeight="1" thickBot="1" x14ac:dyDescent="1.55">
      <c r="A102" s="353" t="s">
        <v>25</v>
      </c>
      <c r="B102" s="353"/>
      <c r="C102" s="353"/>
      <c r="D102" s="353"/>
      <c r="E102" s="353"/>
      <c r="F102" s="41">
        <f>F101+F98+F76+F62+F31+F14+F69</f>
        <v>106.97</v>
      </c>
      <c r="G102" s="41">
        <f t="shared" ref="G102:H102" si="5">G101+G98+G76+G62+G31+G14+G69</f>
        <v>113.87000000000002</v>
      </c>
      <c r="H102" s="41">
        <f t="shared" si="5"/>
        <v>508.03999999999996</v>
      </c>
      <c r="I102" s="41">
        <f>I101+I98+I76+I62+I31+I14+I69</f>
        <v>3405.59</v>
      </c>
    </row>
    <row r="103" spans="1:10" ht="31.2" x14ac:dyDescent="0.6">
      <c r="A103" s="5"/>
      <c r="B103" s="5"/>
      <c r="C103" s="6"/>
      <c r="D103" s="8"/>
      <c r="E103" s="8"/>
      <c r="F103" s="8"/>
      <c r="G103" s="8"/>
      <c r="H103" s="8"/>
      <c r="I103" s="8"/>
    </row>
  </sheetData>
  <mergeCells count="101">
    <mergeCell ref="A9:E9"/>
    <mergeCell ref="A62:E62"/>
    <mergeCell ref="A70:I70"/>
    <mergeCell ref="A76:E76"/>
    <mergeCell ref="G16:G20"/>
    <mergeCell ref="H16:H20"/>
    <mergeCell ref="I16:I20"/>
    <mergeCell ref="A14:E14"/>
    <mergeCell ref="A15:I15"/>
    <mergeCell ref="A25:E25"/>
    <mergeCell ref="A10:A12"/>
    <mergeCell ref="B10:B12"/>
    <mergeCell ref="F10:F12"/>
    <mergeCell ref="G10:G12"/>
    <mergeCell ref="A27:I27"/>
    <mergeCell ref="F33:F42"/>
    <mergeCell ref="G33:G42"/>
    <mergeCell ref="H33:H42"/>
    <mergeCell ref="I33:I42"/>
    <mergeCell ref="H10:H12"/>
    <mergeCell ref="F22:F24"/>
    <mergeCell ref="G22:G24"/>
    <mergeCell ref="H22:H24"/>
    <mergeCell ref="I22:I24"/>
    <mergeCell ref="A6:I6"/>
    <mergeCell ref="A7:A8"/>
    <mergeCell ref="B7:B8"/>
    <mergeCell ref="F7:F8"/>
    <mergeCell ref="G7:G8"/>
    <mergeCell ref="H7:H8"/>
    <mergeCell ref="I7:I8"/>
    <mergeCell ref="A60:I60"/>
    <mergeCell ref="A44:A49"/>
    <mergeCell ref="B44:B49"/>
    <mergeCell ref="A50:E50"/>
    <mergeCell ref="B16:B20"/>
    <mergeCell ref="A21:E21"/>
    <mergeCell ref="A29:I29"/>
    <mergeCell ref="A31:E31"/>
    <mergeCell ref="A32:I32"/>
    <mergeCell ref="I10:I12"/>
    <mergeCell ref="A13:E13"/>
    <mergeCell ref="F16:F20"/>
    <mergeCell ref="A43:E43"/>
    <mergeCell ref="A22:A24"/>
    <mergeCell ref="A16:A20"/>
    <mergeCell ref="A51:A54"/>
    <mergeCell ref="B22:B24"/>
    <mergeCell ref="A101:E101"/>
    <mergeCell ref="A102:E102"/>
    <mergeCell ref="A98:E98"/>
    <mergeCell ref="A99:I99"/>
    <mergeCell ref="A93:I93"/>
    <mergeCell ref="A97:E97"/>
    <mergeCell ref="A94:A96"/>
    <mergeCell ref="B94:B96"/>
    <mergeCell ref="F94:F96"/>
    <mergeCell ref="G94:G96"/>
    <mergeCell ref="H94:H96"/>
    <mergeCell ref="I94:I96"/>
    <mergeCell ref="A33:A42"/>
    <mergeCell ref="B33:B42"/>
    <mergeCell ref="A58:E58"/>
    <mergeCell ref="F44:F49"/>
    <mergeCell ref="G44:G49"/>
    <mergeCell ref="H44:H49"/>
    <mergeCell ref="I44:I49"/>
    <mergeCell ref="F51:F54"/>
    <mergeCell ref="G51:G54"/>
    <mergeCell ref="H51:H54"/>
    <mergeCell ref="I51:I54"/>
    <mergeCell ref="A55:E55"/>
    <mergeCell ref="A56:A57"/>
    <mergeCell ref="B56:B57"/>
    <mergeCell ref="F56:F57"/>
    <mergeCell ref="G56:G57"/>
    <mergeCell ref="H56:H57"/>
    <mergeCell ref="I56:I57"/>
    <mergeCell ref="B51:B54"/>
    <mergeCell ref="A63:I63"/>
    <mergeCell ref="A65:I65"/>
    <mergeCell ref="A67:I67"/>
    <mergeCell ref="A69:E69"/>
    <mergeCell ref="H83:H88"/>
    <mergeCell ref="I83:I88"/>
    <mergeCell ref="A91:I91"/>
    <mergeCell ref="B83:B88"/>
    <mergeCell ref="A89:E89"/>
    <mergeCell ref="A78:A81"/>
    <mergeCell ref="B78:B81"/>
    <mergeCell ref="A82:E82"/>
    <mergeCell ref="F78:F81"/>
    <mergeCell ref="G78:G81"/>
    <mergeCell ref="H78:H81"/>
    <mergeCell ref="I78:I81"/>
    <mergeCell ref="F83:F88"/>
    <mergeCell ref="G83:G88"/>
    <mergeCell ref="A77:I77"/>
    <mergeCell ref="A83:A88"/>
    <mergeCell ref="A72:I72"/>
    <mergeCell ref="A74:I74"/>
  </mergeCells>
  <pageMargins left="0.7" right="0.7" top="0.75" bottom="0.75" header="0.3" footer="0.3"/>
  <pageSetup paperSize="9" scale="1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95"/>
  <sheetViews>
    <sheetView view="pageBreakPreview" topLeftCell="A16" zoomScale="20" zoomScaleSheetLayoutView="20" workbookViewId="0">
      <selection activeCell="F4" sqref="F4"/>
    </sheetView>
  </sheetViews>
  <sheetFormatPr defaultRowHeight="14.4" x14ac:dyDescent="0.3"/>
  <cols>
    <col min="1" max="1" width="130.88671875" style="3" customWidth="1"/>
    <col min="2" max="2" width="53.33203125" style="3" customWidth="1"/>
    <col min="3" max="3" width="128.6640625" customWidth="1"/>
    <col min="4" max="8" width="50.6640625" style="2" customWidth="1"/>
    <col min="9" max="9" width="70" style="2" customWidth="1"/>
  </cols>
  <sheetData>
    <row r="3" spans="1:9" ht="31.2" x14ac:dyDescent="0.6">
      <c r="A3" s="5"/>
      <c r="B3" s="7"/>
      <c r="C3" s="7"/>
      <c r="D3" s="8"/>
      <c r="E3" s="8"/>
      <c r="F3" s="8"/>
      <c r="G3" s="8"/>
      <c r="H3" s="8"/>
      <c r="I3" s="8"/>
    </row>
    <row r="4" spans="1:9" ht="92.4" thickBot="1" x14ac:dyDescent="1.7">
      <c r="A4" s="185" t="s">
        <v>186</v>
      </c>
      <c r="B4" s="5"/>
      <c r="C4" s="16" t="s">
        <v>78</v>
      </c>
      <c r="D4" s="56"/>
      <c r="E4" s="56"/>
      <c r="F4" s="192" t="s">
        <v>189</v>
      </c>
      <c r="G4" s="8"/>
      <c r="H4" s="8"/>
      <c r="I4" s="8"/>
    </row>
    <row r="5" spans="1:9" ht="261" customHeight="1" thickBot="1" x14ac:dyDescent="0.35">
      <c r="A5" s="31" t="s">
        <v>0</v>
      </c>
      <c r="B5" s="31" t="s">
        <v>1</v>
      </c>
      <c r="C5" s="31" t="s">
        <v>2</v>
      </c>
      <c r="D5" s="31" t="s">
        <v>3</v>
      </c>
      <c r="E5" s="31" t="s">
        <v>4</v>
      </c>
      <c r="F5" s="31" t="s">
        <v>5</v>
      </c>
      <c r="G5" s="31" t="s">
        <v>6</v>
      </c>
      <c r="H5" s="31" t="s">
        <v>7</v>
      </c>
      <c r="I5" s="32" t="s">
        <v>8</v>
      </c>
    </row>
    <row r="6" spans="1:9" ht="69.75" customHeight="1" thickBot="1" x14ac:dyDescent="1.55">
      <c r="A6" s="358" t="s">
        <v>13</v>
      </c>
      <c r="B6" s="358"/>
      <c r="C6" s="358"/>
      <c r="D6" s="358"/>
      <c r="E6" s="358"/>
      <c r="F6" s="358"/>
      <c r="G6" s="358"/>
      <c r="H6" s="358"/>
      <c r="I6" s="358"/>
    </row>
    <row r="7" spans="1:9" s="6" customFormat="1" ht="62.25" customHeight="1" thickBot="1" x14ac:dyDescent="1.55">
      <c r="A7" s="347" t="s">
        <v>135</v>
      </c>
      <c r="B7" s="336">
        <v>200</v>
      </c>
      <c r="C7" s="33" t="s">
        <v>10</v>
      </c>
      <c r="D7" s="36">
        <v>15</v>
      </c>
      <c r="E7" s="39">
        <v>15</v>
      </c>
      <c r="F7" s="364">
        <v>4.95</v>
      </c>
      <c r="G7" s="364">
        <v>9.1</v>
      </c>
      <c r="H7" s="364">
        <v>12.32</v>
      </c>
      <c r="I7" s="364">
        <v>220.55</v>
      </c>
    </row>
    <row r="8" spans="1:9" s="6" customFormat="1" ht="62.25" customHeight="1" thickBot="1" x14ac:dyDescent="1.55">
      <c r="A8" s="348"/>
      <c r="B8" s="336"/>
      <c r="C8" s="33" t="s">
        <v>12</v>
      </c>
      <c r="D8" s="36">
        <v>10</v>
      </c>
      <c r="E8" s="36">
        <v>10</v>
      </c>
      <c r="F8" s="365"/>
      <c r="G8" s="365"/>
      <c r="H8" s="365"/>
      <c r="I8" s="365"/>
    </row>
    <row r="9" spans="1:9" s="6" customFormat="1" ht="62.25" customHeight="1" thickBot="1" x14ac:dyDescent="1.55">
      <c r="A9" s="348"/>
      <c r="B9" s="336"/>
      <c r="C9" s="33" t="s">
        <v>45</v>
      </c>
      <c r="D9" s="36">
        <v>35</v>
      </c>
      <c r="E9" s="39">
        <v>35</v>
      </c>
      <c r="F9" s="365"/>
      <c r="G9" s="365"/>
      <c r="H9" s="365"/>
      <c r="I9" s="365"/>
    </row>
    <row r="10" spans="1:9" s="6" customFormat="1" ht="62.25" customHeight="1" thickBot="1" x14ac:dyDescent="1.55">
      <c r="A10" s="348"/>
      <c r="B10" s="336"/>
      <c r="C10" s="33" t="s">
        <v>21</v>
      </c>
      <c r="D10" s="36">
        <v>150</v>
      </c>
      <c r="E10" s="39">
        <v>150</v>
      </c>
      <c r="F10" s="365"/>
      <c r="G10" s="365"/>
      <c r="H10" s="365"/>
      <c r="I10" s="365"/>
    </row>
    <row r="11" spans="1:9" s="6" customFormat="1" ht="62.25" customHeight="1" thickBot="1" x14ac:dyDescent="1.55">
      <c r="A11" s="359"/>
      <c r="B11" s="336"/>
      <c r="C11" s="33" t="s">
        <v>88</v>
      </c>
      <c r="D11" s="36">
        <v>1</v>
      </c>
      <c r="E11" s="39">
        <v>1</v>
      </c>
      <c r="F11" s="366"/>
      <c r="G11" s="366"/>
      <c r="H11" s="366"/>
      <c r="I11" s="366"/>
    </row>
    <row r="12" spans="1:9" s="6" customFormat="1" ht="62.25" customHeight="1" thickBot="1" x14ac:dyDescent="1.55">
      <c r="A12" s="321" t="s">
        <v>74</v>
      </c>
      <c r="B12" s="321"/>
      <c r="C12" s="321"/>
      <c r="D12" s="321"/>
      <c r="E12" s="321"/>
      <c r="F12" s="34">
        <v>7.2</v>
      </c>
      <c r="G12" s="34">
        <f>SUM(G7:G11)</f>
        <v>9.1</v>
      </c>
      <c r="H12" s="34">
        <f>SUM(H7:H11)</f>
        <v>12.32</v>
      </c>
      <c r="I12" s="34">
        <f>SUM(I7:I11)</f>
        <v>220.55</v>
      </c>
    </row>
    <row r="13" spans="1:9" ht="72" customHeight="1" thickBot="1" x14ac:dyDescent="1.45">
      <c r="A13" s="278" t="s">
        <v>39</v>
      </c>
      <c r="B13" s="264">
        <v>200</v>
      </c>
      <c r="C13" s="22" t="s">
        <v>72</v>
      </c>
      <c r="D13" s="68">
        <v>4</v>
      </c>
      <c r="E13" s="68">
        <v>4</v>
      </c>
      <c r="F13" s="254">
        <v>3.54</v>
      </c>
      <c r="G13" s="254">
        <v>4.3</v>
      </c>
      <c r="H13" s="254">
        <v>21.2</v>
      </c>
      <c r="I13" s="254">
        <v>135.80000000000001</v>
      </c>
    </row>
    <row r="14" spans="1:9" ht="72" customHeight="1" thickBot="1" x14ac:dyDescent="1.45">
      <c r="A14" s="278"/>
      <c r="B14" s="264"/>
      <c r="C14" s="22" t="s">
        <v>21</v>
      </c>
      <c r="D14" s="68">
        <v>100</v>
      </c>
      <c r="E14" s="68">
        <v>100</v>
      </c>
      <c r="F14" s="255"/>
      <c r="G14" s="255"/>
      <c r="H14" s="255"/>
      <c r="I14" s="255"/>
    </row>
    <row r="15" spans="1:9" ht="72" customHeight="1" thickBot="1" x14ac:dyDescent="1.45">
      <c r="A15" s="278"/>
      <c r="B15" s="264"/>
      <c r="C15" s="22" t="s">
        <v>12</v>
      </c>
      <c r="D15" s="68">
        <v>15</v>
      </c>
      <c r="E15" s="68">
        <v>15</v>
      </c>
      <c r="F15" s="256"/>
      <c r="G15" s="256"/>
      <c r="H15" s="256"/>
      <c r="I15" s="256"/>
    </row>
    <row r="16" spans="1:9" ht="72" customHeight="1" thickBot="1" x14ac:dyDescent="1.45">
      <c r="A16" s="261"/>
      <c r="B16" s="261"/>
      <c r="C16" s="261"/>
      <c r="D16" s="261"/>
      <c r="E16" s="261"/>
      <c r="F16" s="67">
        <f>SUM(F13:F15)</f>
        <v>3.54</v>
      </c>
      <c r="G16" s="67">
        <f>SUM(G13:G15)</f>
        <v>4.3</v>
      </c>
      <c r="H16" s="67">
        <f>SUM(H13:H15)</f>
        <v>21.2</v>
      </c>
      <c r="I16" s="67">
        <f>SUM(I13:I15)</f>
        <v>135.80000000000001</v>
      </c>
    </row>
    <row r="17" spans="1:9" ht="72" customHeight="1" thickBot="1" x14ac:dyDescent="1.45">
      <c r="A17" s="28" t="s">
        <v>87</v>
      </c>
      <c r="B17" s="67">
        <v>150</v>
      </c>
      <c r="C17" s="70" t="s">
        <v>117</v>
      </c>
      <c r="D17" s="68">
        <v>150</v>
      </c>
      <c r="E17" s="68">
        <v>135</v>
      </c>
      <c r="F17" s="68">
        <v>0.49</v>
      </c>
      <c r="G17" s="68">
        <v>0.19</v>
      </c>
      <c r="H17" s="68">
        <v>20.56</v>
      </c>
      <c r="I17" s="68">
        <v>77</v>
      </c>
    </row>
    <row r="18" spans="1:9" ht="72" customHeight="1" thickBot="1" x14ac:dyDescent="1.45">
      <c r="A18" s="291"/>
      <c r="B18" s="283"/>
      <c r="C18" s="283"/>
      <c r="D18" s="283"/>
      <c r="E18" s="283"/>
      <c r="F18" s="283"/>
      <c r="G18" s="283"/>
      <c r="H18" s="283"/>
      <c r="I18" s="284"/>
    </row>
    <row r="19" spans="1:9" ht="72" customHeight="1" thickBot="1" x14ac:dyDescent="1.45">
      <c r="A19" s="28" t="s">
        <v>38</v>
      </c>
      <c r="B19" s="67">
        <v>74</v>
      </c>
      <c r="C19" s="70" t="s">
        <v>38</v>
      </c>
      <c r="D19" s="63">
        <v>74</v>
      </c>
      <c r="E19" s="63">
        <v>74</v>
      </c>
      <c r="F19" s="63">
        <v>4.8</v>
      </c>
      <c r="G19" s="63">
        <v>1.1000000000000001</v>
      </c>
      <c r="H19" s="63">
        <v>46.8</v>
      </c>
      <c r="I19" s="63">
        <v>198.6</v>
      </c>
    </row>
    <row r="20" spans="1:9" ht="72" customHeight="1" thickBot="1" x14ac:dyDescent="1.45">
      <c r="A20" s="282"/>
      <c r="B20" s="283"/>
      <c r="C20" s="283"/>
      <c r="D20" s="283"/>
      <c r="E20" s="283"/>
      <c r="F20" s="283"/>
      <c r="G20" s="283"/>
      <c r="H20" s="283"/>
      <c r="I20" s="284"/>
    </row>
    <row r="21" spans="1:9" ht="72" customHeight="1" thickBot="1" x14ac:dyDescent="1.45">
      <c r="A21" s="26" t="s">
        <v>37</v>
      </c>
      <c r="B21" s="69">
        <v>50</v>
      </c>
      <c r="C21" s="22" t="s">
        <v>22</v>
      </c>
      <c r="D21" s="63">
        <v>50</v>
      </c>
      <c r="E21" s="63">
        <v>50</v>
      </c>
      <c r="F21" s="63">
        <v>3.3</v>
      </c>
      <c r="G21" s="63">
        <v>0.66</v>
      </c>
      <c r="H21" s="63">
        <v>16.7</v>
      </c>
      <c r="I21" s="17">
        <v>87</v>
      </c>
    </row>
    <row r="22" spans="1:9" ht="62.25" customHeight="1" thickBot="1" x14ac:dyDescent="1.55">
      <c r="A22" s="353" t="s">
        <v>61</v>
      </c>
      <c r="B22" s="353"/>
      <c r="C22" s="353"/>
      <c r="D22" s="353"/>
      <c r="E22" s="353"/>
      <c r="F22" s="41">
        <f>F12+F16+F17+F19+F21</f>
        <v>19.330000000000002</v>
      </c>
      <c r="G22" s="41">
        <f>G12+G16+G17+G19+G21</f>
        <v>15.349999999999998</v>
      </c>
      <c r="H22" s="41">
        <f t="shared" ref="H22:I22" si="0">H12+H16+H17+H19+H21</f>
        <v>117.58</v>
      </c>
      <c r="I22" s="41">
        <f t="shared" si="0"/>
        <v>718.95</v>
      </c>
    </row>
    <row r="23" spans="1:9" ht="62.25" customHeight="1" thickBot="1" x14ac:dyDescent="1.55">
      <c r="A23" s="353" t="s">
        <v>14</v>
      </c>
      <c r="B23" s="353"/>
      <c r="C23" s="353"/>
      <c r="D23" s="353"/>
      <c r="E23" s="353"/>
      <c r="F23" s="353"/>
      <c r="G23" s="353"/>
      <c r="H23" s="353"/>
      <c r="I23" s="353"/>
    </row>
    <row r="24" spans="1:9" ht="73.5" customHeight="1" thickBot="1" x14ac:dyDescent="1.55">
      <c r="A24" s="368" t="s">
        <v>58</v>
      </c>
      <c r="B24" s="336">
        <v>300</v>
      </c>
      <c r="C24" s="48" t="s">
        <v>10</v>
      </c>
      <c r="D24" s="36">
        <v>8</v>
      </c>
      <c r="E24" s="36">
        <v>8</v>
      </c>
      <c r="F24" s="337">
        <v>2.57</v>
      </c>
      <c r="G24" s="337">
        <v>6.2</v>
      </c>
      <c r="H24" s="337">
        <v>11.4</v>
      </c>
      <c r="I24" s="337">
        <v>101.4</v>
      </c>
    </row>
    <row r="25" spans="1:9" ht="73.5" customHeight="1" thickBot="1" x14ac:dyDescent="0.35">
      <c r="A25" s="396"/>
      <c r="B25" s="396"/>
      <c r="C25" s="48" t="s">
        <v>12</v>
      </c>
      <c r="D25" s="35">
        <v>1</v>
      </c>
      <c r="E25" s="35">
        <v>1</v>
      </c>
      <c r="F25" s="354"/>
      <c r="G25" s="354"/>
      <c r="H25" s="354"/>
      <c r="I25" s="354"/>
    </row>
    <row r="26" spans="1:9" ht="73.5" customHeight="1" thickBot="1" x14ac:dyDescent="0.35">
      <c r="A26" s="396"/>
      <c r="B26" s="396"/>
      <c r="C26" s="48" t="s">
        <v>20</v>
      </c>
      <c r="D26" s="35">
        <v>27</v>
      </c>
      <c r="E26" s="35">
        <v>24.03</v>
      </c>
      <c r="F26" s="354"/>
      <c r="G26" s="354"/>
      <c r="H26" s="354"/>
      <c r="I26" s="354"/>
    </row>
    <row r="27" spans="1:9" ht="73.5" customHeight="1" thickBot="1" x14ac:dyDescent="0.35">
      <c r="A27" s="396"/>
      <c r="B27" s="396"/>
      <c r="C27" s="48" t="s">
        <v>67</v>
      </c>
      <c r="D27" s="35">
        <v>36</v>
      </c>
      <c r="E27" s="35">
        <v>32.4</v>
      </c>
      <c r="F27" s="354"/>
      <c r="G27" s="354"/>
      <c r="H27" s="354"/>
      <c r="I27" s="354"/>
    </row>
    <row r="28" spans="1:9" ht="73.5" customHeight="1" thickBot="1" x14ac:dyDescent="0.35">
      <c r="A28" s="396"/>
      <c r="B28" s="396"/>
      <c r="C28" s="48" t="s">
        <v>27</v>
      </c>
      <c r="D28" s="74">
        <v>114</v>
      </c>
      <c r="E28" s="74">
        <v>76.38</v>
      </c>
      <c r="F28" s="354"/>
      <c r="G28" s="354"/>
      <c r="H28" s="354"/>
      <c r="I28" s="354"/>
    </row>
    <row r="29" spans="1:9" ht="73.5" customHeight="1" thickBot="1" x14ac:dyDescent="0.35">
      <c r="A29" s="396"/>
      <c r="B29" s="396"/>
      <c r="C29" s="48" t="s">
        <v>18</v>
      </c>
      <c r="D29" s="74">
        <v>123</v>
      </c>
      <c r="E29" s="74">
        <v>94.25</v>
      </c>
      <c r="F29" s="354"/>
      <c r="G29" s="354"/>
      <c r="H29" s="354"/>
      <c r="I29" s="354"/>
    </row>
    <row r="30" spans="1:9" ht="73.5" customHeight="1" thickBot="1" x14ac:dyDescent="0.35">
      <c r="A30" s="396"/>
      <c r="B30" s="396"/>
      <c r="C30" s="48" t="s">
        <v>28</v>
      </c>
      <c r="D30" s="74">
        <v>5</v>
      </c>
      <c r="E30" s="74">
        <v>5</v>
      </c>
      <c r="F30" s="354"/>
      <c r="G30" s="354"/>
      <c r="H30" s="354"/>
      <c r="I30" s="354"/>
    </row>
    <row r="31" spans="1:9" ht="73.5" customHeight="1" thickBot="1" x14ac:dyDescent="0.35">
      <c r="A31" s="396"/>
      <c r="B31" s="396"/>
      <c r="C31" s="48" t="s">
        <v>54</v>
      </c>
      <c r="D31" s="74">
        <v>11</v>
      </c>
      <c r="E31" s="74">
        <v>11</v>
      </c>
      <c r="F31" s="354"/>
      <c r="G31" s="354"/>
      <c r="H31" s="354"/>
      <c r="I31" s="354"/>
    </row>
    <row r="32" spans="1:9" ht="73.5" customHeight="1" thickBot="1" x14ac:dyDescent="1.55">
      <c r="A32" s="396"/>
      <c r="B32" s="396"/>
      <c r="C32" s="42" t="s">
        <v>88</v>
      </c>
      <c r="D32" s="60">
        <v>2</v>
      </c>
      <c r="E32" s="60">
        <v>2</v>
      </c>
      <c r="F32" s="338"/>
      <c r="G32" s="338"/>
      <c r="H32" s="338"/>
      <c r="I32" s="338"/>
    </row>
    <row r="33" spans="1:9" ht="73.5" customHeight="1" thickBot="1" x14ac:dyDescent="1.55">
      <c r="A33" s="321"/>
      <c r="B33" s="321"/>
      <c r="C33" s="321"/>
      <c r="D33" s="321"/>
      <c r="E33" s="321"/>
      <c r="F33" s="34">
        <f>SUM(F24:F32)</f>
        <v>2.57</v>
      </c>
      <c r="G33" s="61">
        <f>SUM(G24:G32)</f>
        <v>6.2</v>
      </c>
      <c r="H33" s="61">
        <f>SUM(H24:H32)</f>
        <v>11.4</v>
      </c>
      <c r="I33" s="61">
        <f>SUM(I24:I32)</f>
        <v>101.4</v>
      </c>
    </row>
    <row r="34" spans="1:9" ht="73.5" customHeight="1" thickBot="1" x14ac:dyDescent="0.35">
      <c r="A34" s="368" t="s">
        <v>98</v>
      </c>
      <c r="B34" s="336">
        <v>250</v>
      </c>
      <c r="C34" s="48" t="s">
        <v>20</v>
      </c>
      <c r="D34" s="35">
        <v>50</v>
      </c>
      <c r="E34" s="35">
        <v>44.5</v>
      </c>
      <c r="F34" s="330">
        <v>6.07</v>
      </c>
      <c r="G34" s="330">
        <v>18.68</v>
      </c>
      <c r="H34" s="330">
        <v>27.4</v>
      </c>
      <c r="I34" s="330">
        <v>230.25</v>
      </c>
    </row>
    <row r="35" spans="1:9" ht="73.5" customHeight="1" thickBot="1" x14ac:dyDescent="1.55">
      <c r="A35" s="396"/>
      <c r="B35" s="396"/>
      <c r="C35" s="48" t="s">
        <v>67</v>
      </c>
      <c r="D35" s="36">
        <v>50</v>
      </c>
      <c r="E35" s="36">
        <v>45</v>
      </c>
      <c r="F35" s="331"/>
      <c r="G35" s="331"/>
      <c r="H35" s="331"/>
      <c r="I35" s="331"/>
    </row>
    <row r="36" spans="1:9" ht="73.5" customHeight="1" thickBot="1" x14ac:dyDescent="1.55">
      <c r="A36" s="396"/>
      <c r="B36" s="396"/>
      <c r="C36" s="48" t="s">
        <v>27</v>
      </c>
      <c r="D36" s="36">
        <v>154</v>
      </c>
      <c r="E36" s="36">
        <v>103.18</v>
      </c>
      <c r="F36" s="331"/>
      <c r="G36" s="331"/>
      <c r="H36" s="331"/>
      <c r="I36" s="331"/>
    </row>
    <row r="37" spans="1:9" ht="73.5" customHeight="1" thickBot="1" x14ac:dyDescent="1.55">
      <c r="A37" s="396"/>
      <c r="B37" s="396"/>
      <c r="C37" s="48" t="s">
        <v>18</v>
      </c>
      <c r="D37" s="36">
        <v>130</v>
      </c>
      <c r="E37" s="36">
        <v>97.5</v>
      </c>
      <c r="F37" s="331"/>
      <c r="G37" s="331"/>
      <c r="H37" s="331"/>
      <c r="I37" s="331"/>
    </row>
    <row r="38" spans="1:9" ht="73.5" customHeight="1" thickBot="1" x14ac:dyDescent="1.55">
      <c r="A38" s="396"/>
      <c r="B38" s="396"/>
      <c r="C38" s="33" t="s">
        <v>154</v>
      </c>
      <c r="D38" s="35">
        <v>20</v>
      </c>
      <c r="E38" s="35">
        <v>20</v>
      </c>
      <c r="F38" s="331"/>
      <c r="G38" s="331"/>
      <c r="H38" s="331"/>
      <c r="I38" s="331"/>
    </row>
    <row r="39" spans="1:9" ht="73.5" customHeight="1" thickBot="1" x14ac:dyDescent="1.55">
      <c r="A39" s="396"/>
      <c r="B39" s="396"/>
      <c r="C39" s="33" t="s">
        <v>155</v>
      </c>
      <c r="D39" s="35">
        <v>20</v>
      </c>
      <c r="E39" s="35">
        <v>20</v>
      </c>
      <c r="F39" s="331"/>
      <c r="G39" s="331"/>
      <c r="H39" s="331"/>
      <c r="I39" s="331"/>
    </row>
    <row r="40" spans="1:9" ht="73.5" customHeight="1" thickBot="1" x14ac:dyDescent="1.55">
      <c r="A40" s="396"/>
      <c r="B40" s="396"/>
      <c r="C40" s="33" t="s">
        <v>16</v>
      </c>
      <c r="D40" s="74">
        <v>15</v>
      </c>
      <c r="E40" s="74">
        <v>15</v>
      </c>
      <c r="F40" s="331"/>
      <c r="G40" s="331"/>
      <c r="H40" s="331"/>
      <c r="I40" s="331"/>
    </row>
    <row r="41" spans="1:9" ht="73.5" customHeight="1" thickBot="1" x14ac:dyDescent="1.55">
      <c r="A41" s="396"/>
      <c r="B41" s="396"/>
      <c r="C41" s="48" t="s">
        <v>88</v>
      </c>
      <c r="D41" s="36">
        <v>1</v>
      </c>
      <c r="E41" s="36">
        <v>1</v>
      </c>
      <c r="F41" s="332"/>
      <c r="G41" s="332"/>
      <c r="H41" s="332"/>
      <c r="I41" s="332"/>
    </row>
    <row r="42" spans="1:9" ht="73.5" customHeight="1" thickBot="1" x14ac:dyDescent="1.55">
      <c r="A42" s="321"/>
      <c r="B42" s="321"/>
      <c r="C42" s="321"/>
      <c r="D42" s="321"/>
      <c r="E42" s="321"/>
      <c r="F42" s="34">
        <f>SUM(F34:F41)</f>
        <v>6.07</v>
      </c>
      <c r="G42" s="34">
        <f>SUM(G34:G41)</f>
        <v>18.68</v>
      </c>
      <c r="H42" s="34">
        <f>SUM(H34:H41)</f>
        <v>27.4</v>
      </c>
      <c r="I42" s="34">
        <f>I34+I35+I36+I37+I38+I41</f>
        <v>230.25</v>
      </c>
    </row>
    <row r="43" spans="1:9" ht="73.5" customHeight="1" thickBot="1" x14ac:dyDescent="1.55">
      <c r="A43" s="368" t="s">
        <v>151</v>
      </c>
      <c r="B43" s="336">
        <v>250</v>
      </c>
      <c r="C43" s="33" t="s">
        <v>10</v>
      </c>
      <c r="D43" s="72">
        <v>10</v>
      </c>
      <c r="E43" s="72">
        <v>10</v>
      </c>
      <c r="F43" s="330">
        <v>19.3</v>
      </c>
      <c r="G43" s="330">
        <v>32.979999999999997</v>
      </c>
      <c r="H43" s="330">
        <v>22.48</v>
      </c>
      <c r="I43" s="330">
        <v>330.2</v>
      </c>
    </row>
    <row r="44" spans="1:9" ht="73.5" customHeight="1" thickBot="1" x14ac:dyDescent="1.55">
      <c r="A44" s="368"/>
      <c r="B44" s="336"/>
      <c r="C44" s="33" t="s">
        <v>34</v>
      </c>
      <c r="D44" s="72">
        <v>50</v>
      </c>
      <c r="E44" s="72">
        <v>44.5</v>
      </c>
      <c r="F44" s="331"/>
      <c r="G44" s="331"/>
      <c r="H44" s="331"/>
      <c r="I44" s="331"/>
    </row>
    <row r="45" spans="1:9" ht="73.5" customHeight="1" thickBot="1" x14ac:dyDescent="1.55">
      <c r="A45" s="396"/>
      <c r="B45" s="396"/>
      <c r="C45" s="33" t="s">
        <v>19</v>
      </c>
      <c r="D45" s="72">
        <v>30</v>
      </c>
      <c r="E45" s="72">
        <v>27</v>
      </c>
      <c r="F45" s="331"/>
      <c r="G45" s="331"/>
      <c r="H45" s="331"/>
      <c r="I45" s="331"/>
    </row>
    <row r="46" spans="1:9" ht="73.5" customHeight="1" thickBot="1" x14ac:dyDescent="1.55">
      <c r="A46" s="396"/>
      <c r="B46" s="396"/>
      <c r="C46" s="33" t="s">
        <v>101</v>
      </c>
      <c r="D46" s="72">
        <v>250</v>
      </c>
      <c r="E46" s="72">
        <v>130</v>
      </c>
      <c r="F46" s="331"/>
      <c r="G46" s="331"/>
      <c r="H46" s="331"/>
      <c r="I46" s="331"/>
    </row>
    <row r="47" spans="1:9" ht="73.5" customHeight="1" thickBot="1" x14ac:dyDescent="1.55">
      <c r="A47" s="396"/>
      <c r="B47" s="396"/>
      <c r="C47" s="33" t="s">
        <v>45</v>
      </c>
      <c r="D47" s="57">
        <v>30</v>
      </c>
      <c r="E47" s="72">
        <v>30</v>
      </c>
      <c r="F47" s="331"/>
      <c r="G47" s="331"/>
      <c r="H47" s="331"/>
      <c r="I47" s="331"/>
    </row>
    <row r="48" spans="1:9" ht="73.5" customHeight="1" thickBot="1" x14ac:dyDescent="1.55">
      <c r="A48" s="396"/>
      <c r="B48" s="396"/>
      <c r="C48" s="33" t="s">
        <v>88</v>
      </c>
      <c r="D48" s="72">
        <v>2</v>
      </c>
      <c r="E48" s="72">
        <v>2</v>
      </c>
      <c r="F48" s="331"/>
      <c r="G48" s="331"/>
      <c r="H48" s="331"/>
      <c r="I48" s="332"/>
    </row>
    <row r="49" spans="1:10" ht="62.25" customHeight="1" thickBot="1" x14ac:dyDescent="1.55">
      <c r="A49" s="321"/>
      <c r="B49" s="321"/>
      <c r="C49" s="321"/>
      <c r="D49" s="321"/>
      <c r="E49" s="321"/>
      <c r="F49" s="34">
        <f>F43</f>
        <v>19.3</v>
      </c>
      <c r="G49" s="71">
        <f t="shared" ref="G49:I49" si="1">G43</f>
        <v>32.979999999999997</v>
      </c>
      <c r="H49" s="71">
        <f t="shared" si="1"/>
        <v>22.48</v>
      </c>
      <c r="I49" s="71">
        <f t="shared" si="1"/>
        <v>330.2</v>
      </c>
    </row>
    <row r="50" spans="1:10" ht="56.25" customHeight="1" thickBot="1" x14ac:dyDescent="1.55">
      <c r="A50" s="335" t="s">
        <v>109</v>
      </c>
      <c r="B50" s="336">
        <v>200</v>
      </c>
      <c r="C50" s="33" t="s">
        <v>110</v>
      </c>
      <c r="D50" s="84">
        <v>20</v>
      </c>
      <c r="E50" s="84">
        <v>18</v>
      </c>
      <c r="F50" s="337">
        <v>0.65</v>
      </c>
      <c r="G50" s="337">
        <v>0</v>
      </c>
      <c r="H50" s="337">
        <v>20.3</v>
      </c>
      <c r="I50" s="337">
        <v>99</v>
      </c>
    </row>
    <row r="51" spans="1:10" ht="62.25" customHeight="1" thickBot="1" x14ac:dyDescent="1.55">
      <c r="A51" s="335"/>
      <c r="B51" s="336"/>
      <c r="C51" s="33" t="s">
        <v>12</v>
      </c>
      <c r="D51" s="84">
        <v>20</v>
      </c>
      <c r="E51" s="84">
        <v>20</v>
      </c>
      <c r="F51" s="338"/>
      <c r="G51" s="338"/>
      <c r="H51" s="338"/>
      <c r="I51" s="338"/>
    </row>
    <row r="52" spans="1:10" ht="56.25" customHeight="1" thickBot="1" x14ac:dyDescent="1.1499999999999999">
      <c r="A52" s="369"/>
      <c r="B52" s="369"/>
      <c r="C52" s="369"/>
      <c r="D52" s="369"/>
      <c r="E52" s="369"/>
      <c r="F52" s="64">
        <f>SUM(F50:F51)</f>
        <v>0.65</v>
      </c>
      <c r="G52" s="64">
        <f>SUM(G50:G51)</f>
        <v>0</v>
      </c>
      <c r="H52" s="64">
        <f>SUM(H50:H51)</f>
        <v>20.3</v>
      </c>
      <c r="I52" s="64">
        <f>SUM(I50:I51)</f>
        <v>99</v>
      </c>
    </row>
    <row r="53" spans="1:10" ht="72" customHeight="1" thickBot="1" x14ac:dyDescent="1.45">
      <c r="A53" s="28" t="s">
        <v>38</v>
      </c>
      <c r="B53" s="67">
        <v>70</v>
      </c>
      <c r="C53" s="70" t="s">
        <v>38</v>
      </c>
      <c r="D53" s="63">
        <v>70</v>
      </c>
      <c r="E53" s="63">
        <v>70</v>
      </c>
      <c r="F53" s="63">
        <v>4.58</v>
      </c>
      <c r="G53" s="63">
        <v>1.5</v>
      </c>
      <c r="H53" s="63">
        <v>42.9</v>
      </c>
      <c r="I53" s="63">
        <v>194</v>
      </c>
    </row>
    <row r="54" spans="1:10" ht="72" customHeight="1" thickBot="1" x14ac:dyDescent="1.45">
      <c r="A54" s="282"/>
      <c r="B54" s="283"/>
      <c r="C54" s="283"/>
      <c r="D54" s="283"/>
      <c r="E54" s="283"/>
      <c r="F54" s="283"/>
      <c r="G54" s="283"/>
      <c r="H54" s="283"/>
      <c r="I54" s="284"/>
    </row>
    <row r="55" spans="1:10" ht="72" customHeight="1" thickBot="1" x14ac:dyDescent="1.45">
      <c r="A55" s="26" t="s">
        <v>37</v>
      </c>
      <c r="B55" s="69">
        <v>50</v>
      </c>
      <c r="C55" s="22" t="s">
        <v>22</v>
      </c>
      <c r="D55" s="63">
        <v>50</v>
      </c>
      <c r="E55" s="63">
        <v>50</v>
      </c>
      <c r="F55" s="63">
        <v>3.3</v>
      </c>
      <c r="G55" s="63">
        <v>0.66</v>
      </c>
      <c r="H55" s="63">
        <v>16.7</v>
      </c>
      <c r="I55" s="17">
        <v>87</v>
      </c>
    </row>
    <row r="56" spans="1:10" ht="62.25" customHeight="1" thickBot="1" x14ac:dyDescent="1.55">
      <c r="A56" s="353" t="s">
        <v>24</v>
      </c>
      <c r="B56" s="353"/>
      <c r="C56" s="353"/>
      <c r="D56" s="353"/>
      <c r="E56" s="353"/>
      <c r="F56" s="41">
        <f>F55+F53+F52+F49+F42+F33</f>
        <v>36.47</v>
      </c>
      <c r="G56" s="41">
        <f>G55+G53+G52+G49+G42+G33</f>
        <v>60.02</v>
      </c>
      <c r="H56" s="41">
        <f t="shared" ref="H56:I56" si="2">H55+H53+H52+H49+H42+H33</f>
        <v>141.18</v>
      </c>
      <c r="I56" s="41">
        <f t="shared" si="2"/>
        <v>1041.8500000000001</v>
      </c>
    </row>
    <row r="57" spans="1:10" s="205" customFormat="1" ht="77.25" customHeight="1" thickBot="1" x14ac:dyDescent="1.55">
      <c r="A57" s="353" t="s">
        <v>185</v>
      </c>
      <c r="B57" s="353"/>
      <c r="C57" s="353"/>
      <c r="D57" s="353"/>
      <c r="E57" s="353"/>
      <c r="F57" s="353"/>
      <c r="G57" s="353"/>
      <c r="H57" s="353"/>
      <c r="I57" s="353"/>
    </row>
    <row r="58" spans="1:10" s="205" customFormat="1" ht="77.25" customHeight="1" thickBot="1" x14ac:dyDescent="1.55">
      <c r="A58" s="37" t="s">
        <v>50</v>
      </c>
      <c r="B58" s="198">
        <v>200</v>
      </c>
      <c r="C58" s="33" t="s">
        <v>50</v>
      </c>
      <c r="D58" s="199">
        <v>200</v>
      </c>
      <c r="E58" s="199">
        <v>200</v>
      </c>
      <c r="F58" s="199"/>
      <c r="G58" s="199"/>
      <c r="H58" s="199">
        <v>17.5</v>
      </c>
      <c r="I58" s="199">
        <v>70</v>
      </c>
    </row>
    <row r="59" spans="1:10" s="205" customFormat="1" ht="77.25" customHeight="1" thickBot="1" x14ac:dyDescent="1.55">
      <c r="A59" s="395"/>
      <c r="B59" s="356"/>
      <c r="C59" s="356"/>
      <c r="D59" s="356"/>
      <c r="E59" s="356"/>
      <c r="F59" s="356"/>
      <c r="G59" s="356"/>
      <c r="H59" s="356"/>
      <c r="I59" s="356"/>
    </row>
    <row r="60" spans="1:10" s="205" customFormat="1" ht="75.75" customHeight="1" thickBot="1" x14ac:dyDescent="1.55">
      <c r="A60" s="37" t="s">
        <v>49</v>
      </c>
      <c r="B60" s="198">
        <v>20</v>
      </c>
      <c r="C60" s="33" t="s">
        <v>49</v>
      </c>
      <c r="D60" s="199">
        <v>20</v>
      </c>
      <c r="E60" s="199">
        <v>20</v>
      </c>
      <c r="F60" s="199">
        <v>1.1000000000000001</v>
      </c>
      <c r="G60" s="199">
        <v>1.5</v>
      </c>
      <c r="H60" s="199">
        <v>30</v>
      </c>
      <c r="I60" s="199">
        <v>95.17</v>
      </c>
    </row>
    <row r="61" spans="1:10" s="205" customFormat="1" ht="77.25" customHeight="1" thickBot="1" x14ac:dyDescent="1.55">
      <c r="A61" s="395"/>
      <c r="B61" s="356"/>
      <c r="C61" s="356"/>
      <c r="D61" s="356"/>
      <c r="E61" s="356"/>
      <c r="F61" s="356"/>
      <c r="G61" s="356"/>
      <c r="H61" s="356"/>
      <c r="I61" s="356"/>
    </row>
    <row r="62" spans="1:10" s="205" customFormat="1" ht="76.5" customHeight="1" thickBot="1" x14ac:dyDescent="1.55">
      <c r="A62" s="95" t="s">
        <v>86</v>
      </c>
      <c r="B62" s="200">
        <v>300</v>
      </c>
      <c r="C62" s="201" t="s">
        <v>133</v>
      </c>
      <c r="D62" s="199">
        <v>300</v>
      </c>
      <c r="E62" s="199">
        <v>192</v>
      </c>
      <c r="F62" s="199">
        <v>3.13</v>
      </c>
      <c r="G62" s="199">
        <v>1.87</v>
      </c>
      <c r="H62" s="199">
        <v>39.5</v>
      </c>
      <c r="I62" s="199">
        <v>149</v>
      </c>
      <c r="J62" s="206"/>
    </row>
    <row r="63" spans="1:10" s="205" customFormat="1" ht="77.25" customHeight="1" thickBot="1" x14ac:dyDescent="1.55">
      <c r="A63" s="315" t="s">
        <v>63</v>
      </c>
      <c r="B63" s="319"/>
      <c r="C63" s="319"/>
      <c r="D63" s="319"/>
      <c r="E63" s="320"/>
      <c r="F63" s="200">
        <f>F58+F60+F62</f>
        <v>4.2300000000000004</v>
      </c>
      <c r="G63" s="200">
        <f t="shared" ref="G63:I63" si="3">G58+G60+G62</f>
        <v>3.37</v>
      </c>
      <c r="H63" s="200">
        <f t="shared" si="3"/>
        <v>87</v>
      </c>
      <c r="I63" s="200">
        <f t="shared" si="3"/>
        <v>314.17</v>
      </c>
    </row>
    <row r="64" spans="1:10" ht="62.25" customHeight="1" thickBot="1" x14ac:dyDescent="1.55">
      <c r="A64" s="353" t="s">
        <v>53</v>
      </c>
      <c r="B64" s="353"/>
      <c r="C64" s="353"/>
      <c r="D64" s="353"/>
      <c r="E64" s="353"/>
      <c r="F64" s="353"/>
      <c r="G64" s="353"/>
      <c r="H64" s="353"/>
      <c r="I64" s="353"/>
    </row>
    <row r="65" spans="1:9" s="97" customFormat="1" ht="62.25" customHeight="1" thickBot="1" x14ac:dyDescent="1.55">
      <c r="A65" s="89" t="s">
        <v>60</v>
      </c>
      <c r="B65" s="86">
        <v>200</v>
      </c>
      <c r="C65" s="33" t="s">
        <v>69</v>
      </c>
      <c r="D65" s="84">
        <v>200</v>
      </c>
      <c r="E65" s="84">
        <v>200</v>
      </c>
      <c r="F65" s="84">
        <v>5.8</v>
      </c>
      <c r="G65" s="84">
        <v>5</v>
      </c>
      <c r="H65" s="84">
        <v>8.4</v>
      </c>
      <c r="I65" s="84">
        <v>108</v>
      </c>
    </row>
    <row r="66" spans="1:9" s="97" customFormat="1" ht="62.25" customHeight="1" thickBot="1" x14ac:dyDescent="1.55">
      <c r="A66" s="358"/>
      <c r="B66" s="321"/>
      <c r="C66" s="321"/>
      <c r="D66" s="321"/>
      <c r="E66" s="321"/>
      <c r="F66" s="321"/>
      <c r="G66" s="321"/>
      <c r="H66" s="321"/>
      <c r="I66" s="321"/>
    </row>
    <row r="67" spans="1:9" ht="72" customHeight="1" thickBot="1" x14ac:dyDescent="1.55">
      <c r="A67" s="95" t="s">
        <v>87</v>
      </c>
      <c r="B67" s="87">
        <v>150</v>
      </c>
      <c r="C67" s="94" t="s">
        <v>117</v>
      </c>
      <c r="D67" s="84">
        <v>150</v>
      </c>
      <c r="E67" s="84">
        <v>135</v>
      </c>
      <c r="F67" s="84">
        <v>0.49</v>
      </c>
      <c r="G67" s="84">
        <v>0.19</v>
      </c>
      <c r="H67" s="84">
        <v>20.56</v>
      </c>
      <c r="I67" s="84">
        <v>77</v>
      </c>
    </row>
    <row r="68" spans="1:9" s="97" customFormat="1" ht="62.25" customHeight="1" thickBot="1" x14ac:dyDescent="1.55">
      <c r="A68" s="358"/>
      <c r="B68" s="321"/>
      <c r="C68" s="321"/>
      <c r="D68" s="321"/>
      <c r="E68" s="321"/>
      <c r="F68" s="321"/>
      <c r="G68" s="321"/>
      <c r="H68" s="321"/>
      <c r="I68" s="321"/>
    </row>
    <row r="69" spans="1:9" s="97" customFormat="1" ht="67.5" customHeight="1" thickBot="1" x14ac:dyDescent="1.55">
      <c r="A69" s="85" t="s">
        <v>47</v>
      </c>
      <c r="B69" s="92">
        <v>40</v>
      </c>
      <c r="C69" s="147" t="s">
        <v>47</v>
      </c>
      <c r="D69" s="84">
        <v>40</v>
      </c>
      <c r="E69" s="84">
        <v>40</v>
      </c>
      <c r="F69" s="84">
        <v>3.5</v>
      </c>
      <c r="G69" s="84">
        <v>3.9</v>
      </c>
      <c r="H69" s="84">
        <v>32.200000000000003</v>
      </c>
      <c r="I69" s="84">
        <v>196.5</v>
      </c>
    </row>
    <row r="70" spans="1:9" ht="62.25" customHeight="1" thickBot="1" x14ac:dyDescent="1.55">
      <c r="A70" s="353" t="s">
        <v>63</v>
      </c>
      <c r="B70" s="321"/>
      <c r="C70" s="321"/>
      <c r="D70" s="321"/>
      <c r="E70" s="321"/>
      <c r="F70" s="34">
        <f>F65+F67+F69</f>
        <v>9.7899999999999991</v>
      </c>
      <c r="G70" s="71">
        <f t="shared" ref="G70:I70" si="4">G65+G67+G69</f>
        <v>9.09</v>
      </c>
      <c r="H70" s="71">
        <f t="shared" si="4"/>
        <v>61.160000000000004</v>
      </c>
      <c r="I70" s="71">
        <f t="shared" si="4"/>
        <v>381.5</v>
      </c>
    </row>
    <row r="71" spans="1:9" ht="62.25" customHeight="1" thickBot="1" x14ac:dyDescent="1.55">
      <c r="A71" s="353" t="s">
        <v>64</v>
      </c>
      <c r="B71" s="321"/>
      <c r="C71" s="321"/>
      <c r="D71" s="321"/>
      <c r="E71" s="321"/>
      <c r="F71" s="321"/>
      <c r="G71" s="321"/>
      <c r="H71" s="321"/>
      <c r="I71" s="321"/>
    </row>
    <row r="72" spans="1:9" ht="66" customHeight="1" thickBot="1" x14ac:dyDescent="1.55">
      <c r="A72" s="335" t="s">
        <v>156</v>
      </c>
      <c r="B72" s="346" t="s">
        <v>158</v>
      </c>
      <c r="C72" s="33" t="s">
        <v>10</v>
      </c>
      <c r="D72" s="36">
        <v>18</v>
      </c>
      <c r="E72" s="36">
        <v>18</v>
      </c>
      <c r="F72" s="337">
        <v>6.07</v>
      </c>
      <c r="G72" s="337">
        <v>36.4</v>
      </c>
      <c r="H72" s="337">
        <v>19.8</v>
      </c>
      <c r="I72" s="337">
        <v>384.5</v>
      </c>
    </row>
    <row r="73" spans="1:9" ht="66" customHeight="1" thickBot="1" x14ac:dyDescent="1.55">
      <c r="A73" s="335"/>
      <c r="B73" s="346"/>
      <c r="C73" s="33" t="s">
        <v>18</v>
      </c>
      <c r="D73" s="36">
        <v>300</v>
      </c>
      <c r="E73" s="36">
        <v>225</v>
      </c>
      <c r="F73" s="354"/>
      <c r="G73" s="354"/>
      <c r="H73" s="354"/>
      <c r="I73" s="354"/>
    </row>
    <row r="74" spans="1:9" ht="66" customHeight="1" thickBot="1" x14ac:dyDescent="1.55">
      <c r="A74" s="335"/>
      <c r="B74" s="346"/>
      <c r="C74" s="33" t="s">
        <v>85</v>
      </c>
      <c r="D74" s="36">
        <v>17</v>
      </c>
      <c r="E74" s="36">
        <v>15</v>
      </c>
      <c r="F74" s="354"/>
      <c r="G74" s="354"/>
      <c r="H74" s="354"/>
      <c r="I74" s="354"/>
    </row>
    <row r="75" spans="1:9" ht="73.5" customHeight="1" thickBot="1" x14ac:dyDescent="1.55">
      <c r="A75" s="335"/>
      <c r="B75" s="346"/>
      <c r="C75" s="48" t="s">
        <v>38</v>
      </c>
      <c r="D75" s="36">
        <v>26</v>
      </c>
      <c r="E75" s="36">
        <v>26</v>
      </c>
      <c r="F75" s="354"/>
      <c r="G75" s="354"/>
      <c r="H75" s="354"/>
      <c r="I75" s="354"/>
    </row>
    <row r="76" spans="1:9" ht="66" customHeight="1" thickBot="1" x14ac:dyDescent="1.55">
      <c r="A76" s="335"/>
      <c r="B76" s="346"/>
      <c r="C76" s="33" t="s">
        <v>21</v>
      </c>
      <c r="D76" s="24">
        <v>16</v>
      </c>
      <c r="E76" s="24">
        <v>16</v>
      </c>
      <c r="F76" s="354"/>
      <c r="G76" s="354"/>
      <c r="H76" s="354"/>
      <c r="I76" s="354"/>
    </row>
    <row r="77" spans="1:9" ht="66" customHeight="1" thickBot="1" x14ac:dyDescent="1.55">
      <c r="A77" s="335"/>
      <c r="B77" s="346"/>
      <c r="C77" s="33" t="s">
        <v>67</v>
      </c>
      <c r="D77" s="36">
        <v>57</v>
      </c>
      <c r="E77" s="36">
        <v>51.3</v>
      </c>
      <c r="F77" s="354"/>
      <c r="G77" s="354"/>
      <c r="H77" s="354"/>
      <c r="I77" s="354"/>
    </row>
    <row r="78" spans="1:9" ht="66" customHeight="1" thickBot="1" x14ac:dyDescent="1.55">
      <c r="A78" s="335"/>
      <c r="B78" s="346"/>
      <c r="C78" s="33" t="s">
        <v>16</v>
      </c>
      <c r="D78" s="36">
        <v>4</v>
      </c>
      <c r="E78" s="36">
        <v>4</v>
      </c>
      <c r="F78" s="354"/>
      <c r="G78" s="354"/>
      <c r="H78" s="354"/>
      <c r="I78" s="354"/>
    </row>
    <row r="79" spans="1:9" ht="66" customHeight="1" thickBot="1" x14ac:dyDescent="1.55">
      <c r="A79" s="335"/>
      <c r="B79" s="346"/>
      <c r="C79" s="33" t="s">
        <v>17</v>
      </c>
      <c r="D79" s="36">
        <v>110</v>
      </c>
      <c r="E79" s="36">
        <v>80.959999999999994</v>
      </c>
      <c r="F79" s="354"/>
      <c r="G79" s="354"/>
      <c r="H79" s="354"/>
      <c r="I79" s="354"/>
    </row>
    <row r="80" spans="1:9" ht="66" customHeight="1" thickBot="1" x14ac:dyDescent="1.55">
      <c r="A80" s="335"/>
      <c r="B80" s="346"/>
      <c r="C80" s="33" t="s">
        <v>89</v>
      </c>
      <c r="D80" s="36">
        <v>15</v>
      </c>
      <c r="E80" s="36">
        <v>15</v>
      </c>
      <c r="F80" s="354"/>
      <c r="G80" s="354"/>
      <c r="H80" s="354"/>
      <c r="I80" s="354"/>
    </row>
    <row r="81" spans="1:9" ht="66" customHeight="1" thickBot="1" x14ac:dyDescent="1.55">
      <c r="A81" s="335"/>
      <c r="B81" s="346"/>
      <c r="C81" s="33" t="s">
        <v>88</v>
      </c>
      <c r="D81" s="36">
        <v>2</v>
      </c>
      <c r="E81" s="36">
        <v>2</v>
      </c>
      <c r="F81" s="338"/>
      <c r="G81" s="338"/>
      <c r="H81" s="338"/>
      <c r="I81" s="338"/>
    </row>
    <row r="82" spans="1:9" ht="62.25" customHeight="1" thickBot="1" x14ac:dyDescent="1.55">
      <c r="A82" s="321"/>
      <c r="B82" s="321"/>
      <c r="C82" s="321"/>
      <c r="D82" s="321"/>
      <c r="E82" s="321"/>
      <c r="F82" s="34">
        <v>30.2</v>
      </c>
      <c r="G82" s="34">
        <f>SUM(G72:G81)</f>
        <v>36.4</v>
      </c>
      <c r="H82" s="34">
        <f>SUM(H72:H81)</f>
        <v>19.8</v>
      </c>
      <c r="I82" s="34">
        <f>SUM(I72:I81)</f>
        <v>384.5</v>
      </c>
    </row>
    <row r="83" spans="1:9" ht="68.25" customHeight="1" thickBot="1" x14ac:dyDescent="1.45">
      <c r="A83" s="26" t="s">
        <v>37</v>
      </c>
      <c r="B83" s="69">
        <v>50</v>
      </c>
      <c r="C83" s="22" t="s">
        <v>22</v>
      </c>
      <c r="D83" s="63">
        <v>50</v>
      </c>
      <c r="E83" s="63">
        <v>50</v>
      </c>
      <c r="F83" s="63">
        <v>3.3</v>
      </c>
      <c r="G83" s="63">
        <v>0.66</v>
      </c>
      <c r="H83" s="63">
        <v>16.7</v>
      </c>
      <c r="I83" s="17">
        <v>87</v>
      </c>
    </row>
    <row r="84" spans="1:9" ht="49.5" customHeight="1" thickBot="1" x14ac:dyDescent="1.45">
      <c r="A84" s="261"/>
      <c r="B84" s="261"/>
      <c r="C84" s="261"/>
      <c r="D84" s="261"/>
      <c r="E84" s="261"/>
      <c r="F84" s="261"/>
      <c r="G84" s="261"/>
      <c r="H84" s="261"/>
      <c r="I84" s="261"/>
    </row>
    <row r="85" spans="1:9" ht="68.25" customHeight="1" thickBot="1" x14ac:dyDescent="1.45">
      <c r="A85" s="75" t="s">
        <v>38</v>
      </c>
      <c r="B85" s="69">
        <v>80</v>
      </c>
      <c r="C85" s="70" t="s">
        <v>38</v>
      </c>
      <c r="D85" s="68">
        <v>80</v>
      </c>
      <c r="E85" s="68">
        <v>80</v>
      </c>
      <c r="F85" s="68">
        <v>4.0999999999999996</v>
      </c>
      <c r="G85" s="68">
        <v>0.39</v>
      </c>
      <c r="H85" s="68">
        <v>15.8</v>
      </c>
      <c r="I85" s="68">
        <v>187.6</v>
      </c>
    </row>
    <row r="86" spans="1:9" ht="45.75" customHeight="1" thickBot="1" x14ac:dyDescent="1.45">
      <c r="A86" s="266"/>
      <c r="B86" s="269"/>
      <c r="C86" s="269"/>
      <c r="D86" s="269"/>
      <c r="E86" s="269"/>
      <c r="F86" s="269"/>
      <c r="G86" s="269"/>
      <c r="H86" s="269"/>
      <c r="I86" s="270"/>
    </row>
    <row r="87" spans="1:9" ht="56.25" customHeight="1" thickBot="1" x14ac:dyDescent="1.35">
      <c r="A87" s="397" t="s">
        <v>41</v>
      </c>
      <c r="B87" s="399">
        <v>200</v>
      </c>
      <c r="C87" s="96" t="s">
        <v>29</v>
      </c>
      <c r="D87" s="99">
        <v>1</v>
      </c>
      <c r="E87" s="144">
        <v>1</v>
      </c>
      <c r="F87" s="389">
        <v>0.8</v>
      </c>
      <c r="G87" s="389">
        <v>6.1</v>
      </c>
      <c r="H87" s="392">
        <v>6.5</v>
      </c>
      <c r="I87" s="389">
        <v>87</v>
      </c>
    </row>
    <row r="88" spans="1:9" ht="67.5" customHeight="1" thickBot="1" x14ac:dyDescent="1.35">
      <c r="A88" s="398"/>
      <c r="B88" s="400"/>
      <c r="C88" s="96" t="s">
        <v>21</v>
      </c>
      <c r="D88" s="99">
        <v>34</v>
      </c>
      <c r="E88" s="144">
        <v>34</v>
      </c>
      <c r="F88" s="390"/>
      <c r="G88" s="390"/>
      <c r="H88" s="393"/>
      <c r="I88" s="390"/>
    </row>
    <row r="89" spans="1:9" ht="56.25" customHeight="1" thickBot="1" x14ac:dyDescent="1.35">
      <c r="A89" s="398"/>
      <c r="B89" s="400"/>
      <c r="C89" s="145" t="s">
        <v>12</v>
      </c>
      <c r="D89" s="98">
        <v>15</v>
      </c>
      <c r="E89" s="146">
        <v>15</v>
      </c>
      <c r="F89" s="391"/>
      <c r="G89" s="391"/>
      <c r="H89" s="394"/>
      <c r="I89" s="391"/>
    </row>
    <row r="90" spans="1:9" ht="56.25" customHeight="1" thickBot="1" x14ac:dyDescent="1.1499999999999999">
      <c r="A90" s="369"/>
      <c r="B90" s="369"/>
      <c r="C90" s="369"/>
      <c r="D90" s="369"/>
      <c r="E90" s="369"/>
      <c r="F90" s="14">
        <f>SUM(F87:F89)</f>
        <v>0.8</v>
      </c>
      <c r="G90" s="14">
        <f>SUM(G87:G89)</f>
        <v>6.1</v>
      </c>
      <c r="H90" s="14">
        <f>SUM(H87:H89)</f>
        <v>6.5</v>
      </c>
      <c r="I90" s="14">
        <f>SUM(I87:I89)</f>
        <v>87</v>
      </c>
    </row>
    <row r="91" spans="1:9" ht="62.25" customHeight="1" thickBot="1" x14ac:dyDescent="1.55">
      <c r="A91" s="353" t="s">
        <v>65</v>
      </c>
      <c r="B91" s="321"/>
      <c r="C91" s="321"/>
      <c r="D91" s="321"/>
      <c r="E91" s="321"/>
      <c r="F91" s="34">
        <f>F90+F85+F83+F82</f>
        <v>38.4</v>
      </c>
      <c r="G91" s="71">
        <f t="shared" ref="G91:I91" si="5">G90+G85+G83+G82</f>
        <v>43.55</v>
      </c>
      <c r="H91" s="71">
        <f t="shared" si="5"/>
        <v>58.8</v>
      </c>
      <c r="I91" s="71">
        <f t="shared" si="5"/>
        <v>746.1</v>
      </c>
    </row>
    <row r="92" spans="1:9" ht="62.25" customHeight="1" thickBot="1" x14ac:dyDescent="1.55">
      <c r="A92" s="353" t="s">
        <v>59</v>
      </c>
      <c r="B92" s="356"/>
      <c r="C92" s="356"/>
      <c r="D92" s="356"/>
      <c r="E92" s="356"/>
      <c r="F92" s="356"/>
      <c r="G92" s="356"/>
      <c r="H92" s="356"/>
      <c r="I92" s="356"/>
    </row>
    <row r="93" spans="1:9" ht="73.5" customHeight="1" thickBot="1" x14ac:dyDescent="1.55">
      <c r="A93" s="37" t="s">
        <v>50</v>
      </c>
      <c r="B93" s="47">
        <v>200</v>
      </c>
      <c r="C93" s="33" t="s">
        <v>50</v>
      </c>
      <c r="D93" s="36">
        <v>200</v>
      </c>
      <c r="E93" s="36">
        <v>200</v>
      </c>
      <c r="F93" s="36"/>
      <c r="G93" s="36"/>
      <c r="H93" s="36">
        <v>17.5</v>
      </c>
      <c r="I93" s="36">
        <v>44.8</v>
      </c>
    </row>
    <row r="94" spans="1:9" ht="62.25" customHeight="1" thickBot="1" x14ac:dyDescent="1.55">
      <c r="A94" s="353" t="s">
        <v>66</v>
      </c>
      <c r="B94" s="353"/>
      <c r="C94" s="353"/>
      <c r="D94" s="353"/>
      <c r="E94" s="353"/>
      <c r="F94" s="34">
        <f>SUM(F93)</f>
        <v>0</v>
      </c>
      <c r="G94" s="34">
        <f>SUM(G93)</f>
        <v>0</v>
      </c>
      <c r="H94" s="34">
        <f>SUM(H93)</f>
        <v>17.5</v>
      </c>
      <c r="I94" s="34">
        <f>SUM(I93)</f>
        <v>44.8</v>
      </c>
    </row>
    <row r="95" spans="1:9" ht="62.25" customHeight="1" thickBot="1" x14ac:dyDescent="1.55">
      <c r="A95" s="353" t="s">
        <v>25</v>
      </c>
      <c r="B95" s="353"/>
      <c r="C95" s="353"/>
      <c r="D95" s="353"/>
      <c r="E95" s="353"/>
      <c r="F95" s="41">
        <f>F94+F91+F70+F56+F22+F63</f>
        <v>108.22</v>
      </c>
      <c r="G95" s="41">
        <f t="shared" ref="G95:I95" si="6">G94+G91+G70+G56+G22+G63</f>
        <v>131.38</v>
      </c>
      <c r="H95" s="41">
        <f t="shared" si="6"/>
        <v>483.21999999999997</v>
      </c>
      <c r="I95" s="41">
        <f t="shared" si="6"/>
        <v>3247.37</v>
      </c>
    </row>
  </sheetData>
  <mergeCells count="78">
    <mergeCell ref="H34:H41"/>
    <mergeCell ref="I34:I41"/>
    <mergeCell ref="A7:A11"/>
    <mergeCell ref="B7:B11"/>
    <mergeCell ref="A12:E12"/>
    <mergeCell ref="F7:F11"/>
    <mergeCell ref="G7:G11"/>
    <mergeCell ref="H7:H11"/>
    <mergeCell ref="I7:I11"/>
    <mergeCell ref="A13:A15"/>
    <mergeCell ref="B13:B15"/>
    <mergeCell ref="F13:F15"/>
    <mergeCell ref="G13:G15"/>
    <mergeCell ref="H13:H15"/>
    <mergeCell ref="A94:E94"/>
    <mergeCell ref="A95:E95"/>
    <mergeCell ref="A91:E91"/>
    <mergeCell ref="A92:I92"/>
    <mergeCell ref="A56:E56"/>
    <mergeCell ref="A64:I64"/>
    <mergeCell ref="A70:E70"/>
    <mergeCell ref="A71:I71"/>
    <mergeCell ref="A66:I66"/>
    <mergeCell ref="A68:I68"/>
    <mergeCell ref="I87:I89"/>
    <mergeCell ref="A90:E90"/>
    <mergeCell ref="A84:I84"/>
    <mergeCell ref="A86:I86"/>
    <mergeCell ref="A87:A89"/>
    <mergeCell ref="B87:B89"/>
    <mergeCell ref="A6:I6"/>
    <mergeCell ref="A72:A81"/>
    <mergeCell ref="B72:B81"/>
    <mergeCell ref="A82:E82"/>
    <mergeCell ref="F72:F81"/>
    <mergeCell ref="G72:G81"/>
    <mergeCell ref="H72:H81"/>
    <mergeCell ref="I72:I81"/>
    <mergeCell ref="A49:E49"/>
    <mergeCell ref="A52:E52"/>
    <mergeCell ref="A54:I54"/>
    <mergeCell ref="A33:E33"/>
    <mergeCell ref="A34:A41"/>
    <mergeCell ref="B34:B41"/>
    <mergeCell ref="A42:E42"/>
    <mergeCell ref="A43:A48"/>
    <mergeCell ref="I50:I51"/>
    <mergeCell ref="B43:B48"/>
    <mergeCell ref="I13:I15"/>
    <mergeCell ref="A16:E16"/>
    <mergeCell ref="A20:I20"/>
    <mergeCell ref="A18:I18"/>
    <mergeCell ref="F24:F32"/>
    <mergeCell ref="G24:G32"/>
    <mergeCell ref="H24:H32"/>
    <mergeCell ref="I24:I32"/>
    <mergeCell ref="A22:E22"/>
    <mergeCell ref="A23:I23"/>
    <mergeCell ref="A24:A32"/>
    <mergeCell ref="B24:B32"/>
    <mergeCell ref="F34:F41"/>
    <mergeCell ref="G34:G41"/>
    <mergeCell ref="F87:F89"/>
    <mergeCell ref="G87:G89"/>
    <mergeCell ref="H87:H89"/>
    <mergeCell ref="F43:F48"/>
    <mergeCell ref="G43:G48"/>
    <mergeCell ref="H43:H48"/>
    <mergeCell ref="A57:I57"/>
    <mergeCell ref="A59:I59"/>
    <mergeCell ref="A61:I61"/>
    <mergeCell ref="A63:E63"/>
    <mergeCell ref="I43:I48"/>
    <mergeCell ref="A50:A51"/>
    <mergeCell ref="B50:B51"/>
    <mergeCell ref="F50:F51"/>
    <mergeCell ref="G50:G51"/>
    <mergeCell ref="H50:H51"/>
  </mergeCells>
  <pageMargins left="0.7" right="0.7" top="0.75" bottom="0.75" header="0.3" footer="0.3"/>
  <pageSetup paperSize="9" scale="1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99"/>
  <sheetViews>
    <sheetView view="pageBreakPreview" topLeftCell="A91" zoomScale="20" zoomScaleSheetLayoutView="20" workbookViewId="0">
      <selection activeCell="G3" sqref="G3"/>
    </sheetView>
  </sheetViews>
  <sheetFormatPr defaultRowHeight="14.4" x14ac:dyDescent="0.3"/>
  <cols>
    <col min="1" max="1" width="153.6640625" style="3" customWidth="1"/>
    <col min="2" max="2" width="57.88671875" style="3" customWidth="1"/>
    <col min="3" max="3" width="146.33203125" customWidth="1"/>
    <col min="4" max="5" width="50.6640625" style="2" customWidth="1"/>
    <col min="6" max="8" width="53.5546875" style="2" customWidth="1"/>
    <col min="9" max="9" width="77.5546875" style="2" customWidth="1"/>
  </cols>
  <sheetData>
    <row r="2" spans="1:9" ht="31.8" thickBot="1" x14ac:dyDescent="0.65">
      <c r="A2" s="5"/>
      <c r="B2" s="5"/>
      <c r="C2" s="6"/>
      <c r="D2" s="8"/>
      <c r="E2" s="8"/>
      <c r="F2" s="8"/>
      <c r="G2" s="8"/>
      <c r="H2" s="8"/>
      <c r="I2" s="8"/>
    </row>
    <row r="3" spans="1:9" ht="87" thickBot="1" x14ac:dyDescent="1.6">
      <c r="A3" s="185" t="s">
        <v>186</v>
      </c>
      <c r="B3" s="148"/>
      <c r="C3" s="149" t="s">
        <v>79</v>
      </c>
      <c r="D3" s="150"/>
      <c r="E3" s="150"/>
      <c r="F3" s="150"/>
      <c r="G3" s="149" t="s">
        <v>189</v>
      </c>
      <c r="H3" s="150"/>
      <c r="I3" s="151"/>
    </row>
    <row r="4" spans="1:9" ht="184.5" customHeight="1" thickBot="1" x14ac:dyDescent="0.35">
      <c r="A4" s="152" t="s">
        <v>0</v>
      </c>
      <c r="B4" s="152" t="s">
        <v>1</v>
      </c>
      <c r="C4" s="152" t="s">
        <v>2</v>
      </c>
      <c r="D4" s="152" t="s">
        <v>3</v>
      </c>
      <c r="E4" s="152" t="s">
        <v>4</v>
      </c>
      <c r="F4" s="152" t="s">
        <v>5</v>
      </c>
      <c r="G4" s="152" t="s">
        <v>6</v>
      </c>
      <c r="H4" s="152" t="s">
        <v>7</v>
      </c>
      <c r="I4" s="153" t="s">
        <v>8</v>
      </c>
    </row>
    <row r="5" spans="1:9" ht="76.5" customHeight="1" thickBot="1" x14ac:dyDescent="1.6">
      <c r="A5" s="414" t="s">
        <v>9</v>
      </c>
      <c r="B5" s="414"/>
      <c r="C5" s="414"/>
      <c r="D5" s="414"/>
      <c r="E5" s="414"/>
      <c r="F5" s="414"/>
      <c r="G5" s="414"/>
      <c r="H5" s="414"/>
      <c r="I5" s="414"/>
    </row>
    <row r="6" spans="1:9" ht="76.5" customHeight="1" thickBot="1" x14ac:dyDescent="1.6">
      <c r="A6" s="429" t="s">
        <v>82</v>
      </c>
      <c r="B6" s="421">
        <v>200</v>
      </c>
      <c r="C6" s="154" t="s">
        <v>29</v>
      </c>
      <c r="D6" s="155">
        <v>0.5</v>
      </c>
      <c r="E6" s="156">
        <v>0.5</v>
      </c>
      <c r="F6" s="432"/>
      <c r="G6" s="408"/>
      <c r="H6" s="408">
        <v>11.97</v>
      </c>
      <c r="I6" s="425">
        <v>57</v>
      </c>
    </row>
    <row r="7" spans="1:9" ht="76.5" customHeight="1" thickBot="1" x14ac:dyDescent="1.6">
      <c r="A7" s="430"/>
      <c r="B7" s="431"/>
      <c r="C7" s="157" t="s">
        <v>12</v>
      </c>
      <c r="D7" s="158">
        <v>15</v>
      </c>
      <c r="E7" s="159">
        <v>15</v>
      </c>
      <c r="F7" s="433"/>
      <c r="G7" s="416"/>
      <c r="H7" s="416"/>
      <c r="I7" s="426"/>
    </row>
    <row r="8" spans="1:9" ht="76.5" customHeight="1" thickBot="1" x14ac:dyDescent="1.6">
      <c r="A8" s="401"/>
      <c r="B8" s="401"/>
      <c r="C8" s="401"/>
      <c r="D8" s="401"/>
      <c r="E8" s="401"/>
      <c r="F8" s="161">
        <f>SUM(F6:F7)</f>
        <v>0</v>
      </c>
      <c r="G8" s="161">
        <f>SUM(G6:G7)</f>
        <v>0</v>
      </c>
      <c r="H8" s="161">
        <f>SUM(H6:H7)</f>
        <v>11.97</v>
      </c>
      <c r="I8" s="161">
        <f>SUM(I6:I7)</f>
        <v>57</v>
      </c>
    </row>
    <row r="9" spans="1:9" ht="76.5" customHeight="1" thickBot="1" x14ac:dyDescent="1.6">
      <c r="A9" s="405" t="s">
        <v>114</v>
      </c>
      <c r="B9" s="417" t="s">
        <v>115</v>
      </c>
      <c r="C9" s="154" t="s">
        <v>11</v>
      </c>
      <c r="D9" s="158">
        <v>90</v>
      </c>
      <c r="E9" s="158">
        <v>90</v>
      </c>
      <c r="F9" s="408">
        <v>5.9</v>
      </c>
      <c r="G9" s="408">
        <v>6.4</v>
      </c>
      <c r="H9" s="408">
        <v>16</v>
      </c>
      <c r="I9" s="408">
        <v>150</v>
      </c>
    </row>
    <row r="10" spans="1:9" ht="76.5" customHeight="1" thickBot="1" x14ac:dyDescent="1.6">
      <c r="A10" s="434"/>
      <c r="B10" s="414"/>
      <c r="C10" s="154" t="s">
        <v>10</v>
      </c>
      <c r="D10" s="158">
        <v>20</v>
      </c>
      <c r="E10" s="158">
        <v>20</v>
      </c>
      <c r="F10" s="409"/>
      <c r="G10" s="409"/>
      <c r="H10" s="409"/>
      <c r="I10" s="409"/>
    </row>
    <row r="11" spans="1:9" ht="76.5" customHeight="1" thickBot="1" x14ac:dyDescent="1.6">
      <c r="A11" s="435"/>
      <c r="B11" s="414"/>
      <c r="C11" s="154" t="s">
        <v>42</v>
      </c>
      <c r="D11" s="158">
        <v>12</v>
      </c>
      <c r="E11" s="158">
        <v>12</v>
      </c>
      <c r="F11" s="416"/>
      <c r="G11" s="416"/>
      <c r="H11" s="416"/>
      <c r="I11" s="416"/>
    </row>
    <row r="12" spans="1:9" ht="76.5" customHeight="1" thickBot="1" x14ac:dyDescent="1.6">
      <c r="A12" s="436"/>
      <c r="B12" s="437"/>
      <c r="C12" s="437"/>
      <c r="D12" s="437"/>
      <c r="E12" s="437"/>
      <c r="F12" s="162">
        <f>SUM(F9:F11)</f>
        <v>5.9</v>
      </c>
      <c r="G12" s="162">
        <f>SUM(G9:G11)</f>
        <v>6.4</v>
      </c>
      <c r="H12" s="163">
        <f>SUM(H9:H11)</f>
        <v>16</v>
      </c>
      <c r="I12" s="163">
        <f>SUM(I9:I11)</f>
        <v>150</v>
      </c>
    </row>
    <row r="13" spans="1:9" ht="76.5" customHeight="1" thickBot="1" x14ac:dyDescent="1.6">
      <c r="A13" s="410" t="s">
        <v>62</v>
      </c>
      <c r="B13" s="438"/>
      <c r="C13" s="438"/>
      <c r="D13" s="438"/>
      <c r="E13" s="439"/>
      <c r="F13" s="162">
        <f>F8+F12</f>
        <v>5.9</v>
      </c>
      <c r="G13" s="162">
        <f t="shared" ref="G13:I13" si="0">G8+G12</f>
        <v>6.4</v>
      </c>
      <c r="H13" s="162">
        <f t="shared" si="0"/>
        <v>27.97</v>
      </c>
      <c r="I13" s="162">
        <f t="shared" si="0"/>
        <v>207</v>
      </c>
    </row>
    <row r="14" spans="1:9" ht="76.5" customHeight="1" thickBot="1" x14ac:dyDescent="1.6">
      <c r="A14" s="413" t="s">
        <v>13</v>
      </c>
      <c r="B14" s="413"/>
      <c r="C14" s="413"/>
      <c r="D14" s="413"/>
      <c r="E14" s="413"/>
      <c r="F14" s="413"/>
      <c r="G14" s="413"/>
      <c r="H14" s="413"/>
      <c r="I14" s="413"/>
    </row>
    <row r="15" spans="1:9" ht="76.5" customHeight="1" thickBot="1" x14ac:dyDescent="1.6">
      <c r="A15" s="440" t="s">
        <v>96</v>
      </c>
      <c r="B15" s="421">
        <v>250</v>
      </c>
      <c r="C15" s="154" t="s">
        <v>116</v>
      </c>
      <c r="D15" s="158">
        <v>35</v>
      </c>
      <c r="E15" s="158">
        <v>35</v>
      </c>
      <c r="F15" s="423">
        <v>6.45</v>
      </c>
      <c r="G15" s="423">
        <v>7.4</v>
      </c>
      <c r="H15" s="423">
        <v>11.8</v>
      </c>
      <c r="I15" s="423">
        <v>203.5</v>
      </c>
    </row>
    <row r="16" spans="1:9" ht="76.5" customHeight="1" thickBot="1" x14ac:dyDescent="1.6">
      <c r="A16" s="422"/>
      <c r="B16" s="422"/>
      <c r="C16" s="154" t="s">
        <v>12</v>
      </c>
      <c r="D16" s="158">
        <v>5</v>
      </c>
      <c r="E16" s="158">
        <v>5</v>
      </c>
      <c r="F16" s="424"/>
      <c r="G16" s="424"/>
      <c r="H16" s="424"/>
      <c r="I16" s="424"/>
    </row>
    <row r="17" spans="1:9" ht="76.5" customHeight="1" thickBot="1" x14ac:dyDescent="1.6">
      <c r="A17" s="422"/>
      <c r="B17" s="422"/>
      <c r="C17" s="154" t="s">
        <v>21</v>
      </c>
      <c r="D17" s="158">
        <v>110</v>
      </c>
      <c r="E17" s="158">
        <v>110</v>
      </c>
      <c r="F17" s="424"/>
      <c r="G17" s="424"/>
      <c r="H17" s="424"/>
      <c r="I17" s="424"/>
    </row>
    <row r="18" spans="1:9" ht="76.5" customHeight="1" thickBot="1" x14ac:dyDescent="1.6">
      <c r="A18" s="422"/>
      <c r="B18" s="422"/>
      <c r="C18" s="154" t="s">
        <v>10</v>
      </c>
      <c r="D18" s="158">
        <v>5</v>
      </c>
      <c r="E18" s="158">
        <v>5</v>
      </c>
      <c r="F18" s="424"/>
      <c r="G18" s="424"/>
      <c r="H18" s="424"/>
      <c r="I18" s="424"/>
    </row>
    <row r="19" spans="1:9" ht="76.5" customHeight="1" thickBot="1" x14ac:dyDescent="1.6">
      <c r="A19" s="422"/>
      <c r="B19" s="422"/>
      <c r="C19" s="164" t="s">
        <v>88</v>
      </c>
      <c r="D19" s="158">
        <v>1</v>
      </c>
      <c r="E19" s="158">
        <v>1</v>
      </c>
      <c r="F19" s="424"/>
      <c r="G19" s="424"/>
      <c r="H19" s="424"/>
      <c r="I19" s="424"/>
    </row>
    <row r="20" spans="1:9" ht="76.5" customHeight="1" thickBot="1" x14ac:dyDescent="1.6">
      <c r="A20" s="401"/>
      <c r="B20" s="401"/>
      <c r="C20" s="401"/>
      <c r="D20" s="401"/>
      <c r="E20" s="401"/>
      <c r="F20" s="165">
        <f>SUM(F15:F19)</f>
        <v>6.45</v>
      </c>
      <c r="G20" s="165">
        <f>SUM(G15:G19)</f>
        <v>7.4</v>
      </c>
      <c r="H20" s="165">
        <f>SUM(H15:H19)</f>
        <v>11.8</v>
      </c>
      <c r="I20" s="165">
        <f>SUM(I15:I19)</f>
        <v>203.5</v>
      </c>
    </row>
    <row r="21" spans="1:9" ht="76.5" customHeight="1" thickBot="1" x14ac:dyDescent="1.6">
      <c r="A21" s="419" t="s">
        <v>102</v>
      </c>
      <c r="B21" s="420">
        <v>200</v>
      </c>
      <c r="C21" s="157" t="s">
        <v>32</v>
      </c>
      <c r="D21" s="158">
        <v>10</v>
      </c>
      <c r="E21" s="158">
        <v>10</v>
      </c>
      <c r="F21" s="408">
        <v>3.11</v>
      </c>
      <c r="G21" s="408">
        <v>2.1</v>
      </c>
      <c r="H21" s="408">
        <v>8.56</v>
      </c>
      <c r="I21" s="408">
        <v>104.2</v>
      </c>
    </row>
    <row r="22" spans="1:9" ht="76.5" customHeight="1" thickBot="1" x14ac:dyDescent="1.6">
      <c r="A22" s="419"/>
      <c r="B22" s="420"/>
      <c r="C22" s="157" t="s">
        <v>103</v>
      </c>
      <c r="D22" s="158">
        <v>4</v>
      </c>
      <c r="E22" s="158">
        <v>4</v>
      </c>
      <c r="F22" s="409"/>
      <c r="G22" s="409"/>
      <c r="H22" s="409"/>
      <c r="I22" s="409"/>
    </row>
    <row r="23" spans="1:9" ht="76.5" customHeight="1" thickBot="1" x14ac:dyDescent="1.6">
      <c r="A23" s="419"/>
      <c r="B23" s="420"/>
      <c r="C23" s="157" t="s">
        <v>21</v>
      </c>
      <c r="D23" s="158">
        <v>50</v>
      </c>
      <c r="E23" s="158">
        <v>50</v>
      </c>
      <c r="F23" s="416"/>
      <c r="G23" s="416"/>
      <c r="H23" s="416"/>
      <c r="I23" s="416"/>
    </row>
    <row r="24" spans="1:9" ht="76.5" customHeight="1" thickBot="1" x14ac:dyDescent="1.6">
      <c r="A24" s="418"/>
      <c r="B24" s="403"/>
      <c r="C24" s="403"/>
      <c r="D24" s="403"/>
      <c r="E24" s="404"/>
      <c r="F24" s="165">
        <f>SUM(F21:F23)</f>
        <v>3.11</v>
      </c>
      <c r="G24" s="165">
        <f>SUM(G21:G23)</f>
        <v>2.1</v>
      </c>
      <c r="H24" s="165">
        <f>SUM(H21:H23)</f>
        <v>8.56</v>
      </c>
      <c r="I24" s="165">
        <f>SUM(I21:I23)</f>
        <v>104.2</v>
      </c>
    </row>
    <row r="25" spans="1:9" ht="76.5" customHeight="1" thickBot="1" x14ac:dyDescent="1.6">
      <c r="A25" s="166" t="s">
        <v>38</v>
      </c>
      <c r="B25" s="162">
        <v>50</v>
      </c>
      <c r="C25" s="164" t="s">
        <v>38</v>
      </c>
      <c r="D25" s="158">
        <v>50</v>
      </c>
      <c r="E25" s="158">
        <v>50</v>
      </c>
      <c r="F25" s="158">
        <v>4.0999999999999996</v>
      </c>
      <c r="G25" s="158">
        <v>0.3</v>
      </c>
      <c r="H25" s="158">
        <v>40.19</v>
      </c>
      <c r="I25" s="158">
        <v>192.2</v>
      </c>
    </row>
    <row r="26" spans="1:9" ht="76.5" customHeight="1" thickBot="1" x14ac:dyDescent="1.6">
      <c r="A26" s="402"/>
      <c r="B26" s="403"/>
      <c r="C26" s="403"/>
      <c r="D26" s="403"/>
      <c r="E26" s="403"/>
      <c r="F26" s="403"/>
      <c r="G26" s="403"/>
      <c r="H26" s="403"/>
      <c r="I26" s="404"/>
    </row>
    <row r="27" spans="1:9" ht="76.5" customHeight="1" thickBot="1" x14ac:dyDescent="1.6">
      <c r="A27" s="167" t="s">
        <v>37</v>
      </c>
      <c r="B27" s="168">
        <v>50</v>
      </c>
      <c r="C27" s="154" t="s">
        <v>22</v>
      </c>
      <c r="D27" s="158">
        <v>50</v>
      </c>
      <c r="E27" s="158">
        <v>50</v>
      </c>
      <c r="F27" s="158">
        <v>3.3</v>
      </c>
      <c r="G27" s="158">
        <v>0.66</v>
      </c>
      <c r="H27" s="158">
        <v>16.7</v>
      </c>
      <c r="I27" s="169">
        <v>87</v>
      </c>
    </row>
    <row r="28" spans="1:9" ht="76.5" customHeight="1" thickBot="1" x14ac:dyDescent="1.6">
      <c r="A28" s="414" t="s">
        <v>61</v>
      </c>
      <c r="B28" s="414"/>
      <c r="C28" s="414"/>
      <c r="D28" s="414"/>
      <c r="E28" s="414"/>
      <c r="F28" s="165">
        <f>F27+F25+F24+F20</f>
        <v>16.96</v>
      </c>
      <c r="G28" s="165">
        <f t="shared" ref="G28:I28" si="1">G27+G25+G24+G20</f>
        <v>10.46</v>
      </c>
      <c r="H28" s="165">
        <f t="shared" si="1"/>
        <v>77.25</v>
      </c>
      <c r="I28" s="165">
        <f t="shared" si="1"/>
        <v>586.9</v>
      </c>
    </row>
    <row r="29" spans="1:9" ht="76.5" customHeight="1" thickBot="1" x14ac:dyDescent="1.6">
      <c r="A29" s="414" t="s">
        <v>14</v>
      </c>
      <c r="B29" s="414"/>
      <c r="C29" s="414"/>
      <c r="D29" s="414"/>
      <c r="E29" s="414"/>
      <c r="F29" s="414"/>
      <c r="G29" s="414"/>
      <c r="H29" s="414"/>
      <c r="I29" s="414"/>
    </row>
    <row r="30" spans="1:9" ht="72.75" customHeight="1" thickBot="1" x14ac:dyDescent="1.6">
      <c r="A30" s="415" t="s">
        <v>160</v>
      </c>
      <c r="B30" s="407">
        <v>300</v>
      </c>
      <c r="C30" s="154" t="s">
        <v>55</v>
      </c>
      <c r="D30" s="158">
        <v>18</v>
      </c>
      <c r="E30" s="158">
        <v>18</v>
      </c>
      <c r="F30" s="408">
        <v>2.76</v>
      </c>
      <c r="G30" s="408">
        <v>6.1</v>
      </c>
      <c r="H30" s="408">
        <v>12.45</v>
      </c>
      <c r="I30" s="408">
        <v>140.86000000000001</v>
      </c>
    </row>
    <row r="31" spans="1:9" ht="72.75" customHeight="1" thickBot="1" x14ac:dyDescent="1.6">
      <c r="A31" s="415"/>
      <c r="B31" s="407"/>
      <c r="C31" s="154" t="s">
        <v>18</v>
      </c>
      <c r="D31" s="158">
        <v>100</v>
      </c>
      <c r="E31" s="158">
        <v>75</v>
      </c>
      <c r="F31" s="409"/>
      <c r="G31" s="409"/>
      <c r="H31" s="409"/>
      <c r="I31" s="409"/>
    </row>
    <row r="32" spans="1:9" ht="72.75" customHeight="1" thickBot="1" x14ac:dyDescent="1.6">
      <c r="A32" s="415"/>
      <c r="B32" s="407"/>
      <c r="C32" s="154" t="s">
        <v>20</v>
      </c>
      <c r="D32" s="170">
        <v>36</v>
      </c>
      <c r="E32" s="170">
        <v>32.04</v>
      </c>
      <c r="F32" s="409"/>
      <c r="G32" s="409"/>
      <c r="H32" s="409"/>
      <c r="I32" s="409"/>
    </row>
    <row r="33" spans="1:10" ht="72.75" customHeight="1" thickBot="1" x14ac:dyDescent="1.6">
      <c r="A33" s="415"/>
      <c r="B33" s="407"/>
      <c r="C33" s="154" t="s">
        <v>67</v>
      </c>
      <c r="D33" s="158">
        <v>36</v>
      </c>
      <c r="E33" s="158">
        <v>32.4</v>
      </c>
      <c r="F33" s="409"/>
      <c r="G33" s="409"/>
      <c r="H33" s="409"/>
      <c r="I33" s="409"/>
    </row>
    <row r="34" spans="1:10" ht="72.75" customHeight="1" thickBot="1" x14ac:dyDescent="1.6">
      <c r="A34" s="415"/>
      <c r="B34" s="407"/>
      <c r="C34" s="154" t="s">
        <v>54</v>
      </c>
      <c r="D34" s="158">
        <v>11</v>
      </c>
      <c r="E34" s="158">
        <v>11</v>
      </c>
      <c r="F34" s="409"/>
      <c r="G34" s="409"/>
      <c r="H34" s="409"/>
      <c r="I34" s="409"/>
    </row>
    <row r="35" spans="1:10" ht="72.75" customHeight="1" thickBot="1" x14ac:dyDescent="1.6">
      <c r="A35" s="415"/>
      <c r="B35" s="407"/>
      <c r="C35" s="154" t="s">
        <v>17</v>
      </c>
      <c r="D35" s="158">
        <v>90</v>
      </c>
      <c r="E35" s="158">
        <v>66.239999999999995</v>
      </c>
      <c r="F35" s="409"/>
      <c r="G35" s="409"/>
      <c r="H35" s="409"/>
      <c r="I35" s="409"/>
    </row>
    <row r="36" spans="1:10" ht="72.75" customHeight="1" thickBot="1" x14ac:dyDescent="1.6">
      <c r="A36" s="415"/>
      <c r="B36" s="407"/>
      <c r="C36" s="154" t="s">
        <v>88</v>
      </c>
      <c r="D36" s="158">
        <v>2</v>
      </c>
      <c r="E36" s="158">
        <v>2</v>
      </c>
      <c r="F36" s="416"/>
      <c r="G36" s="416"/>
      <c r="H36" s="416"/>
      <c r="I36" s="416"/>
    </row>
    <row r="37" spans="1:10" ht="72.75" customHeight="1" thickBot="1" x14ac:dyDescent="1.6">
      <c r="A37" s="401"/>
      <c r="B37" s="401"/>
      <c r="C37" s="401"/>
      <c r="D37" s="401"/>
      <c r="E37" s="401"/>
      <c r="F37" s="162">
        <f>SUM(F30:F36)</f>
        <v>2.76</v>
      </c>
      <c r="G37" s="162">
        <f>SUM(G30:G36)</f>
        <v>6.1</v>
      </c>
      <c r="H37" s="162">
        <f>SUM(H30:H36)</f>
        <v>12.45</v>
      </c>
      <c r="I37" s="162">
        <f>SUM(I30:I36)</f>
        <v>140.86000000000001</v>
      </c>
    </row>
    <row r="38" spans="1:10" ht="72.75" customHeight="1" thickBot="1" x14ac:dyDescent="1.6">
      <c r="A38" s="440" t="s">
        <v>56</v>
      </c>
      <c r="B38" s="421" t="s">
        <v>187</v>
      </c>
      <c r="C38" s="171" t="s">
        <v>18</v>
      </c>
      <c r="D38" s="172">
        <v>300</v>
      </c>
      <c r="E38" s="158">
        <v>225</v>
      </c>
      <c r="F38" s="427">
        <v>20.8</v>
      </c>
      <c r="G38" s="427">
        <v>22.5</v>
      </c>
      <c r="H38" s="427">
        <v>31.4</v>
      </c>
      <c r="I38" s="427">
        <v>473.26</v>
      </c>
    </row>
    <row r="39" spans="1:10" ht="72.75" customHeight="1" thickBot="1" x14ac:dyDescent="0.35">
      <c r="A39" s="422"/>
      <c r="B39" s="422"/>
      <c r="C39" s="171" t="s">
        <v>33</v>
      </c>
      <c r="D39" s="155">
        <v>70</v>
      </c>
      <c r="E39" s="155">
        <v>70</v>
      </c>
      <c r="F39" s="428"/>
      <c r="G39" s="428"/>
      <c r="H39" s="428"/>
      <c r="I39" s="428"/>
    </row>
    <row r="40" spans="1:10" ht="72.75" customHeight="1" thickBot="1" x14ac:dyDescent="1.6">
      <c r="A40" s="422"/>
      <c r="B40" s="422"/>
      <c r="C40" s="154" t="s">
        <v>46</v>
      </c>
      <c r="D40" s="155">
        <v>14</v>
      </c>
      <c r="E40" s="155">
        <v>14</v>
      </c>
      <c r="F40" s="428"/>
      <c r="G40" s="428"/>
      <c r="H40" s="428"/>
      <c r="I40" s="428"/>
    </row>
    <row r="41" spans="1:10" ht="76.5" customHeight="1" thickBot="1" x14ac:dyDescent="1.6">
      <c r="A41" s="422"/>
      <c r="B41" s="422"/>
      <c r="C41" s="154" t="s">
        <v>88</v>
      </c>
      <c r="D41" s="155">
        <v>2</v>
      </c>
      <c r="E41" s="155">
        <v>2</v>
      </c>
      <c r="F41" s="428"/>
      <c r="G41" s="428"/>
      <c r="H41" s="428"/>
      <c r="I41" s="428"/>
    </row>
    <row r="42" spans="1:10" ht="76.5" customHeight="1" thickBot="1" x14ac:dyDescent="1.6">
      <c r="A42" s="422"/>
      <c r="B42" s="422"/>
      <c r="C42" s="171" t="s">
        <v>11</v>
      </c>
      <c r="D42" s="158">
        <v>26</v>
      </c>
      <c r="E42" s="158">
        <v>26</v>
      </c>
      <c r="F42" s="428"/>
      <c r="G42" s="428"/>
      <c r="H42" s="428"/>
      <c r="I42" s="428"/>
    </row>
    <row r="43" spans="1:10" ht="76.5" customHeight="1" thickBot="1" x14ac:dyDescent="1.6">
      <c r="A43" s="422"/>
      <c r="B43" s="422"/>
      <c r="C43" s="171" t="s">
        <v>67</v>
      </c>
      <c r="D43" s="158">
        <v>60</v>
      </c>
      <c r="E43" s="158">
        <v>54</v>
      </c>
      <c r="F43" s="428"/>
      <c r="G43" s="428"/>
      <c r="H43" s="428"/>
      <c r="I43" s="428"/>
    </row>
    <row r="44" spans="1:10" ht="76.5" customHeight="1" thickBot="1" x14ac:dyDescent="1.6">
      <c r="A44" s="422"/>
      <c r="B44" s="422"/>
      <c r="C44" s="171" t="s">
        <v>70</v>
      </c>
      <c r="D44" s="158">
        <v>275</v>
      </c>
      <c r="E44" s="158">
        <v>178.75</v>
      </c>
      <c r="F44" s="428"/>
      <c r="G44" s="428"/>
      <c r="H44" s="428"/>
      <c r="I44" s="428"/>
    </row>
    <row r="45" spans="1:10" ht="76.5" customHeight="1" thickBot="1" x14ac:dyDescent="1.6">
      <c r="A45" s="422"/>
      <c r="B45" s="422"/>
      <c r="C45" s="171" t="s">
        <v>85</v>
      </c>
      <c r="D45" s="158">
        <v>18</v>
      </c>
      <c r="E45" s="158">
        <v>16</v>
      </c>
      <c r="F45" s="428"/>
      <c r="G45" s="428"/>
      <c r="H45" s="428"/>
      <c r="I45" s="428"/>
    </row>
    <row r="46" spans="1:10" ht="76.5" customHeight="1" thickBot="1" x14ac:dyDescent="1.6">
      <c r="A46" s="448"/>
      <c r="B46" s="411"/>
      <c r="C46" s="411"/>
      <c r="D46" s="411"/>
      <c r="E46" s="412"/>
      <c r="F46" s="165">
        <f>SUM(F38:F45)</f>
        <v>20.8</v>
      </c>
      <c r="G46" s="165">
        <f>SUM(G38:G45)</f>
        <v>22.5</v>
      </c>
      <c r="H46" s="165">
        <f>SUM(H38:H45)</f>
        <v>31.4</v>
      </c>
      <c r="I46" s="165">
        <f>SUM(I38:I45)</f>
        <v>473.26</v>
      </c>
    </row>
    <row r="47" spans="1:10" ht="76.5" customHeight="1" thickBot="1" x14ac:dyDescent="1.6">
      <c r="A47" s="415" t="s">
        <v>130</v>
      </c>
      <c r="B47" s="417" t="s">
        <v>188</v>
      </c>
      <c r="C47" s="154" t="s">
        <v>16</v>
      </c>
      <c r="D47" s="158">
        <v>10</v>
      </c>
      <c r="E47" s="158">
        <v>10</v>
      </c>
      <c r="F47" s="408">
        <v>4.0999999999999996</v>
      </c>
      <c r="G47" s="408">
        <v>6.88</v>
      </c>
      <c r="H47" s="408">
        <v>6.8</v>
      </c>
      <c r="I47" s="408">
        <v>78.25</v>
      </c>
      <c r="J47" s="2"/>
    </row>
    <row r="48" spans="1:10" ht="76.5" customHeight="1" thickBot="1" x14ac:dyDescent="1.6">
      <c r="A48" s="415"/>
      <c r="B48" s="417"/>
      <c r="C48" s="154" t="s">
        <v>12</v>
      </c>
      <c r="D48" s="158">
        <v>2</v>
      </c>
      <c r="E48" s="158">
        <v>2</v>
      </c>
      <c r="F48" s="409"/>
      <c r="G48" s="409"/>
      <c r="H48" s="409"/>
      <c r="I48" s="409"/>
      <c r="J48" s="2"/>
    </row>
    <row r="49" spans="1:10" ht="76.5" customHeight="1" thickBot="1" x14ac:dyDescent="1.6">
      <c r="A49" s="415"/>
      <c r="B49" s="417"/>
      <c r="C49" s="154" t="s">
        <v>27</v>
      </c>
      <c r="D49" s="158">
        <v>251</v>
      </c>
      <c r="E49" s="158">
        <v>168.17</v>
      </c>
      <c r="F49" s="409"/>
      <c r="G49" s="409"/>
      <c r="H49" s="409"/>
      <c r="I49" s="409"/>
      <c r="J49" s="2"/>
    </row>
    <row r="50" spans="1:10" ht="76.5" customHeight="1" thickBot="1" x14ac:dyDescent="1.6">
      <c r="A50" s="401"/>
      <c r="B50" s="401"/>
      <c r="C50" s="401"/>
      <c r="D50" s="401"/>
      <c r="E50" s="401"/>
      <c r="F50" s="162">
        <f>SUM(F47:F49)</f>
        <v>4.0999999999999996</v>
      </c>
      <c r="G50" s="162">
        <f>SUM(G47:G49)</f>
        <v>6.88</v>
      </c>
      <c r="H50" s="162">
        <f>SUM(H47:H49)</f>
        <v>6.8</v>
      </c>
      <c r="I50" s="162">
        <f>SUM(I47:I49)</f>
        <v>78.25</v>
      </c>
      <c r="J50" s="2"/>
    </row>
    <row r="51" spans="1:10" ht="76.5" customHeight="1" thickBot="1" x14ac:dyDescent="1.6">
      <c r="A51" s="415" t="s">
        <v>109</v>
      </c>
      <c r="B51" s="407">
        <v>200</v>
      </c>
      <c r="C51" s="154" t="s">
        <v>110</v>
      </c>
      <c r="D51" s="158">
        <v>20</v>
      </c>
      <c r="E51" s="158">
        <v>18</v>
      </c>
      <c r="F51" s="408">
        <v>0.65</v>
      </c>
      <c r="G51" s="408">
        <v>0</v>
      </c>
      <c r="H51" s="408">
        <v>20.3</v>
      </c>
      <c r="I51" s="408">
        <v>99</v>
      </c>
    </row>
    <row r="52" spans="1:10" ht="76.5" customHeight="1" thickBot="1" x14ac:dyDescent="1.6">
      <c r="A52" s="415"/>
      <c r="B52" s="407"/>
      <c r="C52" s="154" t="s">
        <v>12</v>
      </c>
      <c r="D52" s="158">
        <v>20</v>
      </c>
      <c r="E52" s="158">
        <v>20</v>
      </c>
      <c r="F52" s="416"/>
      <c r="G52" s="416"/>
      <c r="H52" s="416"/>
      <c r="I52" s="416"/>
    </row>
    <row r="53" spans="1:10" ht="76.5" customHeight="1" thickBot="1" x14ac:dyDescent="1.6">
      <c r="A53" s="401"/>
      <c r="B53" s="401"/>
      <c r="C53" s="401"/>
      <c r="D53" s="401"/>
      <c r="E53" s="401"/>
      <c r="F53" s="162">
        <f>SUM(F51:F52)</f>
        <v>0.65</v>
      </c>
      <c r="G53" s="162">
        <f>SUM(G51:G52)</f>
        <v>0</v>
      </c>
      <c r="H53" s="162">
        <f>SUM(H51:H52)</f>
        <v>20.3</v>
      </c>
      <c r="I53" s="162">
        <f>SUM(I51:I52)</f>
        <v>99</v>
      </c>
    </row>
    <row r="54" spans="1:10" ht="76.5" customHeight="1" thickBot="1" x14ac:dyDescent="1.6">
      <c r="A54" s="166" t="s">
        <v>38</v>
      </c>
      <c r="B54" s="162">
        <v>50</v>
      </c>
      <c r="C54" s="164" t="s">
        <v>38</v>
      </c>
      <c r="D54" s="158">
        <v>50</v>
      </c>
      <c r="E54" s="158">
        <v>50</v>
      </c>
      <c r="F54" s="158">
        <v>4.0999999999999996</v>
      </c>
      <c r="G54" s="158">
        <v>0.3</v>
      </c>
      <c r="H54" s="158">
        <v>40.19</v>
      </c>
      <c r="I54" s="158">
        <v>192.2</v>
      </c>
    </row>
    <row r="55" spans="1:10" ht="76.5" customHeight="1" thickBot="1" x14ac:dyDescent="1.6">
      <c r="A55" s="402"/>
      <c r="B55" s="403"/>
      <c r="C55" s="403"/>
      <c r="D55" s="403"/>
      <c r="E55" s="403"/>
      <c r="F55" s="403"/>
      <c r="G55" s="403"/>
      <c r="H55" s="403"/>
      <c r="I55" s="404"/>
    </row>
    <row r="56" spans="1:10" ht="76.5" customHeight="1" thickBot="1" x14ac:dyDescent="1.6">
      <c r="A56" s="167" t="s">
        <v>37</v>
      </c>
      <c r="B56" s="168">
        <v>50</v>
      </c>
      <c r="C56" s="154" t="s">
        <v>22</v>
      </c>
      <c r="D56" s="158">
        <v>50</v>
      </c>
      <c r="E56" s="158">
        <v>50</v>
      </c>
      <c r="F56" s="158">
        <v>3.3</v>
      </c>
      <c r="G56" s="158">
        <v>0.66</v>
      </c>
      <c r="H56" s="158">
        <v>16.7</v>
      </c>
      <c r="I56" s="169">
        <v>87</v>
      </c>
    </row>
    <row r="57" spans="1:10" ht="76.5" customHeight="1" thickBot="1" x14ac:dyDescent="1.6">
      <c r="A57" s="414" t="s">
        <v>24</v>
      </c>
      <c r="B57" s="414"/>
      <c r="C57" s="414"/>
      <c r="D57" s="414"/>
      <c r="E57" s="414"/>
      <c r="F57" s="165">
        <f>F56+F54+F53+F50+F46+F37</f>
        <v>35.71</v>
      </c>
      <c r="G57" s="165">
        <f t="shared" ref="G57:I57" si="2">G56+G54+G53+G50+G46+G37</f>
        <v>36.44</v>
      </c>
      <c r="H57" s="165">
        <f t="shared" si="2"/>
        <v>127.83999999999999</v>
      </c>
      <c r="I57" s="165">
        <f t="shared" si="2"/>
        <v>1070.5700000000002</v>
      </c>
    </row>
    <row r="58" spans="1:10" s="205" customFormat="1" ht="77.25" customHeight="1" thickBot="1" x14ac:dyDescent="1.55">
      <c r="A58" s="353" t="s">
        <v>185</v>
      </c>
      <c r="B58" s="353"/>
      <c r="C58" s="353"/>
      <c r="D58" s="353"/>
      <c r="E58" s="353"/>
      <c r="F58" s="353"/>
      <c r="G58" s="353"/>
      <c r="H58" s="353"/>
      <c r="I58" s="353"/>
    </row>
    <row r="59" spans="1:10" s="205" customFormat="1" ht="77.25" customHeight="1" thickBot="1" x14ac:dyDescent="1.55">
      <c r="A59" s="37" t="s">
        <v>50</v>
      </c>
      <c r="B59" s="198">
        <v>200</v>
      </c>
      <c r="C59" s="33" t="s">
        <v>50</v>
      </c>
      <c r="D59" s="199">
        <v>200</v>
      </c>
      <c r="E59" s="199">
        <v>200</v>
      </c>
      <c r="F59" s="199"/>
      <c r="G59" s="199"/>
      <c r="H59" s="199">
        <v>17.5</v>
      </c>
      <c r="I59" s="199">
        <v>70</v>
      </c>
    </row>
    <row r="60" spans="1:10" s="205" customFormat="1" ht="77.25" customHeight="1" thickBot="1" x14ac:dyDescent="1.55">
      <c r="A60" s="395"/>
      <c r="B60" s="356"/>
      <c r="C60" s="356"/>
      <c r="D60" s="356"/>
      <c r="E60" s="356"/>
      <c r="F60" s="356"/>
      <c r="G60" s="356"/>
      <c r="H60" s="356"/>
      <c r="I60" s="356"/>
    </row>
    <row r="61" spans="1:10" s="205" customFormat="1" ht="75.75" customHeight="1" thickBot="1" x14ac:dyDescent="1.55">
      <c r="A61" s="37" t="s">
        <v>49</v>
      </c>
      <c r="B61" s="198">
        <v>20</v>
      </c>
      <c r="C61" s="33" t="s">
        <v>49</v>
      </c>
      <c r="D61" s="199">
        <v>20</v>
      </c>
      <c r="E61" s="199">
        <v>20</v>
      </c>
      <c r="F61" s="199">
        <v>1.1000000000000001</v>
      </c>
      <c r="G61" s="199">
        <v>1.5</v>
      </c>
      <c r="H61" s="199">
        <v>30</v>
      </c>
      <c r="I61" s="199">
        <v>95.17</v>
      </c>
    </row>
    <row r="62" spans="1:10" s="205" customFormat="1" ht="77.25" customHeight="1" thickBot="1" x14ac:dyDescent="1.55">
      <c r="A62" s="395"/>
      <c r="B62" s="356"/>
      <c r="C62" s="356"/>
      <c r="D62" s="356"/>
      <c r="E62" s="356"/>
      <c r="F62" s="356"/>
      <c r="G62" s="356"/>
      <c r="H62" s="356"/>
      <c r="I62" s="356"/>
    </row>
    <row r="63" spans="1:10" s="205" customFormat="1" ht="76.5" customHeight="1" thickBot="1" x14ac:dyDescent="1.55">
      <c r="A63" s="95" t="s">
        <v>86</v>
      </c>
      <c r="B63" s="200">
        <v>300</v>
      </c>
      <c r="C63" s="201" t="s">
        <v>133</v>
      </c>
      <c r="D63" s="199">
        <v>300</v>
      </c>
      <c r="E63" s="199">
        <v>192</v>
      </c>
      <c r="F63" s="199">
        <v>3.13</v>
      </c>
      <c r="G63" s="199">
        <v>1.87</v>
      </c>
      <c r="H63" s="199">
        <v>39.5</v>
      </c>
      <c r="I63" s="199">
        <v>149</v>
      </c>
      <c r="J63" s="206"/>
    </row>
    <row r="64" spans="1:10" s="205" customFormat="1" ht="77.25" customHeight="1" thickBot="1" x14ac:dyDescent="1.55">
      <c r="A64" s="315" t="s">
        <v>63</v>
      </c>
      <c r="B64" s="319"/>
      <c r="C64" s="319"/>
      <c r="D64" s="319"/>
      <c r="E64" s="320"/>
      <c r="F64" s="200">
        <f>F59+F61+F63</f>
        <v>4.2300000000000004</v>
      </c>
      <c r="G64" s="200">
        <f t="shared" ref="G64:I64" si="3">G59+G61+G63</f>
        <v>3.37</v>
      </c>
      <c r="H64" s="200">
        <f t="shared" si="3"/>
        <v>87</v>
      </c>
      <c r="I64" s="200">
        <f t="shared" si="3"/>
        <v>314.17</v>
      </c>
    </row>
    <row r="65" spans="1:10" ht="76.5" customHeight="1" thickBot="1" x14ac:dyDescent="1.6">
      <c r="A65" s="414" t="s">
        <v>53</v>
      </c>
      <c r="B65" s="414"/>
      <c r="C65" s="414"/>
      <c r="D65" s="414"/>
      <c r="E65" s="414"/>
      <c r="F65" s="414"/>
      <c r="G65" s="414"/>
      <c r="H65" s="414"/>
      <c r="I65" s="414"/>
    </row>
    <row r="66" spans="1:10" ht="76.5" customHeight="1" thickBot="1" x14ac:dyDescent="1.6">
      <c r="A66" s="173" t="s">
        <v>60</v>
      </c>
      <c r="B66" s="174">
        <v>150</v>
      </c>
      <c r="C66" s="154" t="s">
        <v>69</v>
      </c>
      <c r="D66" s="158">
        <v>150</v>
      </c>
      <c r="E66" s="158">
        <v>150</v>
      </c>
      <c r="F66" s="158">
        <v>4.0999999999999996</v>
      </c>
      <c r="G66" s="158">
        <v>4.2</v>
      </c>
      <c r="H66" s="158">
        <v>7.65</v>
      </c>
      <c r="I66" s="158">
        <v>94.1</v>
      </c>
    </row>
    <row r="67" spans="1:10" ht="76.5" customHeight="1" thickBot="1" x14ac:dyDescent="1.6">
      <c r="A67" s="413"/>
      <c r="B67" s="401"/>
      <c r="C67" s="401"/>
      <c r="D67" s="401"/>
      <c r="E67" s="401"/>
      <c r="F67" s="401"/>
      <c r="G67" s="401"/>
      <c r="H67" s="401"/>
      <c r="I67" s="401"/>
    </row>
    <row r="68" spans="1:10" ht="76.5" customHeight="1" thickBot="1" x14ac:dyDescent="1.6">
      <c r="A68" s="166" t="s">
        <v>86</v>
      </c>
      <c r="B68" s="162">
        <v>300</v>
      </c>
      <c r="C68" s="164" t="s">
        <v>133</v>
      </c>
      <c r="D68" s="158">
        <v>300</v>
      </c>
      <c r="E68" s="158">
        <v>192</v>
      </c>
      <c r="F68" s="158">
        <v>3.13</v>
      </c>
      <c r="G68" s="158">
        <v>1.87</v>
      </c>
      <c r="H68" s="158">
        <v>39.5</v>
      </c>
      <c r="I68" s="158">
        <v>149</v>
      </c>
      <c r="J68" s="2"/>
    </row>
    <row r="69" spans="1:10" ht="76.5" customHeight="1" thickBot="1" x14ac:dyDescent="1.6">
      <c r="A69" s="413"/>
      <c r="B69" s="401"/>
      <c r="C69" s="401"/>
      <c r="D69" s="401"/>
      <c r="E69" s="401"/>
      <c r="F69" s="401"/>
      <c r="G69" s="401"/>
      <c r="H69" s="401"/>
      <c r="I69" s="401"/>
    </row>
    <row r="70" spans="1:10" s="97" customFormat="1" ht="76.5" customHeight="1" thickBot="1" x14ac:dyDescent="1.6">
      <c r="A70" s="175" t="s">
        <v>47</v>
      </c>
      <c r="B70" s="176">
        <v>40</v>
      </c>
      <c r="C70" s="177" t="s">
        <v>47</v>
      </c>
      <c r="D70" s="158">
        <v>40</v>
      </c>
      <c r="E70" s="158">
        <v>40</v>
      </c>
      <c r="F70" s="158">
        <v>3.5</v>
      </c>
      <c r="G70" s="158">
        <v>3.9</v>
      </c>
      <c r="H70" s="158">
        <v>32.200000000000003</v>
      </c>
      <c r="I70" s="158">
        <v>196.5</v>
      </c>
    </row>
    <row r="71" spans="1:10" ht="76.5" customHeight="1" thickBot="1" x14ac:dyDescent="1.6">
      <c r="A71" s="410" t="s">
        <v>63</v>
      </c>
      <c r="B71" s="411"/>
      <c r="C71" s="411"/>
      <c r="D71" s="411"/>
      <c r="E71" s="412"/>
      <c r="F71" s="162">
        <f>F66+F68+F70</f>
        <v>10.73</v>
      </c>
      <c r="G71" s="162">
        <f>G66+G68+G70</f>
        <v>9.9700000000000006</v>
      </c>
      <c r="H71" s="162">
        <f>H66+H68+H70</f>
        <v>79.349999999999994</v>
      </c>
      <c r="I71" s="162">
        <f>I66+I68+I70</f>
        <v>439.6</v>
      </c>
    </row>
    <row r="72" spans="1:10" ht="76.5" customHeight="1" thickBot="1" x14ac:dyDescent="1.6">
      <c r="A72" s="410" t="s">
        <v>64</v>
      </c>
      <c r="B72" s="411"/>
      <c r="C72" s="411"/>
      <c r="D72" s="411"/>
      <c r="E72" s="411"/>
      <c r="F72" s="411"/>
      <c r="G72" s="411"/>
      <c r="H72" s="411"/>
      <c r="I72" s="412"/>
    </row>
    <row r="73" spans="1:10" ht="76.5" customHeight="1" thickBot="1" x14ac:dyDescent="1.6">
      <c r="A73" s="405" t="s">
        <v>126</v>
      </c>
      <c r="B73" s="407">
        <v>200</v>
      </c>
      <c r="C73" s="154" t="s">
        <v>10</v>
      </c>
      <c r="D73" s="158">
        <v>10</v>
      </c>
      <c r="E73" s="158">
        <v>10</v>
      </c>
      <c r="F73" s="408">
        <v>7.12</v>
      </c>
      <c r="G73" s="408">
        <v>15.2</v>
      </c>
      <c r="H73" s="408">
        <v>14.89</v>
      </c>
      <c r="I73" s="408">
        <v>201.9</v>
      </c>
      <c r="J73" s="2"/>
    </row>
    <row r="74" spans="1:10" ht="76.5" customHeight="1" thickBot="1" x14ac:dyDescent="1.6">
      <c r="A74" s="406"/>
      <c r="B74" s="407"/>
      <c r="C74" s="154" t="s">
        <v>32</v>
      </c>
      <c r="D74" s="158">
        <v>1</v>
      </c>
      <c r="E74" s="158">
        <v>1</v>
      </c>
      <c r="F74" s="409"/>
      <c r="G74" s="409"/>
      <c r="H74" s="409"/>
      <c r="I74" s="409"/>
      <c r="J74" s="2"/>
    </row>
    <row r="75" spans="1:10" ht="76.5" customHeight="1" thickBot="1" x14ac:dyDescent="1.6">
      <c r="A75" s="406"/>
      <c r="B75" s="407"/>
      <c r="C75" s="154" t="s">
        <v>127</v>
      </c>
      <c r="D75" s="158">
        <v>40</v>
      </c>
      <c r="E75" s="158">
        <v>40</v>
      </c>
      <c r="F75" s="409"/>
      <c r="G75" s="409"/>
      <c r="H75" s="409"/>
      <c r="I75" s="409"/>
      <c r="J75" s="2"/>
    </row>
    <row r="76" spans="1:10" ht="76.5" customHeight="1" thickBot="1" x14ac:dyDescent="1.6">
      <c r="A76" s="406"/>
      <c r="B76" s="407"/>
      <c r="C76" s="154" t="s">
        <v>21</v>
      </c>
      <c r="D76" s="158">
        <v>80</v>
      </c>
      <c r="E76" s="158">
        <v>80</v>
      </c>
      <c r="F76" s="409"/>
      <c r="G76" s="409"/>
      <c r="H76" s="409"/>
      <c r="I76" s="409"/>
      <c r="J76" s="2"/>
    </row>
    <row r="77" spans="1:10" ht="76.5" customHeight="1" thickBot="1" x14ac:dyDescent="1.6">
      <c r="A77" s="406"/>
      <c r="B77" s="407"/>
      <c r="C77" s="154" t="s">
        <v>88</v>
      </c>
      <c r="D77" s="158">
        <v>2</v>
      </c>
      <c r="E77" s="158">
        <v>2</v>
      </c>
      <c r="F77" s="409"/>
      <c r="G77" s="409"/>
      <c r="H77" s="409"/>
      <c r="I77" s="409"/>
      <c r="J77" s="2"/>
    </row>
    <row r="78" spans="1:10" ht="76.5" customHeight="1" thickBot="1" x14ac:dyDescent="1.6">
      <c r="A78" s="401"/>
      <c r="B78" s="401"/>
      <c r="C78" s="401"/>
      <c r="D78" s="401"/>
      <c r="E78" s="401"/>
      <c r="F78" s="162">
        <f>SUM(F73:F77)</f>
        <v>7.12</v>
      </c>
      <c r="G78" s="162">
        <f>SUM(G73:G77)</f>
        <v>15.2</v>
      </c>
      <c r="H78" s="162">
        <f>SUM(H73:H77)</f>
        <v>14.89</v>
      </c>
      <c r="I78" s="162">
        <f>SUM(I73:I77)</f>
        <v>201.9</v>
      </c>
      <c r="J78" s="2"/>
    </row>
    <row r="79" spans="1:10" ht="76.5" customHeight="1" thickBot="1" x14ac:dyDescent="1.6">
      <c r="A79" s="440" t="s">
        <v>161</v>
      </c>
      <c r="B79" s="421">
        <v>90</v>
      </c>
      <c r="C79" s="171" t="s">
        <v>10</v>
      </c>
      <c r="D79" s="158">
        <v>2</v>
      </c>
      <c r="E79" s="158">
        <v>2</v>
      </c>
      <c r="F79" s="408">
        <v>15.6</v>
      </c>
      <c r="G79" s="408">
        <v>19.420000000000002</v>
      </c>
      <c r="H79" s="408">
        <v>24.25</v>
      </c>
      <c r="I79" s="427">
        <v>227.8</v>
      </c>
    </row>
    <row r="80" spans="1:10" ht="76.5" customHeight="1" thickBot="1" x14ac:dyDescent="0.35">
      <c r="A80" s="422"/>
      <c r="B80" s="422"/>
      <c r="C80" s="171" t="s">
        <v>12</v>
      </c>
      <c r="D80" s="155">
        <v>2</v>
      </c>
      <c r="E80" s="155">
        <v>2</v>
      </c>
      <c r="F80" s="409"/>
      <c r="G80" s="409"/>
      <c r="H80" s="409"/>
      <c r="I80" s="428"/>
    </row>
    <row r="81" spans="1:9" ht="76.5" customHeight="1" thickBot="1" x14ac:dyDescent="1.6">
      <c r="A81" s="422"/>
      <c r="B81" s="422"/>
      <c r="C81" s="171" t="s">
        <v>21</v>
      </c>
      <c r="D81" s="158">
        <v>40</v>
      </c>
      <c r="E81" s="158">
        <v>40</v>
      </c>
      <c r="F81" s="409"/>
      <c r="G81" s="409"/>
      <c r="H81" s="409"/>
      <c r="I81" s="428"/>
    </row>
    <row r="82" spans="1:9" ht="76.5" customHeight="1" thickBot="1" x14ac:dyDescent="1.6">
      <c r="A82" s="422"/>
      <c r="B82" s="422"/>
      <c r="C82" s="171" t="s">
        <v>88</v>
      </c>
      <c r="D82" s="158">
        <v>1</v>
      </c>
      <c r="E82" s="158">
        <v>1</v>
      </c>
      <c r="F82" s="409"/>
      <c r="G82" s="409"/>
      <c r="H82" s="409"/>
      <c r="I82" s="428"/>
    </row>
    <row r="83" spans="1:9" ht="76.5" customHeight="1" thickBot="1" x14ac:dyDescent="0.35">
      <c r="A83" s="422"/>
      <c r="B83" s="422"/>
      <c r="C83" s="171" t="s">
        <v>85</v>
      </c>
      <c r="D83" s="155">
        <v>16</v>
      </c>
      <c r="E83" s="155">
        <v>14</v>
      </c>
      <c r="F83" s="409"/>
      <c r="G83" s="409"/>
      <c r="H83" s="409"/>
      <c r="I83" s="428"/>
    </row>
    <row r="84" spans="1:9" ht="76.5" customHeight="1" thickBot="1" x14ac:dyDescent="0.35">
      <c r="A84" s="422"/>
      <c r="B84" s="422"/>
      <c r="C84" s="171" t="s">
        <v>16</v>
      </c>
      <c r="D84" s="155">
        <v>9</v>
      </c>
      <c r="E84" s="155">
        <v>9</v>
      </c>
      <c r="F84" s="409"/>
      <c r="G84" s="409"/>
      <c r="H84" s="409"/>
      <c r="I84" s="428"/>
    </row>
    <row r="85" spans="1:9" ht="76.5" customHeight="1" thickBot="1" x14ac:dyDescent="0.35">
      <c r="A85" s="422"/>
      <c r="B85" s="422"/>
      <c r="C85" s="171" t="s">
        <v>31</v>
      </c>
      <c r="D85" s="155">
        <v>46</v>
      </c>
      <c r="E85" s="155">
        <v>46</v>
      </c>
      <c r="F85" s="409"/>
      <c r="G85" s="409"/>
      <c r="H85" s="409"/>
      <c r="I85" s="428"/>
    </row>
    <row r="86" spans="1:9" ht="76.5" customHeight="1" thickBot="1" x14ac:dyDescent="0.35">
      <c r="A86" s="422"/>
      <c r="B86" s="422"/>
      <c r="C86" s="171" t="s">
        <v>23</v>
      </c>
      <c r="D86" s="155">
        <v>4</v>
      </c>
      <c r="E86" s="155">
        <v>4</v>
      </c>
      <c r="F86" s="409"/>
      <c r="G86" s="409"/>
      <c r="H86" s="409"/>
      <c r="I86" s="428"/>
    </row>
    <row r="87" spans="1:9" ht="76.5" customHeight="1" thickBot="1" x14ac:dyDescent="1.6">
      <c r="A87" s="422"/>
      <c r="B87" s="422"/>
      <c r="C87" s="171" t="s">
        <v>125</v>
      </c>
      <c r="D87" s="158">
        <v>21</v>
      </c>
      <c r="E87" s="158">
        <v>21</v>
      </c>
      <c r="F87" s="416"/>
      <c r="G87" s="416"/>
      <c r="H87" s="416"/>
      <c r="I87" s="447"/>
    </row>
    <row r="88" spans="1:9" ht="76.5" customHeight="1" thickBot="1" x14ac:dyDescent="1.6">
      <c r="A88" s="401"/>
      <c r="B88" s="437"/>
      <c r="C88" s="437"/>
      <c r="D88" s="437"/>
      <c r="E88" s="437"/>
      <c r="F88" s="162">
        <f>SUM(F79:F87)</f>
        <v>15.6</v>
      </c>
      <c r="G88" s="162">
        <f>SUM(G79:G87)</f>
        <v>19.420000000000002</v>
      </c>
      <c r="H88" s="162">
        <f>SUM(H79:H87)</f>
        <v>24.25</v>
      </c>
      <c r="I88" s="162">
        <f>SUM(I79:I87)</f>
        <v>227.8</v>
      </c>
    </row>
    <row r="89" spans="1:9" ht="76.5" customHeight="1" thickBot="1" x14ac:dyDescent="1.6">
      <c r="A89" s="429" t="s">
        <v>82</v>
      </c>
      <c r="B89" s="421">
        <v>180</v>
      </c>
      <c r="C89" s="154" t="s">
        <v>29</v>
      </c>
      <c r="D89" s="155">
        <v>0.5</v>
      </c>
      <c r="E89" s="156">
        <v>0.5</v>
      </c>
      <c r="F89" s="443"/>
      <c r="G89" s="443"/>
      <c r="H89" s="445">
        <v>11.97</v>
      </c>
      <c r="I89" s="441">
        <v>57</v>
      </c>
    </row>
    <row r="90" spans="1:9" ht="76.5" customHeight="1" thickBot="1" x14ac:dyDescent="1.6">
      <c r="A90" s="430"/>
      <c r="B90" s="431"/>
      <c r="C90" s="157" t="s">
        <v>12</v>
      </c>
      <c r="D90" s="158">
        <v>15</v>
      </c>
      <c r="E90" s="159">
        <v>15</v>
      </c>
      <c r="F90" s="444"/>
      <c r="G90" s="444"/>
      <c r="H90" s="446"/>
      <c r="I90" s="442"/>
    </row>
    <row r="91" spans="1:9" ht="76.5" customHeight="1" thickBot="1" x14ac:dyDescent="1.6">
      <c r="A91" s="401"/>
      <c r="B91" s="401"/>
      <c r="C91" s="401"/>
      <c r="D91" s="401"/>
      <c r="E91" s="401"/>
      <c r="F91" s="161">
        <f>SUM(F89:F90)</f>
        <v>0</v>
      </c>
      <c r="G91" s="161">
        <f>SUM(G89:G90)</f>
        <v>0</v>
      </c>
      <c r="H91" s="161">
        <f>SUM(H89:H90)</f>
        <v>11.97</v>
      </c>
      <c r="I91" s="161">
        <f>SUM(I89:I90)</f>
        <v>57</v>
      </c>
    </row>
    <row r="92" spans="1:9" ht="76.5" customHeight="1" thickBot="1" x14ac:dyDescent="1.6">
      <c r="A92" s="167" t="s">
        <v>37</v>
      </c>
      <c r="B92" s="168">
        <v>50</v>
      </c>
      <c r="C92" s="154" t="s">
        <v>22</v>
      </c>
      <c r="D92" s="158">
        <v>50</v>
      </c>
      <c r="E92" s="158">
        <v>50</v>
      </c>
      <c r="F92" s="158">
        <v>3.3</v>
      </c>
      <c r="G92" s="158">
        <v>0.66</v>
      </c>
      <c r="H92" s="158">
        <v>16.7</v>
      </c>
      <c r="I92" s="169">
        <v>87</v>
      </c>
    </row>
    <row r="93" spans="1:9" ht="76.5" customHeight="1" thickBot="1" x14ac:dyDescent="1.6">
      <c r="A93" s="401"/>
      <c r="B93" s="401"/>
      <c r="C93" s="401"/>
      <c r="D93" s="401"/>
      <c r="E93" s="401"/>
      <c r="F93" s="401"/>
      <c r="G93" s="401"/>
      <c r="H93" s="401"/>
      <c r="I93" s="401"/>
    </row>
    <row r="94" spans="1:9" ht="76.5" customHeight="1" thickBot="1" x14ac:dyDescent="1.6">
      <c r="A94" s="178" t="s">
        <v>38</v>
      </c>
      <c r="B94" s="168">
        <v>34</v>
      </c>
      <c r="C94" s="164" t="s">
        <v>38</v>
      </c>
      <c r="D94" s="158">
        <v>34</v>
      </c>
      <c r="E94" s="158">
        <v>34</v>
      </c>
      <c r="F94" s="158">
        <v>2.4</v>
      </c>
      <c r="G94" s="158">
        <v>0.21</v>
      </c>
      <c r="H94" s="158">
        <v>14.6</v>
      </c>
      <c r="I94" s="158">
        <v>145.68</v>
      </c>
    </row>
    <row r="95" spans="1:9" ht="76.5" customHeight="1" thickBot="1" x14ac:dyDescent="1.6">
      <c r="A95" s="410" t="s">
        <v>65</v>
      </c>
      <c r="B95" s="411"/>
      <c r="C95" s="411"/>
      <c r="D95" s="411"/>
      <c r="E95" s="412"/>
      <c r="F95" s="162">
        <f>F94+F92+F91+F88+F78</f>
        <v>28.419999999999998</v>
      </c>
      <c r="G95" s="162">
        <f t="shared" ref="G95:I95" si="4">G94+G92+G91+G88+G78</f>
        <v>35.49</v>
      </c>
      <c r="H95" s="162">
        <f t="shared" si="4"/>
        <v>82.41</v>
      </c>
      <c r="I95" s="162">
        <f t="shared" si="4"/>
        <v>719.38</v>
      </c>
    </row>
    <row r="96" spans="1:9" ht="76.5" customHeight="1" thickBot="1" x14ac:dyDescent="1.6">
      <c r="A96" s="414" t="s">
        <v>59</v>
      </c>
      <c r="B96" s="437"/>
      <c r="C96" s="437"/>
      <c r="D96" s="437"/>
      <c r="E96" s="437"/>
      <c r="F96" s="437"/>
      <c r="G96" s="437"/>
      <c r="H96" s="437"/>
      <c r="I96" s="437"/>
    </row>
    <row r="97" spans="1:9" ht="76.5" customHeight="1" thickBot="1" x14ac:dyDescent="1.6">
      <c r="A97" s="167" t="s">
        <v>50</v>
      </c>
      <c r="B97" s="174">
        <v>200</v>
      </c>
      <c r="C97" s="154" t="s">
        <v>50</v>
      </c>
      <c r="D97" s="158">
        <v>200</v>
      </c>
      <c r="E97" s="158">
        <v>200</v>
      </c>
      <c r="F97" s="158"/>
      <c r="G97" s="158"/>
      <c r="H97" s="158">
        <v>17.5</v>
      </c>
      <c r="I97" s="158">
        <v>44.8</v>
      </c>
    </row>
    <row r="98" spans="1:9" ht="76.5" customHeight="1" thickBot="1" x14ac:dyDescent="1.6">
      <c r="A98" s="410" t="s">
        <v>66</v>
      </c>
      <c r="B98" s="438"/>
      <c r="C98" s="438"/>
      <c r="D98" s="438"/>
      <c r="E98" s="439"/>
      <c r="F98" s="165">
        <f>SUM(F97)</f>
        <v>0</v>
      </c>
      <c r="G98" s="165">
        <f>SUM(G97)</f>
        <v>0</v>
      </c>
      <c r="H98" s="165">
        <f>SUM(H97)</f>
        <v>17.5</v>
      </c>
      <c r="I98" s="165">
        <f>SUM(I97)</f>
        <v>44.8</v>
      </c>
    </row>
    <row r="99" spans="1:9" ht="76.5" customHeight="1" thickBot="1" x14ac:dyDescent="1.6">
      <c r="A99" s="414" t="s">
        <v>25</v>
      </c>
      <c r="B99" s="414"/>
      <c r="C99" s="414"/>
      <c r="D99" s="414"/>
      <c r="E99" s="414"/>
      <c r="F99" s="165">
        <f>F98+F95+F71+F57+F28+F13+F64</f>
        <v>101.95</v>
      </c>
      <c r="G99" s="165">
        <f t="shared" ref="G99:I99" si="5">G98+G95+G71+G57+G28+G13+G64</f>
        <v>102.13000000000002</v>
      </c>
      <c r="H99" s="165">
        <f t="shared" si="5"/>
        <v>499.31999999999994</v>
      </c>
      <c r="I99" s="165">
        <f t="shared" si="5"/>
        <v>3382.4200000000005</v>
      </c>
    </row>
  </sheetData>
  <mergeCells count="99">
    <mergeCell ref="A46:E46"/>
    <mergeCell ref="A38:A45"/>
    <mergeCell ref="A5:I5"/>
    <mergeCell ref="A13:E13"/>
    <mergeCell ref="A14:I14"/>
    <mergeCell ref="A15:A19"/>
    <mergeCell ref="B15:B19"/>
    <mergeCell ref="A20:E20"/>
    <mergeCell ref="F30:F36"/>
    <mergeCell ref="G30:G36"/>
    <mergeCell ref="H30:H36"/>
    <mergeCell ref="I30:I36"/>
    <mergeCell ref="F38:F45"/>
    <mergeCell ref="G38:G45"/>
    <mergeCell ref="H38:H45"/>
    <mergeCell ref="A8:E8"/>
    <mergeCell ref="A78:E78"/>
    <mergeCell ref="F79:F87"/>
    <mergeCell ref="G79:G87"/>
    <mergeCell ref="H79:H87"/>
    <mergeCell ref="I79:I87"/>
    <mergeCell ref="A98:E98"/>
    <mergeCell ref="A99:E99"/>
    <mergeCell ref="A95:E95"/>
    <mergeCell ref="A96:I96"/>
    <mergeCell ref="A79:A87"/>
    <mergeCell ref="B79:B87"/>
    <mergeCell ref="A88:E88"/>
    <mergeCell ref="I89:I90"/>
    <mergeCell ref="A91:E91"/>
    <mergeCell ref="A93:I93"/>
    <mergeCell ref="A89:A90"/>
    <mergeCell ref="B89:B90"/>
    <mergeCell ref="F89:F90"/>
    <mergeCell ref="G89:G90"/>
    <mergeCell ref="H89:H90"/>
    <mergeCell ref="A6:A7"/>
    <mergeCell ref="B6:B7"/>
    <mergeCell ref="F6:F7"/>
    <mergeCell ref="G6:G7"/>
    <mergeCell ref="F15:F19"/>
    <mergeCell ref="G15:G19"/>
    <mergeCell ref="A9:A11"/>
    <mergeCell ref="B9:B11"/>
    <mergeCell ref="F9:F11"/>
    <mergeCell ref="G9:G11"/>
    <mergeCell ref="A12:E12"/>
    <mergeCell ref="H15:H19"/>
    <mergeCell ref="I15:I19"/>
    <mergeCell ref="I6:I7"/>
    <mergeCell ref="H6:H7"/>
    <mergeCell ref="I38:I45"/>
    <mergeCell ref="H9:H11"/>
    <mergeCell ref="I9:I11"/>
    <mergeCell ref="I47:I49"/>
    <mergeCell ref="I21:I23"/>
    <mergeCell ref="A24:E24"/>
    <mergeCell ref="A26:I26"/>
    <mergeCell ref="A21:A23"/>
    <mergeCell ref="B21:B23"/>
    <mergeCell ref="F21:F23"/>
    <mergeCell ref="G21:G23"/>
    <mergeCell ref="H21:H23"/>
    <mergeCell ref="A30:A36"/>
    <mergeCell ref="B30:B36"/>
    <mergeCell ref="B38:B45"/>
    <mergeCell ref="A37:E37"/>
    <mergeCell ref="A28:E28"/>
    <mergeCell ref="A29:I29"/>
    <mergeCell ref="A47:A49"/>
    <mergeCell ref="B47:B49"/>
    <mergeCell ref="F47:F49"/>
    <mergeCell ref="G47:G49"/>
    <mergeCell ref="H47:H49"/>
    <mergeCell ref="A50:E50"/>
    <mergeCell ref="A58:I58"/>
    <mergeCell ref="A60:I60"/>
    <mergeCell ref="A51:A52"/>
    <mergeCell ref="B51:B52"/>
    <mergeCell ref="F51:F52"/>
    <mergeCell ref="G51:G52"/>
    <mergeCell ref="I51:I52"/>
    <mergeCell ref="H51:H52"/>
    <mergeCell ref="A62:I62"/>
    <mergeCell ref="A64:E64"/>
    <mergeCell ref="A53:E53"/>
    <mergeCell ref="A55:I55"/>
    <mergeCell ref="A73:A77"/>
    <mergeCell ref="B73:B77"/>
    <mergeCell ref="F73:F77"/>
    <mergeCell ref="G73:G77"/>
    <mergeCell ref="H73:H77"/>
    <mergeCell ref="I73:I77"/>
    <mergeCell ref="A71:E71"/>
    <mergeCell ref="A72:I72"/>
    <mergeCell ref="A67:I67"/>
    <mergeCell ref="A69:I69"/>
    <mergeCell ref="A57:E57"/>
    <mergeCell ref="A65:I65"/>
  </mergeCells>
  <pageMargins left="0.7" right="0.7" top="0.75" bottom="0.75" header="0.3" footer="0.3"/>
  <pageSetup paperSize="9" scale="1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97"/>
  <sheetViews>
    <sheetView view="pageBreakPreview" zoomScale="20" zoomScaleSheetLayoutView="20" workbookViewId="0">
      <selection activeCell="G4" sqref="G4"/>
    </sheetView>
  </sheetViews>
  <sheetFormatPr defaultRowHeight="14.4" x14ac:dyDescent="0.3"/>
  <cols>
    <col min="1" max="1" width="143.33203125" style="3" customWidth="1"/>
    <col min="2" max="2" width="64.44140625" style="3" customWidth="1"/>
    <col min="3" max="3" width="130.33203125" customWidth="1"/>
    <col min="4" max="5" width="48.33203125" style="2" customWidth="1"/>
    <col min="6" max="8" width="45.6640625" style="2" customWidth="1"/>
    <col min="9" max="9" width="66.44140625" style="2" customWidth="1"/>
  </cols>
  <sheetData>
    <row r="3" spans="1:9" ht="31.2" x14ac:dyDescent="0.6">
      <c r="A3" s="5"/>
      <c r="B3" s="7"/>
      <c r="C3" s="7"/>
      <c r="D3" s="8"/>
      <c r="E3" s="8"/>
      <c r="F3" s="8"/>
      <c r="G3" s="8"/>
      <c r="H3" s="8"/>
      <c r="I3" s="8"/>
    </row>
    <row r="4" spans="1:9" ht="82.5" customHeight="1" thickBot="1" x14ac:dyDescent="1.6">
      <c r="A4" s="185" t="s">
        <v>186</v>
      </c>
      <c r="B4" s="179"/>
      <c r="C4" s="180" t="s">
        <v>170</v>
      </c>
      <c r="D4" s="181"/>
      <c r="E4" s="181"/>
      <c r="F4" s="181"/>
      <c r="G4" s="180" t="s">
        <v>189</v>
      </c>
      <c r="H4" s="181"/>
      <c r="I4" s="181"/>
    </row>
    <row r="5" spans="1:9" ht="171" customHeight="1" thickBot="1" x14ac:dyDescent="0.35">
      <c r="A5" s="152" t="s">
        <v>0</v>
      </c>
      <c r="B5" s="152" t="s">
        <v>1</v>
      </c>
      <c r="C5" s="152" t="s">
        <v>2</v>
      </c>
      <c r="D5" s="152" t="s">
        <v>3</v>
      </c>
      <c r="E5" s="152" t="s">
        <v>4</v>
      </c>
      <c r="F5" s="152" t="s">
        <v>5</v>
      </c>
      <c r="G5" s="152" t="s">
        <v>6</v>
      </c>
      <c r="H5" s="152" t="s">
        <v>7</v>
      </c>
      <c r="I5" s="153" t="s">
        <v>8</v>
      </c>
    </row>
    <row r="6" spans="1:9" ht="80.25" customHeight="1" thickBot="1" x14ac:dyDescent="1.6">
      <c r="A6" s="414" t="s">
        <v>9</v>
      </c>
      <c r="B6" s="414"/>
      <c r="C6" s="414"/>
      <c r="D6" s="414"/>
      <c r="E6" s="414"/>
      <c r="F6" s="414"/>
      <c r="G6" s="414"/>
      <c r="H6" s="414"/>
      <c r="I6" s="414"/>
    </row>
    <row r="7" spans="1:9" ht="80.25" customHeight="1" thickBot="1" x14ac:dyDescent="1.6">
      <c r="A7" s="429" t="s">
        <v>82</v>
      </c>
      <c r="B7" s="421">
        <v>200</v>
      </c>
      <c r="C7" s="154" t="s">
        <v>29</v>
      </c>
      <c r="D7" s="155">
        <v>1</v>
      </c>
      <c r="E7" s="156">
        <v>1</v>
      </c>
      <c r="F7" s="432"/>
      <c r="G7" s="408"/>
      <c r="H7" s="408">
        <v>11.97</v>
      </c>
      <c r="I7" s="425">
        <v>57</v>
      </c>
    </row>
    <row r="8" spans="1:9" ht="80.25" customHeight="1" thickBot="1" x14ac:dyDescent="1.6">
      <c r="A8" s="430"/>
      <c r="B8" s="431"/>
      <c r="C8" s="157" t="s">
        <v>12</v>
      </c>
      <c r="D8" s="158">
        <v>15</v>
      </c>
      <c r="E8" s="159">
        <v>15</v>
      </c>
      <c r="F8" s="433"/>
      <c r="G8" s="416"/>
      <c r="H8" s="416"/>
      <c r="I8" s="426"/>
    </row>
    <row r="9" spans="1:9" ht="80.25" customHeight="1" thickBot="1" x14ac:dyDescent="1.6">
      <c r="A9" s="401"/>
      <c r="B9" s="401"/>
      <c r="C9" s="401"/>
      <c r="D9" s="401"/>
      <c r="E9" s="401"/>
      <c r="F9" s="161">
        <f>SUM(F7:F8)</f>
        <v>0</v>
      </c>
      <c r="G9" s="161">
        <f>SUM(G7:G8)</f>
        <v>0</v>
      </c>
      <c r="H9" s="161">
        <f>SUM(H7:H8)</f>
        <v>11.97</v>
      </c>
      <c r="I9" s="161">
        <f>SUM(I7:I8)</f>
        <v>57</v>
      </c>
    </row>
    <row r="10" spans="1:9" ht="80.25" customHeight="1" thickBot="1" x14ac:dyDescent="1.6">
      <c r="A10" s="405" t="s">
        <v>114</v>
      </c>
      <c r="B10" s="417" t="s">
        <v>115</v>
      </c>
      <c r="C10" s="154" t="s">
        <v>11</v>
      </c>
      <c r="D10" s="158">
        <v>90</v>
      </c>
      <c r="E10" s="158">
        <v>90</v>
      </c>
      <c r="F10" s="408">
        <v>5.9</v>
      </c>
      <c r="G10" s="408">
        <v>6.4</v>
      </c>
      <c r="H10" s="408">
        <v>16</v>
      </c>
      <c r="I10" s="408">
        <v>150</v>
      </c>
    </row>
    <row r="11" spans="1:9" ht="80.25" customHeight="1" thickBot="1" x14ac:dyDescent="1.6">
      <c r="A11" s="434"/>
      <c r="B11" s="414"/>
      <c r="C11" s="154" t="s">
        <v>10</v>
      </c>
      <c r="D11" s="158">
        <v>20</v>
      </c>
      <c r="E11" s="158">
        <v>20</v>
      </c>
      <c r="F11" s="409"/>
      <c r="G11" s="409"/>
      <c r="H11" s="409"/>
      <c r="I11" s="409"/>
    </row>
    <row r="12" spans="1:9" ht="80.25" customHeight="1" thickBot="1" x14ac:dyDescent="1.6">
      <c r="A12" s="435"/>
      <c r="B12" s="414"/>
      <c r="C12" s="154" t="s">
        <v>42</v>
      </c>
      <c r="D12" s="158">
        <v>12</v>
      </c>
      <c r="E12" s="158">
        <v>12</v>
      </c>
      <c r="F12" s="416"/>
      <c r="G12" s="416"/>
      <c r="H12" s="416"/>
      <c r="I12" s="416"/>
    </row>
    <row r="13" spans="1:9" ht="80.25" customHeight="1" thickBot="1" x14ac:dyDescent="1.6">
      <c r="A13" s="436"/>
      <c r="B13" s="437"/>
      <c r="C13" s="437"/>
      <c r="D13" s="437"/>
      <c r="E13" s="437"/>
      <c r="F13" s="162">
        <f>SUM(F10:F12)</f>
        <v>5.9</v>
      </c>
      <c r="G13" s="162">
        <f>SUM(G10:G12)</f>
        <v>6.4</v>
      </c>
      <c r="H13" s="163">
        <f>SUM(H10:H12)</f>
        <v>16</v>
      </c>
      <c r="I13" s="163">
        <f>SUM(I10:I12)</f>
        <v>150</v>
      </c>
    </row>
    <row r="14" spans="1:9" ht="80.25" customHeight="1" thickBot="1" x14ac:dyDescent="1.6">
      <c r="A14" s="414" t="s">
        <v>62</v>
      </c>
      <c r="B14" s="414"/>
      <c r="C14" s="414"/>
      <c r="D14" s="414"/>
      <c r="E14" s="414"/>
      <c r="F14" s="162">
        <f>F9+F13</f>
        <v>5.9</v>
      </c>
      <c r="G14" s="162">
        <f t="shared" ref="G14:I14" si="0">G9+G13</f>
        <v>6.4</v>
      </c>
      <c r="H14" s="162">
        <f t="shared" si="0"/>
        <v>27.97</v>
      </c>
      <c r="I14" s="162">
        <f t="shared" si="0"/>
        <v>207</v>
      </c>
    </row>
    <row r="15" spans="1:9" ht="80.25" customHeight="1" thickBot="1" x14ac:dyDescent="1.6">
      <c r="A15" s="413" t="s">
        <v>13</v>
      </c>
      <c r="B15" s="413"/>
      <c r="C15" s="413"/>
      <c r="D15" s="413"/>
      <c r="E15" s="413"/>
      <c r="F15" s="413"/>
      <c r="G15" s="413"/>
      <c r="H15" s="413"/>
      <c r="I15" s="413"/>
    </row>
    <row r="16" spans="1:9" ht="80.25" customHeight="1" thickBot="1" x14ac:dyDescent="1.6">
      <c r="A16" s="419" t="s">
        <v>163</v>
      </c>
      <c r="B16" s="407">
        <v>250</v>
      </c>
      <c r="C16" s="154" t="s">
        <v>12</v>
      </c>
      <c r="D16" s="158">
        <v>5</v>
      </c>
      <c r="E16" s="158">
        <v>5</v>
      </c>
      <c r="F16" s="408">
        <v>5.9</v>
      </c>
      <c r="G16" s="408">
        <v>12.1</v>
      </c>
      <c r="H16" s="408">
        <v>26.3</v>
      </c>
      <c r="I16" s="408">
        <v>227.2</v>
      </c>
    </row>
    <row r="17" spans="1:9" ht="80.25" customHeight="1" thickBot="1" x14ac:dyDescent="1.6">
      <c r="A17" s="419"/>
      <c r="B17" s="407"/>
      <c r="C17" s="154" t="s">
        <v>10</v>
      </c>
      <c r="D17" s="158">
        <v>8</v>
      </c>
      <c r="E17" s="158">
        <v>8</v>
      </c>
      <c r="F17" s="409"/>
      <c r="G17" s="409"/>
      <c r="H17" s="409"/>
      <c r="I17" s="409"/>
    </row>
    <row r="18" spans="1:9" ht="80.25" customHeight="1" thickBot="1" x14ac:dyDescent="1.6">
      <c r="A18" s="419"/>
      <c r="B18" s="407"/>
      <c r="C18" s="154" t="s">
        <v>21</v>
      </c>
      <c r="D18" s="158">
        <v>110</v>
      </c>
      <c r="E18" s="158">
        <v>110</v>
      </c>
      <c r="F18" s="409"/>
      <c r="G18" s="409"/>
      <c r="H18" s="409"/>
      <c r="I18" s="409"/>
    </row>
    <row r="19" spans="1:9" ht="80.25" customHeight="1" thickBot="1" x14ac:dyDescent="1.6">
      <c r="A19" s="419"/>
      <c r="B19" s="407"/>
      <c r="C19" s="154" t="s">
        <v>45</v>
      </c>
      <c r="D19" s="158">
        <v>17</v>
      </c>
      <c r="E19" s="158">
        <v>17</v>
      </c>
      <c r="F19" s="409"/>
      <c r="G19" s="409"/>
      <c r="H19" s="409"/>
      <c r="I19" s="409"/>
    </row>
    <row r="20" spans="1:9" ht="80.25" customHeight="1" thickBot="1" x14ac:dyDescent="1.6">
      <c r="A20" s="419"/>
      <c r="B20" s="407"/>
      <c r="C20" s="154" t="s">
        <v>30</v>
      </c>
      <c r="D20" s="158">
        <v>13</v>
      </c>
      <c r="E20" s="158">
        <v>13</v>
      </c>
      <c r="F20" s="409"/>
      <c r="G20" s="409"/>
      <c r="H20" s="409"/>
      <c r="I20" s="409"/>
    </row>
    <row r="21" spans="1:9" ht="80.25" customHeight="1" thickBot="1" x14ac:dyDescent="1.6">
      <c r="A21" s="419"/>
      <c r="B21" s="407"/>
      <c r="C21" s="154" t="s">
        <v>88</v>
      </c>
      <c r="D21" s="158">
        <v>1</v>
      </c>
      <c r="E21" s="158">
        <v>1</v>
      </c>
      <c r="F21" s="416"/>
      <c r="G21" s="416"/>
      <c r="H21" s="416"/>
      <c r="I21" s="416"/>
    </row>
    <row r="22" spans="1:9" ht="80.25" customHeight="1" thickBot="1" x14ac:dyDescent="1.6">
      <c r="A22" s="401"/>
      <c r="B22" s="401"/>
      <c r="C22" s="401"/>
      <c r="D22" s="401"/>
      <c r="E22" s="401"/>
      <c r="F22" s="162">
        <f>SUM(F16:F21)</f>
        <v>5.9</v>
      </c>
      <c r="G22" s="162">
        <f>SUM(G16:G21)</f>
        <v>12.1</v>
      </c>
      <c r="H22" s="162">
        <f>SUM(H16:H21)</f>
        <v>26.3</v>
      </c>
      <c r="I22" s="162">
        <f>SUM(I16:I21)</f>
        <v>227.2</v>
      </c>
    </row>
    <row r="23" spans="1:9" ht="80.25" customHeight="1" thickBot="1" x14ac:dyDescent="1.6">
      <c r="A23" s="405" t="s">
        <v>136</v>
      </c>
      <c r="B23" s="420">
        <v>200</v>
      </c>
      <c r="C23" s="157" t="s">
        <v>137</v>
      </c>
      <c r="D23" s="155">
        <v>24</v>
      </c>
      <c r="E23" s="155">
        <v>24</v>
      </c>
      <c r="F23" s="449">
        <v>1.5</v>
      </c>
      <c r="G23" s="449"/>
      <c r="H23" s="452">
        <v>31</v>
      </c>
      <c r="I23" s="449">
        <v>135</v>
      </c>
    </row>
    <row r="24" spans="1:9" ht="91.5" customHeight="1" thickBot="1" x14ac:dyDescent="1.6">
      <c r="A24" s="406"/>
      <c r="B24" s="420"/>
      <c r="C24" s="157" t="s">
        <v>12</v>
      </c>
      <c r="D24" s="158">
        <v>10</v>
      </c>
      <c r="E24" s="158">
        <v>10</v>
      </c>
      <c r="F24" s="451"/>
      <c r="G24" s="451"/>
      <c r="H24" s="453"/>
      <c r="I24" s="451"/>
    </row>
    <row r="25" spans="1:9" ht="80.25" customHeight="1" thickBot="1" x14ac:dyDescent="1.6">
      <c r="A25" s="418"/>
      <c r="B25" s="403"/>
      <c r="C25" s="403"/>
      <c r="D25" s="403"/>
      <c r="E25" s="404"/>
      <c r="F25" s="162">
        <f>SUM(F23:F24)</f>
        <v>1.5</v>
      </c>
      <c r="G25" s="162">
        <f>SUM(G23:G24)</f>
        <v>0</v>
      </c>
      <c r="H25" s="162">
        <f>SUM(H23:H23)</f>
        <v>31</v>
      </c>
      <c r="I25" s="162">
        <f>SUM(I23:I24)</f>
        <v>135</v>
      </c>
    </row>
    <row r="26" spans="1:9" ht="80.25" customHeight="1" thickBot="1" x14ac:dyDescent="1.6">
      <c r="A26" s="166" t="s">
        <v>38</v>
      </c>
      <c r="B26" s="162">
        <v>50</v>
      </c>
      <c r="C26" s="164" t="s">
        <v>38</v>
      </c>
      <c r="D26" s="158">
        <v>50</v>
      </c>
      <c r="E26" s="158">
        <v>50</v>
      </c>
      <c r="F26" s="158">
        <v>4.0999999999999996</v>
      </c>
      <c r="G26" s="158">
        <v>0.3</v>
      </c>
      <c r="H26" s="158">
        <v>40.19</v>
      </c>
      <c r="I26" s="158">
        <v>192.2</v>
      </c>
    </row>
    <row r="27" spans="1:9" ht="80.25" customHeight="1" thickBot="1" x14ac:dyDescent="1.6">
      <c r="A27" s="402"/>
      <c r="B27" s="403"/>
      <c r="C27" s="403"/>
      <c r="D27" s="403"/>
      <c r="E27" s="403"/>
      <c r="F27" s="403"/>
      <c r="G27" s="403"/>
      <c r="H27" s="403"/>
      <c r="I27" s="404"/>
    </row>
    <row r="28" spans="1:9" ht="80.25" customHeight="1" thickBot="1" x14ac:dyDescent="1.6">
      <c r="A28" s="167" t="s">
        <v>37</v>
      </c>
      <c r="B28" s="168">
        <v>50</v>
      </c>
      <c r="C28" s="154" t="s">
        <v>22</v>
      </c>
      <c r="D28" s="158">
        <v>50</v>
      </c>
      <c r="E28" s="158">
        <v>50</v>
      </c>
      <c r="F28" s="158">
        <v>3.3</v>
      </c>
      <c r="G28" s="158">
        <v>0.66</v>
      </c>
      <c r="H28" s="158">
        <v>16.7</v>
      </c>
      <c r="I28" s="169">
        <v>87</v>
      </c>
    </row>
    <row r="29" spans="1:9" ht="80.25" customHeight="1" thickBot="1" x14ac:dyDescent="1.6">
      <c r="A29" s="414" t="s">
        <v>61</v>
      </c>
      <c r="B29" s="414"/>
      <c r="C29" s="414"/>
      <c r="D29" s="414"/>
      <c r="E29" s="414"/>
      <c r="F29" s="162">
        <f>F22+F25+F26+F28</f>
        <v>14.8</v>
      </c>
      <c r="G29" s="162">
        <f t="shared" ref="G29:I29" si="1">G22+G25+G26+G28</f>
        <v>13.06</v>
      </c>
      <c r="H29" s="162">
        <f t="shared" si="1"/>
        <v>114.19</v>
      </c>
      <c r="I29" s="162">
        <f t="shared" si="1"/>
        <v>641.4</v>
      </c>
    </row>
    <row r="30" spans="1:9" ht="80.25" customHeight="1" thickBot="1" x14ac:dyDescent="1.6">
      <c r="A30" s="414" t="s">
        <v>14</v>
      </c>
      <c r="B30" s="414"/>
      <c r="C30" s="414"/>
      <c r="D30" s="414"/>
      <c r="E30" s="414"/>
      <c r="F30" s="414"/>
      <c r="G30" s="414"/>
      <c r="H30" s="414"/>
      <c r="I30" s="414"/>
    </row>
    <row r="31" spans="1:9" ht="80.25" customHeight="1" thickBot="1" x14ac:dyDescent="0.35">
      <c r="A31" s="454" t="s">
        <v>164</v>
      </c>
      <c r="B31" s="407">
        <v>300</v>
      </c>
      <c r="C31" s="182" t="s">
        <v>12</v>
      </c>
      <c r="D31" s="155">
        <v>2</v>
      </c>
      <c r="E31" s="155">
        <v>2</v>
      </c>
      <c r="F31" s="449">
        <v>11.8</v>
      </c>
      <c r="G31" s="449">
        <v>18.5</v>
      </c>
      <c r="H31" s="449">
        <v>20</v>
      </c>
      <c r="I31" s="449">
        <v>147</v>
      </c>
    </row>
    <row r="32" spans="1:9" ht="80.25" customHeight="1" thickBot="1" x14ac:dyDescent="0.35">
      <c r="A32" s="455"/>
      <c r="B32" s="455"/>
      <c r="C32" s="171" t="s">
        <v>10</v>
      </c>
      <c r="D32" s="155">
        <v>5</v>
      </c>
      <c r="E32" s="155">
        <v>5</v>
      </c>
      <c r="F32" s="450"/>
      <c r="G32" s="450"/>
      <c r="H32" s="450"/>
      <c r="I32" s="450"/>
    </row>
    <row r="33" spans="1:9" ht="80.25" customHeight="1" thickBot="1" x14ac:dyDescent="0.35">
      <c r="A33" s="455"/>
      <c r="B33" s="455"/>
      <c r="C33" s="171" t="s">
        <v>21</v>
      </c>
      <c r="D33" s="155">
        <v>150</v>
      </c>
      <c r="E33" s="155">
        <v>150</v>
      </c>
      <c r="F33" s="450"/>
      <c r="G33" s="450"/>
      <c r="H33" s="450"/>
      <c r="I33" s="450"/>
    </row>
    <row r="34" spans="1:9" ht="80.25" customHeight="1" thickBot="1" x14ac:dyDescent="0.35">
      <c r="A34" s="455"/>
      <c r="B34" s="455"/>
      <c r="C34" s="171" t="s">
        <v>119</v>
      </c>
      <c r="D34" s="155">
        <v>10</v>
      </c>
      <c r="E34" s="155">
        <v>10</v>
      </c>
      <c r="F34" s="450"/>
      <c r="G34" s="450"/>
      <c r="H34" s="450"/>
      <c r="I34" s="450"/>
    </row>
    <row r="35" spans="1:9" ht="80.25" customHeight="1" thickBot="1" x14ac:dyDescent="0.35">
      <c r="A35" s="455"/>
      <c r="B35" s="455"/>
      <c r="C35" s="171" t="s">
        <v>67</v>
      </c>
      <c r="D35" s="155">
        <v>30</v>
      </c>
      <c r="E35" s="155">
        <v>27</v>
      </c>
      <c r="F35" s="450"/>
      <c r="G35" s="450"/>
      <c r="H35" s="450"/>
      <c r="I35" s="450"/>
    </row>
    <row r="36" spans="1:9" ht="80.25" customHeight="1" thickBot="1" x14ac:dyDescent="0.35">
      <c r="A36" s="455"/>
      <c r="B36" s="455"/>
      <c r="C36" s="171" t="s">
        <v>20</v>
      </c>
      <c r="D36" s="155">
        <v>20</v>
      </c>
      <c r="E36" s="155">
        <v>17.8</v>
      </c>
      <c r="F36" s="450"/>
      <c r="G36" s="450"/>
      <c r="H36" s="450"/>
      <c r="I36" s="450"/>
    </row>
    <row r="37" spans="1:9" ht="80.25" customHeight="1" thickBot="1" x14ac:dyDescent="0.35">
      <c r="A37" s="455"/>
      <c r="B37" s="455"/>
      <c r="C37" s="171" t="s">
        <v>18</v>
      </c>
      <c r="D37" s="155">
        <v>50</v>
      </c>
      <c r="E37" s="155">
        <v>37.5</v>
      </c>
      <c r="F37" s="450"/>
      <c r="G37" s="450"/>
      <c r="H37" s="450"/>
      <c r="I37" s="450"/>
    </row>
    <row r="38" spans="1:9" ht="76.5" customHeight="1" thickBot="1" x14ac:dyDescent="0.35">
      <c r="A38" s="455"/>
      <c r="B38" s="455"/>
      <c r="C38" s="171" t="s">
        <v>88</v>
      </c>
      <c r="D38" s="155">
        <v>2</v>
      </c>
      <c r="E38" s="155">
        <v>2</v>
      </c>
      <c r="F38" s="451"/>
      <c r="G38" s="451"/>
      <c r="H38" s="451"/>
      <c r="I38" s="451"/>
    </row>
    <row r="39" spans="1:9" ht="69" customHeight="1" thickBot="1" x14ac:dyDescent="1.6">
      <c r="A39" s="401"/>
      <c r="B39" s="401"/>
      <c r="C39" s="401"/>
      <c r="D39" s="401"/>
      <c r="E39" s="401"/>
      <c r="F39" s="162">
        <f>SUM(F31:F38)</f>
        <v>11.8</v>
      </c>
      <c r="G39" s="162">
        <f>SUM(G31:G38)</f>
        <v>18.5</v>
      </c>
      <c r="H39" s="162">
        <f>SUM(H31:H38)</f>
        <v>20</v>
      </c>
      <c r="I39" s="162">
        <f>SUM(I31:I38)</f>
        <v>147</v>
      </c>
    </row>
    <row r="40" spans="1:9" ht="69" customHeight="1" thickBot="1" x14ac:dyDescent="1.6">
      <c r="A40" s="456" t="s">
        <v>108</v>
      </c>
      <c r="B40" s="407">
        <v>250</v>
      </c>
      <c r="C40" s="154" t="s">
        <v>10</v>
      </c>
      <c r="D40" s="158">
        <v>8</v>
      </c>
      <c r="E40" s="158">
        <v>8</v>
      </c>
      <c r="F40" s="408">
        <v>18.54</v>
      </c>
      <c r="G40" s="408">
        <v>21.74</v>
      </c>
      <c r="H40" s="408">
        <v>7.5</v>
      </c>
      <c r="I40" s="408">
        <v>278.60000000000002</v>
      </c>
    </row>
    <row r="41" spans="1:9" ht="80.25" customHeight="1" thickBot="1" x14ac:dyDescent="1.6">
      <c r="A41" s="455"/>
      <c r="B41" s="455"/>
      <c r="C41" s="154" t="s">
        <v>15</v>
      </c>
      <c r="D41" s="155">
        <v>227</v>
      </c>
      <c r="E41" s="155">
        <v>181.6</v>
      </c>
      <c r="F41" s="409"/>
      <c r="G41" s="409"/>
      <c r="H41" s="409"/>
      <c r="I41" s="409"/>
    </row>
    <row r="42" spans="1:9" ht="69" customHeight="1" thickBot="1" x14ac:dyDescent="1.6">
      <c r="A42" s="455"/>
      <c r="B42" s="455"/>
      <c r="C42" s="154" t="s">
        <v>21</v>
      </c>
      <c r="D42" s="158">
        <v>25</v>
      </c>
      <c r="E42" s="158">
        <v>25</v>
      </c>
      <c r="F42" s="409"/>
      <c r="G42" s="409"/>
      <c r="H42" s="409"/>
      <c r="I42" s="409"/>
    </row>
    <row r="43" spans="1:9" ht="69" customHeight="1" thickBot="1" x14ac:dyDescent="1.6">
      <c r="A43" s="455"/>
      <c r="B43" s="455"/>
      <c r="C43" s="154" t="s">
        <v>68</v>
      </c>
      <c r="D43" s="158">
        <v>5</v>
      </c>
      <c r="E43" s="158">
        <v>5</v>
      </c>
      <c r="F43" s="409"/>
      <c r="G43" s="409"/>
      <c r="H43" s="409"/>
      <c r="I43" s="409"/>
    </row>
    <row r="44" spans="1:9" ht="69" customHeight="1" thickBot="1" x14ac:dyDescent="1.6">
      <c r="A44" s="455"/>
      <c r="B44" s="455"/>
      <c r="C44" s="154" t="s">
        <v>85</v>
      </c>
      <c r="D44" s="158">
        <v>20</v>
      </c>
      <c r="E44" s="158">
        <v>18</v>
      </c>
      <c r="F44" s="409"/>
      <c r="G44" s="409"/>
      <c r="H44" s="409"/>
      <c r="I44" s="409"/>
    </row>
    <row r="45" spans="1:9" ht="69" customHeight="1" thickBot="1" x14ac:dyDescent="1.6">
      <c r="A45" s="455"/>
      <c r="B45" s="455"/>
      <c r="C45" s="154" t="s">
        <v>16</v>
      </c>
      <c r="D45" s="158">
        <v>5</v>
      </c>
      <c r="E45" s="158">
        <v>5</v>
      </c>
      <c r="F45" s="409"/>
      <c r="G45" s="409"/>
      <c r="H45" s="409"/>
      <c r="I45" s="409"/>
    </row>
    <row r="46" spans="1:9" ht="69" customHeight="1" thickBot="1" x14ac:dyDescent="1.6">
      <c r="A46" s="455"/>
      <c r="B46" s="455"/>
      <c r="C46" s="171" t="s">
        <v>19</v>
      </c>
      <c r="D46" s="158">
        <v>50</v>
      </c>
      <c r="E46" s="158">
        <v>45</v>
      </c>
      <c r="F46" s="409"/>
      <c r="G46" s="409"/>
      <c r="H46" s="409"/>
      <c r="I46" s="409"/>
    </row>
    <row r="47" spans="1:9" ht="69" customHeight="1" thickBot="1" x14ac:dyDescent="1.6">
      <c r="A47" s="455"/>
      <c r="B47" s="455"/>
      <c r="C47" s="154" t="s">
        <v>88</v>
      </c>
      <c r="D47" s="158">
        <v>2</v>
      </c>
      <c r="E47" s="158">
        <v>2</v>
      </c>
      <c r="F47" s="409"/>
      <c r="G47" s="409"/>
      <c r="H47" s="409"/>
      <c r="I47" s="409"/>
    </row>
    <row r="48" spans="1:9" ht="69" customHeight="1" thickBot="1" x14ac:dyDescent="1.6">
      <c r="A48" s="455"/>
      <c r="B48" s="455"/>
      <c r="C48" s="154" t="s">
        <v>35</v>
      </c>
      <c r="D48" s="158">
        <v>40</v>
      </c>
      <c r="E48" s="158">
        <v>29.44</v>
      </c>
      <c r="F48" s="416"/>
      <c r="G48" s="416"/>
      <c r="H48" s="416"/>
      <c r="I48" s="416"/>
    </row>
    <row r="49" spans="1:9" ht="80.25" customHeight="1" thickBot="1" x14ac:dyDescent="1.6">
      <c r="A49" s="401"/>
      <c r="B49" s="401"/>
      <c r="C49" s="401"/>
      <c r="D49" s="401"/>
      <c r="E49" s="401"/>
      <c r="F49" s="165">
        <f>SUM(F40:F48)</f>
        <v>18.54</v>
      </c>
      <c r="G49" s="162">
        <f>SUM(G40:G48)</f>
        <v>21.74</v>
      </c>
      <c r="H49" s="162">
        <f>SUM(H40:H48)</f>
        <v>7.5</v>
      </c>
      <c r="I49" s="162">
        <f>SUM(I40:I48)</f>
        <v>278.60000000000002</v>
      </c>
    </row>
    <row r="50" spans="1:9" ht="80.25" customHeight="1" thickBot="1" x14ac:dyDescent="1.6">
      <c r="A50" s="415" t="s">
        <v>107</v>
      </c>
      <c r="B50" s="417" t="s">
        <v>91</v>
      </c>
      <c r="C50" s="154" t="s">
        <v>18</v>
      </c>
      <c r="D50" s="158">
        <v>145</v>
      </c>
      <c r="E50" s="158">
        <v>108.75</v>
      </c>
      <c r="F50" s="408">
        <v>3.8</v>
      </c>
      <c r="G50" s="408">
        <v>15.8</v>
      </c>
      <c r="H50" s="408">
        <v>16.7</v>
      </c>
      <c r="I50" s="408">
        <v>141</v>
      </c>
    </row>
    <row r="51" spans="1:9" ht="80.25" customHeight="1" thickBot="1" x14ac:dyDescent="1.6">
      <c r="A51" s="415"/>
      <c r="B51" s="417"/>
      <c r="C51" s="154" t="s">
        <v>67</v>
      </c>
      <c r="D51" s="155">
        <v>30</v>
      </c>
      <c r="E51" s="155">
        <v>27</v>
      </c>
      <c r="F51" s="409"/>
      <c r="G51" s="409"/>
      <c r="H51" s="409"/>
      <c r="I51" s="409"/>
    </row>
    <row r="52" spans="1:9" ht="80.25" customHeight="1" thickBot="1" x14ac:dyDescent="1.6">
      <c r="A52" s="415"/>
      <c r="B52" s="417"/>
      <c r="C52" s="154" t="s">
        <v>99</v>
      </c>
      <c r="D52" s="158">
        <v>30</v>
      </c>
      <c r="E52" s="158">
        <v>30</v>
      </c>
      <c r="F52" s="409"/>
      <c r="G52" s="409"/>
      <c r="H52" s="409"/>
      <c r="I52" s="409"/>
    </row>
    <row r="53" spans="1:9" ht="80.25" customHeight="1" thickBot="1" x14ac:dyDescent="1.6">
      <c r="A53" s="415"/>
      <c r="B53" s="417"/>
      <c r="C53" s="154" t="s">
        <v>88</v>
      </c>
      <c r="D53" s="158">
        <v>1</v>
      </c>
      <c r="E53" s="158">
        <v>1</v>
      </c>
      <c r="F53" s="409"/>
      <c r="G53" s="409"/>
      <c r="H53" s="409"/>
      <c r="I53" s="409"/>
    </row>
    <row r="54" spans="1:9" ht="80.25" customHeight="1" thickBot="1" x14ac:dyDescent="1.6">
      <c r="A54" s="415"/>
      <c r="B54" s="417"/>
      <c r="C54" s="154" t="s">
        <v>16</v>
      </c>
      <c r="D54" s="158">
        <v>8</v>
      </c>
      <c r="E54" s="158">
        <v>8</v>
      </c>
      <c r="F54" s="416"/>
      <c r="G54" s="416"/>
      <c r="H54" s="416"/>
      <c r="I54" s="416"/>
    </row>
    <row r="55" spans="1:9" ht="80.25" customHeight="1" thickBot="1" x14ac:dyDescent="1.6">
      <c r="A55" s="401"/>
      <c r="B55" s="401"/>
      <c r="C55" s="401"/>
      <c r="D55" s="401"/>
      <c r="E55" s="401"/>
      <c r="F55" s="162">
        <f>SUM(F50:F54)</f>
        <v>3.8</v>
      </c>
      <c r="G55" s="162">
        <f>SUM(G50:G54)</f>
        <v>15.8</v>
      </c>
      <c r="H55" s="162">
        <f>SUM(H50:H54)</f>
        <v>16.7</v>
      </c>
      <c r="I55" s="162">
        <f>SUM(I50:I54)</f>
        <v>141</v>
      </c>
    </row>
    <row r="56" spans="1:9" ht="80.25" customHeight="1" thickBot="1" x14ac:dyDescent="1.6">
      <c r="A56" s="415" t="s">
        <v>109</v>
      </c>
      <c r="B56" s="407">
        <v>200</v>
      </c>
      <c r="C56" s="154" t="s">
        <v>110</v>
      </c>
      <c r="D56" s="158">
        <v>20</v>
      </c>
      <c r="E56" s="158">
        <v>18</v>
      </c>
      <c r="F56" s="408">
        <v>0.65</v>
      </c>
      <c r="G56" s="408">
        <v>0</v>
      </c>
      <c r="H56" s="408">
        <v>20.3</v>
      </c>
      <c r="I56" s="408">
        <v>99</v>
      </c>
    </row>
    <row r="57" spans="1:9" ht="80.25" customHeight="1" thickBot="1" x14ac:dyDescent="1.6">
      <c r="A57" s="415"/>
      <c r="B57" s="407"/>
      <c r="C57" s="154" t="s">
        <v>12</v>
      </c>
      <c r="D57" s="158">
        <v>20</v>
      </c>
      <c r="E57" s="158">
        <v>20</v>
      </c>
      <c r="F57" s="416"/>
      <c r="G57" s="416"/>
      <c r="H57" s="416"/>
      <c r="I57" s="416"/>
    </row>
    <row r="58" spans="1:9" ht="80.25" customHeight="1" thickBot="1" x14ac:dyDescent="1.6">
      <c r="A58" s="401"/>
      <c r="B58" s="401"/>
      <c r="C58" s="401"/>
      <c r="D58" s="401"/>
      <c r="E58" s="401"/>
      <c r="F58" s="162">
        <f>SUM(F56:F57)</f>
        <v>0.65</v>
      </c>
      <c r="G58" s="162">
        <f>SUM(G56:G57)</f>
        <v>0</v>
      </c>
      <c r="H58" s="162">
        <f>SUM(H56:H57)</f>
        <v>20.3</v>
      </c>
      <c r="I58" s="162">
        <f>SUM(I56:I57)</f>
        <v>99</v>
      </c>
    </row>
    <row r="59" spans="1:9" ht="80.25" customHeight="1" thickBot="1" x14ac:dyDescent="1.6">
      <c r="A59" s="166" t="s">
        <v>38</v>
      </c>
      <c r="B59" s="162">
        <v>50</v>
      </c>
      <c r="C59" s="164" t="s">
        <v>38</v>
      </c>
      <c r="D59" s="158">
        <v>50</v>
      </c>
      <c r="E59" s="158">
        <v>50</v>
      </c>
      <c r="F59" s="158">
        <v>4.0999999999999996</v>
      </c>
      <c r="G59" s="158">
        <v>0.3</v>
      </c>
      <c r="H59" s="158">
        <v>40.19</v>
      </c>
      <c r="I59" s="158">
        <v>192.2</v>
      </c>
    </row>
    <row r="60" spans="1:9" ht="80.25" customHeight="1" thickBot="1" x14ac:dyDescent="1.6">
      <c r="A60" s="402"/>
      <c r="B60" s="403"/>
      <c r="C60" s="403"/>
      <c r="D60" s="403"/>
      <c r="E60" s="403"/>
      <c r="F60" s="403"/>
      <c r="G60" s="403"/>
      <c r="H60" s="403"/>
      <c r="I60" s="404"/>
    </row>
    <row r="61" spans="1:9" ht="80.25" customHeight="1" thickBot="1" x14ac:dyDescent="1.6">
      <c r="A61" s="167" t="s">
        <v>37</v>
      </c>
      <c r="B61" s="168">
        <v>50</v>
      </c>
      <c r="C61" s="154" t="s">
        <v>22</v>
      </c>
      <c r="D61" s="158">
        <v>50</v>
      </c>
      <c r="E61" s="158">
        <v>50</v>
      </c>
      <c r="F61" s="158">
        <v>3.3</v>
      </c>
      <c r="G61" s="158">
        <v>0.66</v>
      </c>
      <c r="H61" s="158">
        <v>16.7</v>
      </c>
      <c r="I61" s="169">
        <v>87</v>
      </c>
    </row>
    <row r="62" spans="1:9" ht="80.25" customHeight="1" thickBot="1" x14ac:dyDescent="1.6">
      <c r="A62" s="414" t="s">
        <v>24</v>
      </c>
      <c r="B62" s="414"/>
      <c r="C62" s="414"/>
      <c r="D62" s="414"/>
      <c r="E62" s="414"/>
      <c r="F62" s="183">
        <f>F61+F59+F58+F55+F49+F39</f>
        <v>42.19</v>
      </c>
      <c r="G62" s="183">
        <f t="shared" ref="G62:I62" si="2">G61+G59+G58+G55+G49+G39</f>
        <v>57</v>
      </c>
      <c r="H62" s="183">
        <f t="shared" si="2"/>
        <v>121.39</v>
      </c>
      <c r="I62" s="183">
        <f t="shared" si="2"/>
        <v>944.80000000000007</v>
      </c>
    </row>
    <row r="63" spans="1:9" s="205" customFormat="1" ht="77.25" customHeight="1" thickBot="1" x14ac:dyDescent="1.55">
      <c r="A63" s="353" t="s">
        <v>185</v>
      </c>
      <c r="B63" s="353"/>
      <c r="C63" s="353"/>
      <c r="D63" s="353"/>
      <c r="E63" s="353"/>
      <c r="F63" s="353"/>
      <c r="G63" s="353"/>
      <c r="H63" s="353"/>
      <c r="I63" s="353"/>
    </row>
    <row r="64" spans="1:9" s="205" customFormat="1" ht="77.25" customHeight="1" thickBot="1" x14ac:dyDescent="1.55">
      <c r="A64" s="37" t="s">
        <v>50</v>
      </c>
      <c r="B64" s="198">
        <v>200</v>
      </c>
      <c r="C64" s="33" t="s">
        <v>50</v>
      </c>
      <c r="D64" s="199">
        <v>200</v>
      </c>
      <c r="E64" s="199">
        <v>200</v>
      </c>
      <c r="F64" s="199"/>
      <c r="G64" s="199"/>
      <c r="H64" s="199">
        <v>17.5</v>
      </c>
      <c r="I64" s="199">
        <v>70</v>
      </c>
    </row>
    <row r="65" spans="1:10" s="205" customFormat="1" ht="77.25" customHeight="1" thickBot="1" x14ac:dyDescent="1.55">
      <c r="A65" s="395"/>
      <c r="B65" s="356"/>
      <c r="C65" s="356"/>
      <c r="D65" s="356"/>
      <c r="E65" s="356"/>
      <c r="F65" s="356"/>
      <c r="G65" s="356"/>
      <c r="H65" s="356"/>
      <c r="I65" s="356"/>
    </row>
    <row r="66" spans="1:10" s="205" customFormat="1" ht="75.75" customHeight="1" thickBot="1" x14ac:dyDescent="1.55">
      <c r="A66" s="37" t="s">
        <v>49</v>
      </c>
      <c r="B66" s="198">
        <v>20</v>
      </c>
      <c r="C66" s="33" t="s">
        <v>49</v>
      </c>
      <c r="D66" s="199">
        <v>20</v>
      </c>
      <c r="E66" s="199">
        <v>20</v>
      </c>
      <c r="F66" s="199">
        <v>1.1000000000000001</v>
      </c>
      <c r="G66" s="199">
        <v>1.5</v>
      </c>
      <c r="H66" s="199">
        <v>30</v>
      </c>
      <c r="I66" s="199">
        <v>95.17</v>
      </c>
    </row>
    <row r="67" spans="1:10" s="205" customFormat="1" ht="77.25" customHeight="1" thickBot="1" x14ac:dyDescent="1.55">
      <c r="A67" s="395"/>
      <c r="B67" s="356"/>
      <c r="C67" s="356"/>
      <c r="D67" s="356"/>
      <c r="E67" s="356"/>
      <c r="F67" s="356"/>
      <c r="G67" s="356"/>
      <c r="H67" s="356"/>
      <c r="I67" s="356"/>
    </row>
    <row r="68" spans="1:10" s="205" customFormat="1" ht="76.5" customHeight="1" thickBot="1" x14ac:dyDescent="1.55">
      <c r="A68" s="95" t="s">
        <v>86</v>
      </c>
      <c r="B68" s="200">
        <v>300</v>
      </c>
      <c r="C68" s="201" t="s">
        <v>133</v>
      </c>
      <c r="D68" s="199">
        <v>300</v>
      </c>
      <c r="E68" s="199">
        <v>192</v>
      </c>
      <c r="F68" s="199">
        <v>3.13</v>
      </c>
      <c r="G68" s="199">
        <v>1.87</v>
      </c>
      <c r="H68" s="199">
        <v>39.5</v>
      </c>
      <c r="I68" s="199">
        <v>149</v>
      </c>
      <c r="J68" s="206"/>
    </row>
    <row r="69" spans="1:10" s="205" customFormat="1" ht="77.25" customHeight="1" thickBot="1" x14ac:dyDescent="1.55">
      <c r="A69" s="315" t="s">
        <v>63</v>
      </c>
      <c r="B69" s="319"/>
      <c r="C69" s="319"/>
      <c r="D69" s="319"/>
      <c r="E69" s="320"/>
      <c r="F69" s="200">
        <f>F64+F66+F68</f>
        <v>4.2300000000000004</v>
      </c>
      <c r="G69" s="200">
        <f t="shared" ref="G69:I69" si="3">G64+G66+G68</f>
        <v>3.37</v>
      </c>
      <c r="H69" s="200">
        <f t="shared" si="3"/>
        <v>87</v>
      </c>
      <c r="I69" s="200">
        <f t="shared" si="3"/>
        <v>314.17</v>
      </c>
    </row>
    <row r="70" spans="1:10" ht="80.25" customHeight="1" thickBot="1" x14ac:dyDescent="1.6">
      <c r="A70" s="414" t="s">
        <v>53</v>
      </c>
      <c r="B70" s="414"/>
      <c r="C70" s="414"/>
      <c r="D70" s="414"/>
      <c r="E70" s="414"/>
      <c r="F70" s="414"/>
      <c r="G70" s="414"/>
      <c r="H70" s="414"/>
      <c r="I70" s="414"/>
    </row>
    <row r="71" spans="1:10" ht="80.25" customHeight="1" thickBot="1" x14ac:dyDescent="1.6">
      <c r="A71" s="173" t="s">
        <v>60</v>
      </c>
      <c r="B71" s="174">
        <v>150</v>
      </c>
      <c r="C71" s="154" t="s">
        <v>69</v>
      </c>
      <c r="D71" s="158">
        <v>150</v>
      </c>
      <c r="E71" s="158">
        <v>150</v>
      </c>
      <c r="F71" s="158">
        <v>4.0999999999999996</v>
      </c>
      <c r="G71" s="158">
        <v>4.2</v>
      </c>
      <c r="H71" s="158">
        <v>7.65</v>
      </c>
      <c r="I71" s="158">
        <v>94.1</v>
      </c>
    </row>
    <row r="72" spans="1:10" ht="80.25" customHeight="1" thickBot="1" x14ac:dyDescent="1.6">
      <c r="A72" s="413"/>
      <c r="B72" s="401"/>
      <c r="C72" s="401"/>
      <c r="D72" s="401"/>
      <c r="E72" s="401"/>
      <c r="F72" s="401"/>
      <c r="G72" s="401"/>
      <c r="H72" s="401"/>
      <c r="I72" s="401"/>
    </row>
    <row r="73" spans="1:10" ht="80.25" customHeight="1" thickBot="1" x14ac:dyDescent="1.6">
      <c r="A73" s="166" t="s">
        <v>84</v>
      </c>
      <c r="B73" s="162">
        <v>200</v>
      </c>
      <c r="C73" s="164" t="s">
        <v>144</v>
      </c>
      <c r="D73" s="158">
        <v>276</v>
      </c>
      <c r="E73" s="158">
        <v>201.48</v>
      </c>
      <c r="F73" s="158">
        <v>1.89</v>
      </c>
      <c r="G73" s="158">
        <v>0.17</v>
      </c>
      <c r="H73" s="158">
        <v>21.98</v>
      </c>
      <c r="I73" s="158">
        <v>96.6</v>
      </c>
    </row>
    <row r="74" spans="1:10" ht="80.25" customHeight="1" thickBot="1" x14ac:dyDescent="1.6">
      <c r="A74" s="414" t="s">
        <v>63</v>
      </c>
      <c r="B74" s="401"/>
      <c r="C74" s="401"/>
      <c r="D74" s="401"/>
      <c r="E74" s="401"/>
      <c r="F74" s="162">
        <f>F71+F73</f>
        <v>5.9899999999999993</v>
      </c>
      <c r="G74" s="162">
        <f t="shared" ref="G74:I74" si="4">G71+G73</f>
        <v>4.37</v>
      </c>
      <c r="H74" s="162">
        <f t="shared" si="4"/>
        <v>29.630000000000003</v>
      </c>
      <c r="I74" s="162">
        <f t="shared" si="4"/>
        <v>190.7</v>
      </c>
    </row>
    <row r="75" spans="1:10" ht="80.25" customHeight="1" thickBot="1" x14ac:dyDescent="1.6">
      <c r="A75" s="414" t="s">
        <v>64</v>
      </c>
      <c r="B75" s="401"/>
      <c r="C75" s="401"/>
      <c r="D75" s="401"/>
      <c r="E75" s="401"/>
      <c r="F75" s="401"/>
      <c r="G75" s="401"/>
      <c r="H75" s="401"/>
      <c r="I75" s="401"/>
    </row>
    <row r="76" spans="1:10" ht="80.25" customHeight="1" thickBot="1" x14ac:dyDescent="1.6">
      <c r="A76" s="415" t="s">
        <v>165</v>
      </c>
      <c r="B76" s="407" t="s">
        <v>157</v>
      </c>
      <c r="C76" s="154" t="s">
        <v>10</v>
      </c>
      <c r="D76" s="158">
        <v>10</v>
      </c>
      <c r="E76" s="158">
        <v>10</v>
      </c>
      <c r="F76" s="408">
        <v>29.6</v>
      </c>
      <c r="G76" s="408">
        <v>24.5</v>
      </c>
      <c r="H76" s="408">
        <v>30.8</v>
      </c>
      <c r="I76" s="408">
        <v>326.39999999999998</v>
      </c>
    </row>
    <row r="77" spans="1:10" ht="80.25" customHeight="1" thickBot="1" x14ac:dyDescent="1.6">
      <c r="A77" s="415"/>
      <c r="B77" s="407"/>
      <c r="C77" s="154" t="s">
        <v>21</v>
      </c>
      <c r="D77" s="158">
        <v>15</v>
      </c>
      <c r="E77" s="158">
        <v>15</v>
      </c>
      <c r="F77" s="409"/>
      <c r="G77" s="409"/>
      <c r="H77" s="409"/>
      <c r="I77" s="409"/>
    </row>
    <row r="78" spans="1:10" ht="80.25" customHeight="1" thickBot="1" x14ac:dyDescent="1.6">
      <c r="A78" s="415"/>
      <c r="B78" s="407"/>
      <c r="C78" s="154" t="s">
        <v>119</v>
      </c>
      <c r="D78" s="158">
        <v>45</v>
      </c>
      <c r="E78" s="158">
        <v>45</v>
      </c>
      <c r="F78" s="409"/>
      <c r="G78" s="409"/>
      <c r="H78" s="409"/>
      <c r="I78" s="409"/>
    </row>
    <row r="79" spans="1:10" ht="80.25" customHeight="1" thickBot="1" x14ac:dyDescent="0.35">
      <c r="A79" s="415"/>
      <c r="B79" s="407"/>
      <c r="C79" s="171" t="s">
        <v>67</v>
      </c>
      <c r="D79" s="155">
        <v>60</v>
      </c>
      <c r="E79" s="155">
        <v>54</v>
      </c>
      <c r="F79" s="409"/>
      <c r="G79" s="409"/>
      <c r="H79" s="409"/>
      <c r="I79" s="409"/>
    </row>
    <row r="80" spans="1:10" ht="80.25" customHeight="1" thickBot="1" x14ac:dyDescent="1.6">
      <c r="A80" s="415"/>
      <c r="B80" s="407"/>
      <c r="C80" s="154" t="s">
        <v>88</v>
      </c>
      <c r="D80" s="158">
        <v>2</v>
      </c>
      <c r="E80" s="158">
        <v>2</v>
      </c>
      <c r="F80" s="409"/>
      <c r="G80" s="409"/>
      <c r="H80" s="409"/>
      <c r="I80" s="409"/>
    </row>
    <row r="81" spans="1:10" ht="80.25" customHeight="1" thickBot="1" x14ac:dyDescent="1.6">
      <c r="A81" s="415"/>
      <c r="B81" s="407"/>
      <c r="C81" s="171" t="s">
        <v>17</v>
      </c>
      <c r="D81" s="158">
        <v>90</v>
      </c>
      <c r="E81" s="158">
        <v>66.239999999999995</v>
      </c>
      <c r="F81" s="409"/>
      <c r="G81" s="409"/>
      <c r="H81" s="409"/>
      <c r="I81" s="409"/>
    </row>
    <row r="82" spans="1:10" ht="80.25" customHeight="1" thickBot="1" x14ac:dyDescent="1.6">
      <c r="A82" s="415"/>
      <c r="B82" s="407"/>
      <c r="C82" s="154" t="s">
        <v>16</v>
      </c>
      <c r="D82" s="158">
        <v>6</v>
      </c>
      <c r="E82" s="158">
        <v>6</v>
      </c>
      <c r="F82" s="409"/>
      <c r="G82" s="409"/>
      <c r="H82" s="409"/>
      <c r="I82" s="409"/>
    </row>
    <row r="83" spans="1:10" ht="80.25" customHeight="1" thickBot="1" x14ac:dyDescent="1.6">
      <c r="A83" s="415"/>
      <c r="B83" s="407"/>
      <c r="C83" s="154" t="s">
        <v>85</v>
      </c>
      <c r="D83" s="158">
        <v>18</v>
      </c>
      <c r="E83" s="158">
        <v>16</v>
      </c>
      <c r="F83" s="409"/>
      <c r="G83" s="409"/>
      <c r="H83" s="409"/>
      <c r="I83" s="409"/>
    </row>
    <row r="84" spans="1:10" ht="80.25" customHeight="1" thickBot="1" x14ac:dyDescent="1.6">
      <c r="A84" s="415"/>
      <c r="B84" s="407"/>
      <c r="C84" s="154" t="s">
        <v>89</v>
      </c>
      <c r="D84" s="158">
        <v>15</v>
      </c>
      <c r="E84" s="158">
        <v>15</v>
      </c>
      <c r="F84" s="416"/>
      <c r="G84" s="416"/>
      <c r="H84" s="416"/>
      <c r="I84" s="416"/>
    </row>
    <row r="85" spans="1:10" ht="80.25" customHeight="1" thickBot="1" x14ac:dyDescent="1.6">
      <c r="A85" s="401"/>
      <c r="B85" s="401"/>
      <c r="C85" s="401"/>
      <c r="D85" s="401"/>
      <c r="E85" s="401"/>
      <c r="F85" s="162">
        <f>SUM(F76:F84)</f>
        <v>29.6</v>
      </c>
      <c r="G85" s="162">
        <f>SUM(G76:G84)</f>
        <v>24.5</v>
      </c>
      <c r="H85" s="162">
        <f>SUM(H76:H84)</f>
        <v>30.8</v>
      </c>
      <c r="I85" s="162">
        <f>SUM(I76:I84)</f>
        <v>326.39999999999998</v>
      </c>
    </row>
    <row r="86" spans="1:10" ht="80.25" customHeight="1" thickBot="1" x14ac:dyDescent="1.6">
      <c r="A86" s="419" t="s">
        <v>39</v>
      </c>
      <c r="B86" s="420">
        <v>200</v>
      </c>
      <c r="C86" s="164" t="s">
        <v>72</v>
      </c>
      <c r="D86" s="155">
        <v>2</v>
      </c>
      <c r="E86" s="155">
        <v>2</v>
      </c>
      <c r="F86" s="408">
        <v>2.4</v>
      </c>
      <c r="G86" s="408">
        <v>5.0199999999999996</v>
      </c>
      <c r="H86" s="408">
        <v>18.7</v>
      </c>
      <c r="I86" s="408">
        <v>101.54</v>
      </c>
      <c r="J86" s="2"/>
    </row>
    <row r="87" spans="1:10" ht="80.25" customHeight="1" thickBot="1" x14ac:dyDescent="1.6">
      <c r="A87" s="419"/>
      <c r="B87" s="420"/>
      <c r="C87" s="164" t="s">
        <v>12</v>
      </c>
      <c r="D87" s="158">
        <v>18</v>
      </c>
      <c r="E87" s="158">
        <v>18</v>
      </c>
      <c r="F87" s="409"/>
      <c r="G87" s="409"/>
      <c r="H87" s="409"/>
      <c r="I87" s="409"/>
      <c r="J87" s="2"/>
    </row>
    <row r="88" spans="1:10" ht="80.25" customHeight="1" thickBot="1" x14ac:dyDescent="1.6">
      <c r="A88" s="419"/>
      <c r="B88" s="420"/>
      <c r="C88" s="164" t="s">
        <v>21</v>
      </c>
      <c r="D88" s="158">
        <v>50</v>
      </c>
      <c r="E88" s="158">
        <v>50</v>
      </c>
      <c r="F88" s="416"/>
      <c r="G88" s="416"/>
      <c r="H88" s="416"/>
      <c r="I88" s="416"/>
      <c r="J88" s="2"/>
    </row>
    <row r="89" spans="1:10" ht="80.25" customHeight="1" thickBot="1" x14ac:dyDescent="1.6">
      <c r="A89" s="401"/>
      <c r="B89" s="437"/>
      <c r="C89" s="437"/>
      <c r="D89" s="437"/>
      <c r="E89" s="437"/>
      <c r="F89" s="162">
        <f>SUM(F86:F88)</f>
        <v>2.4</v>
      </c>
      <c r="G89" s="162">
        <f>SUM(G86:G88)</f>
        <v>5.0199999999999996</v>
      </c>
      <c r="H89" s="162">
        <f>SUM(H86:H88)</f>
        <v>18.7</v>
      </c>
      <c r="I89" s="162">
        <f>SUM(I86:I88)</f>
        <v>101.54</v>
      </c>
      <c r="J89" s="2"/>
    </row>
    <row r="90" spans="1:10" ht="80.25" customHeight="1" thickBot="1" x14ac:dyDescent="1.6">
      <c r="A90" s="166" t="s">
        <v>38</v>
      </c>
      <c r="B90" s="162">
        <v>50</v>
      </c>
      <c r="C90" s="164" t="s">
        <v>38</v>
      </c>
      <c r="D90" s="158">
        <v>50</v>
      </c>
      <c r="E90" s="158">
        <v>50</v>
      </c>
      <c r="F90" s="158">
        <v>4.0999999999999996</v>
      </c>
      <c r="G90" s="158">
        <v>0.3</v>
      </c>
      <c r="H90" s="158">
        <v>40.19</v>
      </c>
      <c r="I90" s="158">
        <v>192.2</v>
      </c>
    </row>
    <row r="91" spans="1:10" ht="80.25" customHeight="1" thickBot="1" x14ac:dyDescent="1.6">
      <c r="A91" s="402"/>
      <c r="B91" s="403"/>
      <c r="C91" s="403"/>
      <c r="D91" s="403"/>
      <c r="E91" s="403"/>
      <c r="F91" s="403"/>
      <c r="G91" s="403"/>
      <c r="H91" s="403"/>
      <c r="I91" s="404"/>
    </row>
    <row r="92" spans="1:10" ht="80.25" customHeight="1" thickBot="1" x14ac:dyDescent="1.6">
      <c r="A92" s="167" t="s">
        <v>37</v>
      </c>
      <c r="B92" s="168">
        <v>50</v>
      </c>
      <c r="C92" s="154" t="s">
        <v>22</v>
      </c>
      <c r="D92" s="158">
        <v>50</v>
      </c>
      <c r="E92" s="158">
        <v>50</v>
      </c>
      <c r="F92" s="158">
        <v>3.3</v>
      </c>
      <c r="G92" s="158">
        <v>0.66</v>
      </c>
      <c r="H92" s="158">
        <v>16.7</v>
      </c>
      <c r="I92" s="169">
        <v>87</v>
      </c>
    </row>
    <row r="93" spans="1:10" ht="80.25" customHeight="1" thickBot="1" x14ac:dyDescent="1.6">
      <c r="A93" s="414" t="s">
        <v>65</v>
      </c>
      <c r="B93" s="401"/>
      <c r="C93" s="401"/>
      <c r="D93" s="401"/>
      <c r="E93" s="401"/>
      <c r="F93" s="183">
        <f>F92+F90+F89+F85</f>
        <v>39.4</v>
      </c>
      <c r="G93" s="183">
        <f t="shared" ref="G93:I93" si="5">G92+G90+G89+G85</f>
        <v>30.48</v>
      </c>
      <c r="H93" s="183">
        <f t="shared" si="5"/>
        <v>106.39</v>
      </c>
      <c r="I93" s="183">
        <f t="shared" si="5"/>
        <v>707.14</v>
      </c>
    </row>
    <row r="94" spans="1:10" ht="80.25" customHeight="1" thickBot="1" x14ac:dyDescent="1.6">
      <c r="A94" s="414" t="s">
        <v>59</v>
      </c>
      <c r="B94" s="437"/>
      <c r="C94" s="437"/>
      <c r="D94" s="437"/>
      <c r="E94" s="437"/>
      <c r="F94" s="437"/>
      <c r="G94" s="437"/>
      <c r="H94" s="437"/>
      <c r="I94" s="437"/>
    </row>
    <row r="95" spans="1:10" ht="80.25" customHeight="1" thickBot="1" x14ac:dyDescent="1.6">
      <c r="A95" s="167" t="s">
        <v>50</v>
      </c>
      <c r="B95" s="174">
        <v>200</v>
      </c>
      <c r="C95" s="154" t="s">
        <v>50</v>
      </c>
      <c r="D95" s="158">
        <v>200</v>
      </c>
      <c r="E95" s="158">
        <v>200</v>
      </c>
      <c r="F95" s="158"/>
      <c r="G95" s="158"/>
      <c r="H95" s="158">
        <v>17.5</v>
      </c>
      <c r="I95" s="158">
        <v>44.8</v>
      </c>
    </row>
    <row r="96" spans="1:10" ht="80.25" customHeight="1" thickBot="1" x14ac:dyDescent="1.6">
      <c r="A96" s="414" t="s">
        <v>66</v>
      </c>
      <c r="B96" s="414"/>
      <c r="C96" s="414"/>
      <c r="D96" s="414"/>
      <c r="E96" s="414"/>
      <c r="F96" s="162">
        <f>SUM(F95)</f>
        <v>0</v>
      </c>
      <c r="G96" s="162">
        <f>SUM(G95)</f>
        <v>0</v>
      </c>
      <c r="H96" s="162">
        <f>SUM(H95)</f>
        <v>17.5</v>
      </c>
      <c r="I96" s="162">
        <f>SUM(I95)</f>
        <v>44.8</v>
      </c>
    </row>
    <row r="97" spans="1:9" ht="80.25" customHeight="1" thickBot="1" x14ac:dyDescent="1.6">
      <c r="A97" s="414" t="s">
        <v>25</v>
      </c>
      <c r="B97" s="414"/>
      <c r="C97" s="414"/>
      <c r="D97" s="414"/>
      <c r="E97" s="414"/>
      <c r="F97" s="183">
        <f>F14+F29+F62+F74+F93+F96+F69</f>
        <v>112.51</v>
      </c>
      <c r="G97" s="183">
        <f t="shared" ref="G97:I97" si="6">G14+G29+G62+G74+G93+G96+G69</f>
        <v>114.68000000000002</v>
      </c>
      <c r="H97" s="183">
        <f t="shared" si="6"/>
        <v>504.07</v>
      </c>
      <c r="I97" s="183">
        <f t="shared" si="6"/>
        <v>3050.01</v>
      </c>
    </row>
  </sheetData>
  <mergeCells count="91">
    <mergeCell ref="I40:I48"/>
    <mergeCell ref="A22:E22"/>
    <mergeCell ref="A6:I6"/>
    <mergeCell ref="A14:E14"/>
    <mergeCell ref="A15:I15"/>
    <mergeCell ref="A16:A21"/>
    <mergeCell ref="B16:B21"/>
    <mergeCell ref="A7:A8"/>
    <mergeCell ref="B7:B8"/>
    <mergeCell ref="F7:F8"/>
    <mergeCell ref="G7:G8"/>
    <mergeCell ref="H7:H8"/>
    <mergeCell ref="I7:I8"/>
    <mergeCell ref="A9:E9"/>
    <mergeCell ref="I10:I12"/>
    <mergeCell ref="A13:E13"/>
    <mergeCell ref="A97:E97"/>
    <mergeCell ref="A93:E93"/>
    <mergeCell ref="A94:I94"/>
    <mergeCell ref="A31:A38"/>
    <mergeCell ref="B31:B38"/>
    <mergeCell ref="A39:E39"/>
    <mergeCell ref="A40:A48"/>
    <mergeCell ref="B40:B48"/>
    <mergeCell ref="A49:E49"/>
    <mergeCell ref="A50:A54"/>
    <mergeCell ref="B50:B54"/>
    <mergeCell ref="A55:E55"/>
    <mergeCell ref="A58:E58"/>
    <mergeCell ref="F40:F48"/>
    <mergeCell ref="G40:G48"/>
    <mergeCell ref="H40:H48"/>
    <mergeCell ref="A85:E85"/>
    <mergeCell ref="A62:E62"/>
    <mergeCell ref="A70:I70"/>
    <mergeCell ref="A86:A88"/>
    <mergeCell ref="A96:E96"/>
    <mergeCell ref="A89:E89"/>
    <mergeCell ref="A91:I91"/>
    <mergeCell ref="B86:B88"/>
    <mergeCell ref="F86:F88"/>
    <mergeCell ref="G86:G88"/>
    <mergeCell ref="H86:H88"/>
    <mergeCell ref="I86:I88"/>
    <mergeCell ref="A10:A12"/>
    <mergeCell ref="B10:B12"/>
    <mergeCell ref="F10:F12"/>
    <mergeCell ref="G10:G12"/>
    <mergeCell ref="H10:H12"/>
    <mergeCell ref="I16:I21"/>
    <mergeCell ref="A23:A24"/>
    <mergeCell ref="B23:B24"/>
    <mergeCell ref="F23:F24"/>
    <mergeCell ref="G23:G24"/>
    <mergeCell ref="H23:H24"/>
    <mergeCell ref="I23:I24"/>
    <mergeCell ref="F16:F21"/>
    <mergeCell ref="G16:G21"/>
    <mergeCell ref="H16:H21"/>
    <mergeCell ref="A25:E25"/>
    <mergeCell ref="A27:I27"/>
    <mergeCell ref="F31:F38"/>
    <mergeCell ref="G31:G38"/>
    <mergeCell ref="H31:H38"/>
    <mergeCell ref="I31:I38"/>
    <mergeCell ref="A29:E29"/>
    <mergeCell ref="A30:I30"/>
    <mergeCell ref="F50:F54"/>
    <mergeCell ref="G50:G54"/>
    <mergeCell ref="H50:H54"/>
    <mergeCell ref="I50:I54"/>
    <mergeCell ref="A56:A57"/>
    <mergeCell ref="B56:B57"/>
    <mergeCell ref="F56:F57"/>
    <mergeCell ref="G56:G57"/>
    <mergeCell ref="H56:H57"/>
    <mergeCell ref="I56:I57"/>
    <mergeCell ref="A60:I60"/>
    <mergeCell ref="F76:F84"/>
    <mergeCell ref="G76:G84"/>
    <mergeCell ref="H76:H84"/>
    <mergeCell ref="I76:I84"/>
    <mergeCell ref="A72:I72"/>
    <mergeCell ref="A74:E74"/>
    <mergeCell ref="A75:I75"/>
    <mergeCell ref="A76:A84"/>
    <mergeCell ref="B76:B84"/>
    <mergeCell ref="A63:I63"/>
    <mergeCell ref="A65:I65"/>
    <mergeCell ref="A67:I67"/>
    <mergeCell ref="A69:E69"/>
  </mergeCells>
  <pageMargins left="0.7" right="0.7" top="0.75" bottom="0.75" header="0.3" footer="0.3"/>
  <pageSetup paperSize="9" scale="1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104"/>
  <sheetViews>
    <sheetView view="pageBreakPreview" zoomScale="20" zoomScaleSheetLayoutView="20" workbookViewId="0">
      <selection activeCell="G5" sqref="G5"/>
    </sheetView>
  </sheetViews>
  <sheetFormatPr defaultRowHeight="14.4" x14ac:dyDescent="0.3"/>
  <cols>
    <col min="1" max="1" width="144.33203125" style="3" customWidth="1"/>
    <col min="2" max="2" width="63.33203125" style="3" customWidth="1"/>
    <col min="3" max="3" width="130.5546875" customWidth="1"/>
    <col min="4" max="5" width="51.44140625" style="2" customWidth="1"/>
    <col min="6" max="8" width="52.88671875" style="2" customWidth="1"/>
    <col min="9" max="9" width="60.6640625" style="2" customWidth="1"/>
  </cols>
  <sheetData>
    <row r="3" spans="1:9" ht="31.2" x14ac:dyDescent="0.6">
      <c r="A3" s="5"/>
      <c r="B3" s="7"/>
      <c r="C3" s="7"/>
      <c r="D3" s="8"/>
      <c r="E3" s="8"/>
      <c r="F3" s="8"/>
      <c r="G3" s="8"/>
      <c r="H3" s="8"/>
      <c r="I3" s="8"/>
    </row>
    <row r="4" spans="1:9" ht="31.2" x14ac:dyDescent="0.6">
      <c r="A4" s="5"/>
      <c r="B4" s="5"/>
      <c r="C4" s="7"/>
      <c r="D4" s="8"/>
      <c r="E4" s="8"/>
      <c r="F4" s="8"/>
      <c r="G4" s="8"/>
      <c r="H4" s="8"/>
      <c r="I4" s="8"/>
    </row>
    <row r="5" spans="1:9" ht="87" thickBot="1" x14ac:dyDescent="1.6">
      <c r="A5" s="185" t="s">
        <v>186</v>
      </c>
      <c r="B5" s="179"/>
      <c r="C5" s="180" t="s">
        <v>80</v>
      </c>
      <c r="D5" s="181"/>
      <c r="E5" s="181"/>
      <c r="F5" s="181"/>
      <c r="G5" s="181" t="s">
        <v>189</v>
      </c>
      <c r="H5" s="181"/>
      <c r="I5" s="181"/>
    </row>
    <row r="6" spans="1:9" ht="166.5" customHeight="1" thickBot="1" x14ac:dyDescent="0.35">
      <c r="A6" s="152" t="s">
        <v>0</v>
      </c>
      <c r="B6" s="152" t="s">
        <v>1</v>
      </c>
      <c r="C6" s="152" t="s">
        <v>2</v>
      </c>
      <c r="D6" s="152" t="s">
        <v>3</v>
      </c>
      <c r="E6" s="152" t="s">
        <v>4</v>
      </c>
      <c r="F6" s="152" t="s">
        <v>5</v>
      </c>
      <c r="G6" s="152" t="s">
        <v>6</v>
      </c>
      <c r="H6" s="152" t="s">
        <v>7</v>
      </c>
      <c r="I6" s="153" t="s">
        <v>8</v>
      </c>
    </row>
    <row r="7" spans="1:9" ht="74.25" customHeight="1" thickBot="1" x14ac:dyDescent="1.6">
      <c r="A7" s="414" t="s">
        <v>9</v>
      </c>
      <c r="B7" s="414"/>
      <c r="C7" s="414"/>
      <c r="D7" s="414"/>
      <c r="E7" s="414"/>
      <c r="F7" s="414"/>
      <c r="G7" s="414"/>
      <c r="H7" s="414"/>
      <c r="I7" s="414"/>
    </row>
    <row r="8" spans="1:9" ht="74.25" customHeight="1" thickBot="1" x14ac:dyDescent="1.6">
      <c r="A8" s="429" t="s">
        <v>82</v>
      </c>
      <c r="B8" s="421">
        <v>200</v>
      </c>
      <c r="C8" s="154" t="s">
        <v>29</v>
      </c>
      <c r="D8" s="155">
        <v>1</v>
      </c>
      <c r="E8" s="156">
        <v>1</v>
      </c>
      <c r="F8" s="432"/>
      <c r="G8" s="408"/>
      <c r="H8" s="408">
        <v>11.97</v>
      </c>
      <c r="I8" s="425">
        <v>57</v>
      </c>
    </row>
    <row r="9" spans="1:9" ht="74.25" customHeight="1" thickBot="1" x14ac:dyDescent="1.6">
      <c r="A9" s="430"/>
      <c r="B9" s="431"/>
      <c r="C9" s="157" t="s">
        <v>12</v>
      </c>
      <c r="D9" s="158">
        <v>15</v>
      </c>
      <c r="E9" s="159">
        <v>15</v>
      </c>
      <c r="F9" s="433"/>
      <c r="G9" s="416"/>
      <c r="H9" s="416"/>
      <c r="I9" s="426"/>
    </row>
    <row r="10" spans="1:9" ht="74.25" customHeight="1" thickBot="1" x14ac:dyDescent="1.6">
      <c r="A10" s="401"/>
      <c r="B10" s="401"/>
      <c r="C10" s="401"/>
      <c r="D10" s="401"/>
      <c r="E10" s="401"/>
      <c r="F10" s="161">
        <f>SUM(F8:F9)</f>
        <v>0</v>
      </c>
      <c r="G10" s="161">
        <f>SUM(G8:G9)</f>
        <v>0</v>
      </c>
      <c r="H10" s="161">
        <f>SUM(H8:H9)</f>
        <v>11.97</v>
      </c>
      <c r="I10" s="161">
        <f>SUM(I8:I9)</f>
        <v>57</v>
      </c>
    </row>
    <row r="11" spans="1:9" ht="74.25" customHeight="1" thickBot="1" x14ac:dyDescent="1.6">
      <c r="A11" s="405" t="s">
        <v>114</v>
      </c>
      <c r="B11" s="417" t="s">
        <v>115</v>
      </c>
      <c r="C11" s="154" t="s">
        <v>11</v>
      </c>
      <c r="D11" s="158">
        <v>90</v>
      </c>
      <c r="E11" s="158">
        <v>90</v>
      </c>
      <c r="F11" s="408">
        <v>5.9</v>
      </c>
      <c r="G11" s="408">
        <v>6.4</v>
      </c>
      <c r="H11" s="408">
        <v>16</v>
      </c>
      <c r="I11" s="408">
        <v>150</v>
      </c>
    </row>
    <row r="12" spans="1:9" ht="74.25" customHeight="1" thickBot="1" x14ac:dyDescent="1.6">
      <c r="A12" s="434"/>
      <c r="B12" s="414"/>
      <c r="C12" s="154" t="s">
        <v>10</v>
      </c>
      <c r="D12" s="158">
        <v>20</v>
      </c>
      <c r="E12" s="158">
        <v>20</v>
      </c>
      <c r="F12" s="409"/>
      <c r="G12" s="409"/>
      <c r="H12" s="409"/>
      <c r="I12" s="409"/>
    </row>
    <row r="13" spans="1:9" ht="74.25" customHeight="1" thickBot="1" x14ac:dyDescent="1.6">
      <c r="A13" s="435"/>
      <c r="B13" s="414"/>
      <c r="C13" s="154" t="s">
        <v>42</v>
      </c>
      <c r="D13" s="158">
        <v>12</v>
      </c>
      <c r="E13" s="158">
        <v>12</v>
      </c>
      <c r="F13" s="416"/>
      <c r="G13" s="416"/>
      <c r="H13" s="416"/>
      <c r="I13" s="416"/>
    </row>
    <row r="14" spans="1:9" ht="74.25" customHeight="1" thickBot="1" x14ac:dyDescent="1.6">
      <c r="A14" s="436"/>
      <c r="B14" s="437"/>
      <c r="C14" s="437"/>
      <c r="D14" s="437"/>
      <c r="E14" s="437"/>
      <c r="F14" s="162">
        <f>SUM(F11:F13)</f>
        <v>5.9</v>
      </c>
      <c r="G14" s="162">
        <f>SUM(G11:G13)</f>
        <v>6.4</v>
      </c>
      <c r="H14" s="163">
        <f>SUM(H11:H13)</f>
        <v>16</v>
      </c>
      <c r="I14" s="163">
        <f>SUM(I11:I13)</f>
        <v>150</v>
      </c>
    </row>
    <row r="15" spans="1:9" ht="74.25" customHeight="1" thickBot="1" x14ac:dyDescent="1.6">
      <c r="A15" s="414" t="s">
        <v>62</v>
      </c>
      <c r="B15" s="414"/>
      <c r="C15" s="414"/>
      <c r="D15" s="414"/>
      <c r="E15" s="414"/>
      <c r="F15" s="162">
        <f>F10+F14</f>
        <v>5.9</v>
      </c>
      <c r="G15" s="162">
        <f t="shared" ref="G15:I15" si="0">G10+G14</f>
        <v>6.4</v>
      </c>
      <c r="H15" s="162">
        <f t="shared" si="0"/>
        <v>27.97</v>
      </c>
      <c r="I15" s="162">
        <f t="shared" si="0"/>
        <v>207</v>
      </c>
    </row>
    <row r="16" spans="1:9" ht="74.25" customHeight="1" thickBot="1" x14ac:dyDescent="1.6">
      <c r="A16" s="413" t="s">
        <v>13</v>
      </c>
      <c r="B16" s="413"/>
      <c r="C16" s="413"/>
      <c r="D16" s="413"/>
      <c r="E16" s="413"/>
      <c r="F16" s="413"/>
      <c r="G16" s="413"/>
      <c r="H16" s="413"/>
      <c r="I16" s="413"/>
    </row>
    <row r="17" spans="1:9" ht="66.75" customHeight="1" thickBot="1" x14ac:dyDescent="1.6">
      <c r="A17" s="405" t="s">
        <v>183</v>
      </c>
      <c r="B17" s="407">
        <v>250</v>
      </c>
      <c r="C17" s="154" t="s">
        <v>12</v>
      </c>
      <c r="D17" s="158">
        <v>3</v>
      </c>
      <c r="E17" s="158">
        <v>3</v>
      </c>
      <c r="F17" s="408">
        <v>13.44</v>
      </c>
      <c r="G17" s="408">
        <v>11.48</v>
      </c>
      <c r="H17" s="408">
        <v>57.4</v>
      </c>
      <c r="I17" s="408">
        <v>348.44</v>
      </c>
    </row>
    <row r="18" spans="1:9" ht="66.75" customHeight="1" thickBot="1" x14ac:dyDescent="1.6">
      <c r="A18" s="406"/>
      <c r="B18" s="407"/>
      <c r="C18" s="154" t="s">
        <v>10</v>
      </c>
      <c r="D18" s="158">
        <v>10</v>
      </c>
      <c r="E18" s="158">
        <v>10</v>
      </c>
      <c r="F18" s="409"/>
      <c r="G18" s="409"/>
      <c r="H18" s="409"/>
      <c r="I18" s="409"/>
    </row>
    <row r="19" spans="1:9" ht="66.75" customHeight="1" thickBot="1" x14ac:dyDescent="1.6">
      <c r="A19" s="406"/>
      <c r="B19" s="407"/>
      <c r="C19" s="154" t="s">
        <v>94</v>
      </c>
      <c r="D19" s="158">
        <v>40</v>
      </c>
      <c r="E19" s="158">
        <v>40</v>
      </c>
      <c r="F19" s="409"/>
      <c r="G19" s="409"/>
      <c r="H19" s="409"/>
      <c r="I19" s="409"/>
    </row>
    <row r="20" spans="1:9" ht="66.75" customHeight="1" thickBot="1" x14ac:dyDescent="1.6">
      <c r="A20" s="406"/>
      <c r="B20" s="407"/>
      <c r="C20" s="154" t="s">
        <v>21</v>
      </c>
      <c r="D20" s="158">
        <v>120</v>
      </c>
      <c r="E20" s="158">
        <v>120</v>
      </c>
      <c r="F20" s="409"/>
      <c r="G20" s="409"/>
      <c r="H20" s="409"/>
      <c r="I20" s="409"/>
    </row>
    <row r="21" spans="1:9" ht="66.75" customHeight="1" thickBot="1" x14ac:dyDescent="1.6">
      <c r="A21" s="461"/>
      <c r="B21" s="407"/>
      <c r="C21" s="154" t="s">
        <v>88</v>
      </c>
      <c r="D21" s="158">
        <v>1</v>
      </c>
      <c r="E21" s="158">
        <v>1</v>
      </c>
      <c r="F21" s="416"/>
      <c r="G21" s="416"/>
      <c r="H21" s="416"/>
      <c r="I21" s="416"/>
    </row>
    <row r="22" spans="1:9" ht="66.75" customHeight="1" thickBot="1" x14ac:dyDescent="1.6">
      <c r="A22" s="401"/>
      <c r="B22" s="401"/>
      <c r="C22" s="401"/>
      <c r="D22" s="401"/>
      <c r="E22" s="401"/>
      <c r="F22" s="162">
        <f>SUM(F17:F21)</f>
        <v>13.44</v>
      </c>
      <c r="G22" s="162">
        <f>SUM(G17:G21)</f>
        <v>11.48</v>
      </c>
      <c r="H22" s="162">
        <f>SUM(H17:H21)</f>
        <v>57.4</v>
      </c>
      <c r="I22" s="162">
        <f>SUM(I17:I21)</f>
        <v>348.44</v>
      </c>
    </row>
    <row r="23" spans="1:9" ht="66.75" customHeight="1" thickBot="1" x14ac:dyDescent="1.6">
      <c r="A23" s="419" t="s">
        <v>39</v>
      </c>
      <c r="B23" s="407">
        <v>200</v>
      </c>
      <c r="C23" s="154" t="s">
        <v>72</v>
      </c>
      <c r="D23" s="158">
        <v>4</v>
      </c>
      <c r="E23" s="158">
        <v>4</v>
      </c>
      <c r="F23" s="408">
        <v>3.05</v>
      </c>
      <c r="G23" s="408">
        <v>3.47</v>
      </c>
      <c r="H23" s="408">
        <v>21.4</v>
      </c>
      <c r="I23" s="408">
        <v>127.85</v>
      </c>
    </row>
    <row r="24" spans="1:9" ht="66.75" customHeight="1" thickBot="1" x14ac:dyDescent="1.6">
      <c r="A24" s="419"/>
      <c r="B24" s="407"/>
      <c r="C24" s="154" t="s">
        <v>21</v>
      </c>
      <c r="D24" s="158">
        <v>50</v>
      </c>
      <c r="E24" s="158">
        <v>50</v>
      </c>
      <c r="F24" s="409"/>
      <c r="G24" s="409"/>
      <c r="H24" s="409"/>
      <c r="I24" s="409"/>
    </row>
    <row r="25" spans="1:9" ht="66.75" customHeight="1" thickBot="1" x14ac:dyDescent="1.6">
      <c r="A25" s="419"/>
      <c r="B25" s="407"/>
      <c r="C25" s="154" t="s">
        <v>12</v>
      </c>
      <c r="D25" s="158">
        <v>10</v>
      </c>
      <c r="E25" s="158">
        <v>10</v>
      </c>
      <c r="F25" s="416"/>
      <c r="G25" s="416"/>
      <c r="H25" s="416"/>
      <c r="I25" s="416"/>
    </row>
    <row r="26" spans="1:9" ht="74.25" customHeight="1" thickBot="1" x14ac:dyDescent="1.6">
      <c r="A26" s="401"/>
      <c r="B26" s="401"/>
      <c r="C26" s="401"/>
      <c r="D26" s="401"/>
      <c r="E26" s="401"/>
      <c r="F26" s="162">
        <f>SUM(F23:F25)</f>
        <v>3.05</v>
      </c>
      <c r="G26" s="162">
        <f>SUM(G23:G25)</f>
        <v>3.47</v>
      </c>
      <c r="H26" s="162">
        <f>SUM(H23:H25)</f>
        <v>21.4</v>
      </c>
      <c r="I26" s="162">
        <f>SUM(I23:I25)</f>
        <v>127.85</v>
      </c>
    </row>
    <row r="27" spans="1:9" ht="74.25" customHeight="1" thickBot="1" x14ac:dyDescent="1.6">
      <c r="A27" s="166" t="s">
        <v>38</v>
      </c>
      <c r="B27" s="162">
        <v>50</v>
      </c>
      <c r="C27" s="164" t="s">
        <v>38</v>
      </c>
      <c r="D27" s="158">
        <v>50</v>
      </c>
      <c r="E27" s="158">
        <v>50</v>
      </c>
      <c r="F27" s="158">
        <v>4.0999999999999996</v>
      </c>
      <c r="G27" s="158">
        <v>0.3</v>
      </c>
      <c r="H27" s="158">
        <v>40.19</v>
      </c>
      <c r="I27" s="158">
        <v>192.2</v>
      </c>
    </row>
    <row r="28" spans="1:9" ht="74.25" customHeight="1" thickBot="1" x14ac:dyDescent="1.6">
      <c r="A28" s="402"/>
      <c r="B28" s="403"/>
      <c r="C28" s="403"/>
      <c r="D28" s="403"/>
      <c r="E28" s="403"/>
      <c r="F28" s="403"/>
      <c r="G28" s="403"/>
      <c r="H28" s="403"/>
      <c r="I28" s="404"/>
    </row>
    <row r="29" spans="1:9" ht="74.25" customHeight="1" thickBot="1" x14ac:dyDescent="1.6">
      <c r="A29" s="167" t="s">
        <v>37</v>
      </c>
      <c r="B29" s="168">
        <v>50</v>
      </c>
      <c r="C29" s="154" t="s">
        <v>22</v>
      </c>
      <c r="D29" s="158">
        <v>50</v>
      </c>
      <c r="E29" s="158">
        <v>50</v>
      </c>
      <c r="F29" s="158">
        <v>3.3</v>
      </c>
      <c r="G29" s="158">
        <v>0.66</v>
      </c>
      <c r="H29" s="158">
        <v>16.7</v>
      </c>
      <c r="I29" s="169">
        <v>87</v>
      </c>
    </row>
    <row r="30" spans="1:9" ht="74.25" customHeight="1" thickBot="1" x14ac:dyDescent="1.6">
      <c r="A30" s="458"/>
      <c r="B30" s="459"/>
      <c r="C30" s="459"/>
      <c r="D30" s="459"/>
      <c r="E30" s="459"/>
      <c r="F30" s="459"/>
      <c r="G30" s="459"/>
      <c r="H30" s="459"/>
      <c r="I30" s="460"/>
    </row>
    <row r="31" spans="1:9" ht="74.25" customHeight="1" thickBot="1" x14ac:dyDescent="1.6">
      <c r="A31" s="405" t="s">
        <v>90</v>
      </c>
      <c r="B31" s="420">
        <v>170</v>
      </c>
      <c r="C31" s="157" t="s">
        <v>73</v>
      </c>
      <c r="D31" s="155">
        <v>175</v>
      </c>
      <c r="E31" s="155">
        <v>175</v>
      </c>
      <c r="F31" s="449">
        <v>21.1</v>
      </c>
      <c r="G31" s="449">
        <v>6.19</v>
      </c>
      <c r="H31" s="408">
        <v>11.72</v>
      </c>
      <c r="I31" s="449">
        <v>63.9</v>
      </c>
    </row>
    <row r="32" spans="1:9" ht="74.25" customHeight="1" thickBot="1" x14ac:dyDescent="1.6">
      <c r="A32" s="406"/>
      <c r="B32" s="420"/>
      <c r="C32" s="157" t="s">
        <v>54</v>
      </c>
      <c r="D32" s="155">
        <v>11</v>
      </c>
      <c r="E32" s="155">
        <v>11</v>
      </c>
      <c r="F32" s="450"/>
      <c r="G32" s="450"/>
      <c r="H32" s="409"/>
      <c r="I32" s="450"/>
    </row>
    <row r="33" spans="1:9" ht="74.25" customHeight="1" thickBot="1" x14ac:dyDescent="1.6">
      <c r="A33" s="406"/>
      <c r="B33" s="420"/>
      <c r="C33" s="157" t="s">
        <v>12</v>
      </c>
      <c r="D33" s="158">
        <v>5</v>
      </c>
      <c r="E33" s="158">
        <v>5</v>
      </c>
      <c r="F33" s="451"/>
      <c r="G33" s="451"/>
      <c r="H33" s="416"/>
      <c r="I33" s="451"/>
    </row>
    <row r="34" spans="1:9" ht="74.25" customHeight="1" thickBot="1" x14ac:dyDescent="1.6">
      <c r="A34" s="418"/>
      <c r="B34" s="403"/>
      <c r="C34" s="403"/>
      <c r="D34" s="403"/>
      <c r="E34" s="404"/>
      <c r="F34" s="162">
        <f>SUM(F31:F33)</f>
        <v>21.1</v>
      </c>
      <c r="G34" s="162">
        <f>SUM(G31:G33)</f>
        <v>6.19</v>
      </c>
      <c r="H34" s="162">
        <f>SUM(H31:H31)</f>
        <v>11.72</v>
      </c>
      <c r="I34" s="162">
        <f>SUM(I31:I33)</f>
        <v>63.9</v>
      </c>
    </row>
    <row r="35" spans="1:9" ht="74.25" customHeight="1" thickBot="1" x14ac:dyDescent="1.6">
      <c r="A35" s="414" t="s">
        <v>61</v>
      </c>
      <c r="B35" s="414"/>
      <c r="C35" s="414"/>
      <c r="D35" s="414"/>
      <c r="E35" s="414"/>
      <c r="F35" s="162">
        <f>F22+F26+F27+F29+F34</f>
        <v>44.989999999999995</v>
      </c>
      <c r="G35" s="162">
        <f t="shared" ref="G35:I35" si="1">G22+G26+G27+G29+G34</f>
        <v>22.1</v>
      </c>
      <c r="H35" s="162">
        <f t="shared" si="1"/>
        <v>147.41</v>
      </c>
      <c r="I35" s="162">
        <f t="shared" si="1"/>
        <v>819.39</v>
      </c>
    </row>
    <row r="36" spans="1:9" ht="74.25" customHeight="1" thickBot="1" x14ac:dyDescent="1.6">
      <c r="A36" s="414" t="s">
        <v>14</v>
      </c>
      <c r="B36" s="414"/>
      <c r="C36" s="414"/>
      <c r="D36" s="414"/>
      <c r="E36" s="414"/>
      <c r="F36" s="414"/>
      <c r="G36" s="414"/>
      <c r="H36" s="414"/>
      <c r="I36" s="414"/>
    </row>
    <row r="37" spans="1:9" ht="74.25" customHeight="1" thickBot="1" x14ac:dyDescent="1.6">
      <c r="A37" s="415" t="s">
        <v>166</v>
      </c>
      <c r="B37" s="407">
        <v>250</v>
      </c>
      <c r="C37" s="154" t="s">
        <v>18</v>
      </c>
      <c r="D37" s="158">
        <v>110</v>
      </c>
      <c r="E37" s="158">
        <v>82.5</v>
      </c>
      <c r="F37" s="408">
        <v>3.52</v>
      </c>
      <c r="G37" s="408">
        <v>11.96</v>
      </c>
      <c r="H37" s="408">
        <v>24.18</v>
      </c>
      <c r="I37" s="408">
        <v>219.48</v>
      </c>
    </row>
    <row r="38" spans="1:9" ht="74.25" customHeight="1" thickBot="1" x14ac:dyDescent="1.6">
      <c r="A38" s="415"/>
      <c r="B38" s="407"/>
      <c r="C38" s="154" t="s">
        <v>67</v>
      </c>
      <c r="D38" s="158">
        <v>27</v>
      </c>
      <c r="E38" s="158">
        <v>24.3</v>
      </c>
      <c r="F38" s="409"/>
      <c r="G38" s="409"/>
      <c r="H38" s="409"/>
      <c r="I38" s="409"/>
    </row>
    <row r="39" spans="1:9" ht="74.25" customHeight="1" thickBot="1" x14ac:dyDescent="1.6">
      <c r="A39" s="415"/>
      <c r="B39" s="407"/>
      <c r="C39" s="154" t="s">
        <v>155</v>
      </c>
      <c r="D39" s="158">
        <v>20</v>
      </c>
      <c r="E39" s="158">
        <v>20</v>
      </c>
      <c r="F39" s="409"/>
      <c r="G39" s="409"/>
      <c r="H39" s="409"/>
      <c r="I39" s="409"/>
    </row>
    <row r="40" spans="1:9" ht="74.25" customHeight="1" thickBot="1" x14ac:dyDescent="1.6">
      <c r="A40" s="415"/>
      <c r="B40" s="407"/>
      <c r="C40" s="154" t="s">
        <v>16</v>
      </c>
      <c r="D40" s="158">
        <v>3</v>
      </c>
      <c r="E40" s="158">
        <v>3</v>
      </c>
      <c r="F40" s="409"/>
      <c r="G40" s="409"/>
      <c r="H40" s="409"/>
      <c r="I40" s="409"/>
    </row>
    <row r="41" spans="1:9" ht="74.25" customHeight="1" thickBot="1" x14ac:dyDescent="1.6">
      <c r="A41" s="415"/>
      <c r="B41" s="407"/>
      <c r="C41" s="154" t="s">
        <v>54</v>
      </c>
      <c r="D41" s="158">
        <v>11</v>
      </c>
      <c r="E41" s="158">
        <v>11</v>
      </c>
      <c r="F41" s="409"/>
      <c r="G41" s="409"/>
      <c r="H41" s="409"/>
      <c r="I41" s="409"/>
    </row>
    <row r="42" spans="1:9" ht="74.25" customHeight="1" thickBot="1" x14ac:dyDescent="1.6">
      <c r="A42" s="415"/>
      <c r="B42" s="407"/>
      <c r="C42" s="154" t="s">
        <v>167</v>
      </c>
      <c r="D42" s="158">
        <v>10</v>
      </c>
      <c r="E42" s="158">
        <v>10</v>
      </c>
      <c r="F42" s="409"/>
      <c r="G42" s="409"/>
      <c r="H42" s="409"/>
      <c r="I42" s="409"/>
    </row>
    <row r="43" spans="1:9" ht="74.25" customHeight="1" thickBot="1" x14ac:dyDescent="1.6">
      <c r="A43" s="415"/>
      <c r="B43" s="407"/>
      <c r="C43" s="171" t="s">
        <v>88</v>
      </c>
      <c r="D43" s="158">
        <v>2</v>
      </c>
      <c r="E43" s="158">
        <v>2</v>
      </c>
      <c r="F43" s="416"/>
      <c r="G43" s="416"/>
      <c r="H43" s="416"/>
      <c r="I43" s="416"/>
    </row>
    <row r="44" spans="1:9" ht="74.25" customHeight="1" thickBot="1" x14ac:dyDescent="1.6">
      <c r="A44" s="401"/>
      <c r="B44" s="401"/>
      <c r="C44" s="401"/>
      <c r="D44" s="401"/>
      <c r="E44" s="401"/>
      <c r="F44" s="162">
        <f>SUM(F37:F43)</f>
        <v>3.52</v>
      </c>
      <c r="G44" s="162">
        <f>SUM(G37:G43)</f>
        <v>11.96</v>
      </c>
      <c r="H44" s="162">
        <f>SUM(H37:H43)</f>
        <v>24.18</v>
      </c>
      <c r="I44" s="162">
        <f>SUM(I37:I43)</f>
        <v>219.48</v>
      </c>
    </row>
    <row r="45" spans="1:9" ht="74.25" customHeight="1" thickBot="1" x14ac:dyDescent="1.6">
      <c r="A45" s="456" t="s">
        <v>168</v>
      </c>
      <c r="B45" s="407">
        <v>120</v>
      </c>
      <c r="C45" s="171" t="s">
        <v>12</v>
      </c>
      <c r="D45" s="158">
        <v>2</v>
      </c>
      <c r="E45" s="158">
        <v>2</v>
      </c>
      <c r="F45" s="408">
        <v>9.6</v>
      </c>
      <c r="G45" s="408">
        <v>9.4</v>
      </c>
      <c r="H45" s="408">
        <v>10.199999999999999</v>
      </c>
      <c r="I45" s="408">
        <v>163.80000000000001</v>
      </c>
    </row>
    <row r="46" spans="1:9" ht="74.25" customHeight="1" thickBot="1" x14ac:dyDescent="0.35">
      <c r="A46" s="455"/>
      <c r="B46" s="407"/>
      <c r="C46" s="171" t="s">
        <v>46</v>
      </c>
      <c r="D46" s="155">
        <v>6</v>
      </c>
      <c r="E46" s="155">
        <v>6</v>
      </c>
      <c r="F46" s="409"/>
      <c r="G46" s="409"/>
      <c r="H46" s="409"/>
      <c r="I46" s="409"/>
    </row>
    <row r="47" spans="1:9" ht="74.25" customHeight="1" thickBot="1" x14ac:dyDescent="1.6">
      <c r="A47" s="455"/>
      <c r="B47" s="407"/>
      <c r="C47" s="171" t="s">
        <v>88</v>
      </c>
      <c r="D47" s="158">
        <v>2</v>
      </c>
      <c r="E47" s="158">
        <v>2</v>
      </c>
      <c r="F47" s="409"/>
      <c r="G47" s="409"/>
      <c r="H47" s="409"/>
      <c r="I47" s="409"/>
    </row>
    <row r="48" spans="1:9" ht="74.25" customHeight="1" thickBot="1" x14ac:dyDescent="1.6">
      <c r="A48" s="455"/>
      <c r="B48" s="407"/>
      <c r="C48" s="171" t="s">
        <v>67</v>
      </c>
      <c r="D48" s="158">
        <v>26</v>
      </c>
      <c r="E48" s="158">
        <v>23.4</v>
      </c>
      <c r="F48" s="409"/>
      <c r="G48" s="409"/>
      <c r="H48" s="409"/>
      <c r="I48" s="409"/>
    </row>
    <row r="49" spans="1:9" ht="74.25" customHeight="1" thickBot="1" x14ac:dyDescent="0.35">
      <c r="A49" s="455"/>
      <c r="B49" s="407"/>
      <c r="C49" s="171" t="s">
        <v>20</v>
      </c>
      <c r="D49" s="155">
        <v>10</v>
      </c>
      <c r="E49" s="155">
        <v>8.9</v>
      </c>
      <c r="F49" s="409"/>
      <c r="G49" s="409"/>
      <c r="H49" s="409"/>
      <c r="I49" s="409"/>
    </row>
    <row r="50" spans="1:9" ht="74.25" customHeight="1" thickBot="1" x14ac:dyDescent="1.6">
      <c r="A50" s="455"/>
      <c r="B50" s="407"/>
      <c r="C50" s="154" t="s">
        <v>15</v>
      </c>
      <c r="D50" s="158">
        <v>260</v>
      </c>
      <c r="E50" s="158">
        <v>272</v>
      </c>
      <c r="F50" s="409"/>
      <c r="G50" s="409"/>
      <c r="H50" s="409"/>
      <c r="I50" s="409"/>
    </row>
    <row r="51" spans="1:9" ht="74.25" customHeight="1" thickBot="1" x14ac:dyDescent="1.6">
      <c r="A51" s="455"/>
      <c r="B51" s="407"/>
      <c r="C51" s="154" t="s">
        <v>28</v>
      </c>
      <c r="D51" s="158">
        <v>10</v>
      </c>
      <c r="E51" s="158">
        <v>10</v>
      </c>
      <c r="F51" s="409"/>
      <c r="G51" s="409"/>
      <c r="H51" s="409"/>
      <c r="I51" s="409"/>
    </row>
    <row r="52" spans="1:9" ht="74.25" customHeight="1" thickBot="1" x14ac:dyDescent="1.6">
      <c r="A52" s="455"/>
      <c r="B52" s="407"/>
      <c r="C52" s="154" t="s">
        <v>17</v>
      </c>
      <c r="D52" s="158">
        <v>20</v>
      </c>
      <c r="E52" s="158">
        <v>14.72</v>
      </c>
      <c r="F52" s="409"/>
      <c r="G52" s="409"/>
      <c r="H52" s="409"/>
      <c r="I52" s="409"/>
    </row>
    <row r="53" spans="1:9" ht="74.25" customHeight="1" thickBot="1" x14ac:dyDescent="1.6">
      <c r="A53" s="455"/>
      <c r="B53" s="407"/>
      <c r="C53" s="171" t="s">
        <v>31</v>
      </c>
      <c r="D53" s="158">
        <v>2</v>
      </c>
      <c r="E53" s="158">
        <v>2</v>
      </c>
      <c r="F53" s="416"/>
      <c r="G53" s="416"/>
      <c r="H53" s="416"/>
      <c r="I53" s="416"/>
    </row>
    <row r="54" spans="1:9" ht="74.25" customHeight="1" thickBot="1" x14ac:dyDescent="1.6">
      <c r="A54" s="401"/>
      <c r="B54" s="401"/>
      <c r="C54" s="401"/>
      <c r="D54" s="401"/>
      <c r="E54" s="401"/>
      <c r="F54" s="162">
        <f>SUM(F45:F53)</f>
        <v>9.6</v>
      </c>
      <c r="G54" s="162">
        <f>SUM(G45:G53)</f>
        <v>9.4</v>
      </c>
      <c r="H54" s="162">
        <f>SUM(H45:H53)</f>
        <v>10.199999999999999</v>
      </c>
      <c r="I54" s="162">
        <f>SUM(I45:I53)</f>
        <v>163.80000000000001</v>
      </c>
    </row>
    <row r="55" spans="1:9" ht="74.25" customHeight="1" thickBot="1" x14ac:dyDescent="0.35">
      <c r="A55" s="456" t="s">
        <v>143</v>
      </c>
      <c r="B55" s="407">
        <v>100</v>
      </c>
      <c r="C55" s="171" t="s">
        <v>20</v>
      </c>
      <c r="D55" s="155">
        <v>139</v>
      </c>
      <c r="E55" s="155">
        <v>123.71</v>
      </c>
      <c r="F55" s="449">
        <v>1.24</v>
      </c>
      <c r="G55" s="449">
        <v>7.09</v>
      </c>
      <c r="H55" s="449">
        <v>6.5</v>
      </c>
      <c r="I55" s="449">
        <v>96.85</v>
      </c>
    </row>
    <row r="56" spans="1:9" ht="74.25" customHeight="1" thickBot="1" x14ac:dyDescent="0.35">
      <c r="A56" s="455"/>
      <c r="B56" s="455"/>
      <c r="C56" s="171" t="s">
        <v>16</v>
      </c>
      <c r="D56" s="155">
        <v>14</v>
      </c>
      <c r="E56" s="155">
        <v>14</v>
      </c>
      <c r="F56" s="450"/>
      <c r="G56" s="450"/>
      <c r="H56" s="450"/>
      <c r="I56" s="450"/>
    </row>
    <row r="57" spans="1:9" ht="74.25" customHeight="1" thickBot="1" x14ac:dyDescent="0.35">
      <c r="A57" s="455"/>
      <c r="B57" s="455"/>
      <c r="C57" s="171" t="s">
        <v>12</v>
      </c>
      <c r="D57" s="155">
        <v>5</v>
      </c>
      <c r="E57" s="155">
        <v>5</v>
      </c>
      <c r="F57" s="450"/>
      <c r="G57" s="450"/>
      <c r="H57" s="450"/>
      <c r="I57" s="450"/>
    </row>
    <row r="58" spans="1:9" ht="74.25" customHeight="1" thickBot="1" x14ac:dyDescent="1.6">
      <c r="A58" s="401"/>
      <c r="B58" s="401"/>
      <c r="C58" s="401"/>
      <c r="D58" s="401"/>
      <c r="E58" s="401"/>
      <c r="F58" s="162">
        <f>SUM(F55:F57)</f>
        <v>1.24</v>
      </c>
      <c r="G58" s="162">
        <f>SUM(G55:G57)</f>
        <v>7.09</v>
      </c>
      <c r="H58" s="162">
        <f>SUM(H55:H57)</f>
        <v>6.5</v>
      </c>
      <c r="I58" s="162">
        <f>SUM(I55:I57)</f>
        <v>96.85</v>
      </c>
    </row>
    <row r="59" spans="1:9" ht="74.25" customHeight="1" thickBot="1" x14ac:dyDescent="1.6">
      <c r="A59" s="415" t="s">
        <v>109</v>
      </c>
      <c r="B59" s="407">
        <v>180</v>
      </c>
      <c r="C59" s="154" t="s">
        <v>110</v>
      </c>
      <c r="D59" s="158">
        <v>20</v>
      </c>
      <c r="E59" s="158">
        <v>18</v>
      </c>
      <c r="F59" s="408">
        <v>0.65</v>
      </c>
      <c r="G59" s="408">
        <v>0</v>
      </c>
      <c r="H59" s="408">
        <v>20.3</v>
      </c>
      <c r="I59" s="408">
        <v>99</v>
      </c>
    </row>
    <row r="60" spans="1:9" ht="74.25" customHeight="1" thickBot="1" x14ac:dyDescent="1.6">
      <c r="A60" s="415"/>
      <c r="B60" s="407"/>
      <c r="C60" s="154" t="s">
        <v>12</v>
      </c>
      <c r="D60" s="158">
        <v>20</v>
      </c>
      <c r="E60" s="158">
        <v>20</v>
      </c>
      <c r="F60" s="416"/>
      <c r="G60" s="416"/>
      <c r="H60" s="416"/>
      <c r="I60" s="416"/>
    </row>
    <row r="61" spans="1:9" ht="74.25" customHeight="1" thickBot="1" x14ac:dyDescent="1.6">
      <c r="A61" s="401"/>
      <c r="B61" s="401"/>
      <c r="C61" s="401"/>
      <c r="D61" s="401"/>
      <c r="E61" s="401"/>
      <c r="F61" s="162">
        <f>SUM(F59:F60)</f>
        <v>0.65</v>
      </c>
      <c r="G61" s="162">
        <f>SUM(G59:G60)</f>
        <v>0</v>
      </c>
      <c r="H61" s="162">
        <f>SUM(H59:H60)</f>
        <v>20.3</v>
      </c>
      <c r="I61" s="162">
        <f>SUM(I59:I60)</f>
        <v>99</v>
      </c>
    </row>
    <row r="62" spans="1:9" ht="74.25" customHeight="1" thickBot="1" x14ac:dyDescent="1.6">
      <c r="A62" s="166" t="s">
        <v>38</v>
      </c>
      <c r="B62" s="162">
        <v>50</v>
      </c>
      <c r="C62" s="164" t="s">
        <v>38</v>
      </c>
      <c r="D62" s="158">
        <v>50</v>
      </c>
      <c r="E62" s="158">
        <v>50</v>
      </c>
      <c r="F62" s="158">
        <v>4.0999999999999996</v>
      </c>
      <c r="G62" s="158">
        <v>0.3</v>
      </c>
      <c r="H62" s="158">
        <v>40.19</v>
      </c>
      <c r="I62" s="158">
        <v>192.2</v>
      </c>
    </row>
    <row r="63" spans="1:9" ht="74.25" customHeight="1" thickBot="1" x14ac:dyDescent="1.6">
      <c r="A63" s="402"/>
      <c r="B63" s="403"/>
      <c r="C63" s="403"/>
      <c r="D63" s="403"/>
      <c r="E63" s="403"/>
      <c r="F63" s="403"/>
      <c r="G63" s="403"/>
      <c r="H63" s="403"/>
      <c r="I63" s="404"/>
    </row>
    <row r="64" spans="1:9" ht="74.25" customHeight="1" thickBot="1" x14ac:dyDescent="1.6">
      <c r="A64" s="167" t="s">
        <v>37</v>
      </c>
      <c r="B64" s="168">
        <v>50</v>
      </c>
      <c r="C64" s="154" t="s">
        <v>22</v>
      </c>
      <c r="D64" s="158">
        <v>50</v>
      </c>
      <c r="E64" s="158">
        <v>50</v>
      </c>
      <c r="F64" s="158">
        <v>3.3</v>
      </c>
      <c r="G64" s="158">
        <v>0.66</v>
      </c>
      <c r="H64" s="158">
        <v>16.7</v>
      </c>
      <c r="I64" s="169">
        <v>87</v>
      </c>
    </row>
    <row r="65" spans="1:10" ht="74.25" customHeight="1" thickBot="1" x14ac:dyDescent="1.6">
      <c r="A65" s="414" t="s">
        <v>24</v>
      </c>
      <c r="B65" s="414"/>
      <c r="C65" s="414"/>
      <c r="D65" s="414"/>
      <c r="E65" s="414"/>
      <c r="F65" s="162">
        <f>F44+F54+F58+F61+F62+F64</f>
        <v>22.41</v>
      </c>
      <c r="G65" s="162">
        <f t="shared" ref="G65:I65" si="2">G44+G54+G58+G61+G62+G64</f>
        <v>29.41</v>
      </c>
      <c r="H65" s="162">
        <f t="shared" si="2"/>
        <v>118.07</v>
      </c>
      <c r="I65" s="162">
        <f t="shared" si="2"/>
        <v>858.32999999999993</v>
      </c>
    </row>
    <row r="66" spans="1:10" s="205" customFormat="1" ht="77.25" customHeight="1" thickBot="1" x14ac:dyDescent="1.55">
      <c r="A66" s="353" t="s">
        <v>185</v>
      </c>
      <c r="B66" s="353"/>
      <c r="C66" s="353"/>
      <c r="D66" s="353"/>
      <c r="E66" s="353"/>
      <c r="F66" s="353"/>
      <c r="G66" s="353"/>
      <c r="H66" s="353"/>
      <c r="I66" s="353"/>
    </row>
    <row r="67" spans="1:10" s="205" customFormat="1" ht="77.25" customHeight="1" thickBot="1" x14ac:dyDescent="1.55">
      <c r="A67" s="37" t="s">
        <v>50</v>
      </c>
      <c r="B67" s="198">
        <v>200</v>
      </c>
      <c r="C67" s="33" t="s">
        <v>50</v>
      </c>
      <c r="D67" s="199">
        <v>200</v>
      </c>
      <c r="E67" s="199">
        <v>200</v>
      </c>
      <c r="F67" s="199"/>
      <c r="G67" s="199"/>
      <c r="H67" s="199">
        <v>17.5</v>
      </c>
      <c r="I67" s="199">
        <v>70</v>
      </c>
    </row>
    <row r="68" spans="1:10" s="205" customFormat="1" ht="77.25" customHeight="1" thickBot="1" x14ac:dyDescent="1.55">
      <c r="A68" s="395"/>
      <c r="B68" s="356"/>
      <c r="C68" s="356"/>
      <c r="D68" s="356"/>
      <c r="E68" s="356"/>
      <c r="F68" s="356"/>
      <c r="G68" s="356"/>
      <c r="H68" s="356"/>
      <c r="I68" s="356"/>
    </row>
    <row r="69" spans="1:10" s="205" customFormat="1" ht="75.75" customHeight="1" thickBot="1" x14ac:dyDescent="1.55">
      <c r="A69" s="37" t="s">
        <v>49</v>
      </c>
      <c r="B69" s="198">
        <v>20</v>
      </c>
      <c r="C69" s="33" t="s">
        <v>49</v>
      </c>
      <c r="D69" s="199">
        <v>20</v>
      </c>
      <c r="E69" s="199">
        <v>20</v>
      </c>
      <c r="F69" s="199">
        <v>1.1000000000000001</v>
      </c>
      <c r="G69" s="199">
        <v>1.5</v>
      </c>
      <c r="H69" s="199">
        <v>30</v>
      </c>
      <c r="I69" s="199">
        <v>95.17</v>
      </c>
    </row>
    <row r="70" spans="1:10" s="205" customFormat="1" ht="77.25" customHeight="1" thickBot="1" x14ac:dyDescent="1.55">
      <c r="A70" s="395"/>
      <c r="B70" s="356"/>
      <c r="C70" s="356"/>
      <c r="D70" s="356"/>
      <c r="E70" s="356"/>
      <c r="F70" s="356"/>
      <c r="G70" s="356"/>
      <c r="H70" s="356"/>
      <c r="I70" s="356"/>
    </row>
    <row r="71" spans="1:10" s="205" customFormat="1" ht="76.5" customHeight="1" thickBot="1" x14ac:dyDescent="1.55">
      <c r="A71" s="95" t="s">
        <v>86</v>
      </c>
      <c r="B71" s="200">
        <v>300</v>
      </c>
      <c r="C71" s="201" t="s">
        <v>133</v>
      </c>
      <c r="D71" s="199">
        <v>300</v>
      </c>
      <c r="E71" s="199">
        <v>192</v>
      </c>
      <c r="F71" s="199">
        <v>3.13</v>
      </c>
      <c r="G71" s="199">
        <v>1.87</v>
      </c>
      <c r="H71" s="199">
        <v>39.5</v>
      </c>
      <c r="I71" s="199">
        <v>149</v>
      </c>
      <c r="J71" s="206"/>
    </row>
    <row r="72" spans="1:10" s="205" customFormat="1" ht="77.25" customHeight="1" thickBot="1" x14ac:dyDescent="1.55">
      <c r="A72" s="315" t="s">
        <v>63</v>
      </c>
      <c r="B72" s="319"/>
      <c r="C72" s="319"/>
      <c r="D72" s="319"/>
      <c r="E72" s="320"/>
      <c r="F72" s="200">
        <f>F67+F69+F71</f>
        <v>4.2300000000000004</v>
      </c>
      <c r="G72" s="200">
        <f t="shared" ref="G72:I72" si="3">G67+G69+G71</f>
        <v>3.37</v>
      </c>
      <c r="H72" s="200">
        <f t="shared" si="3"/>
        <v>87</v>
      </c>
      <c r="I72" s="200">
        <f t="shared" si="3"/>
        <v>314.17</v>
      </c>
    </row>
    <row r="73" spans="1:10" ht="74.25" customHeight="1" thickBot="1" x14ac:dyDescent="1.6">
      <c r="A73" s="414" t="s">
        <v>53</v>
      </c>
      <c r="B73" s="414"/>
      <c r="C73" s="414"/>
      <c r="D73" s="414"/>
      <c r="E73" s="414"/>
      <c r="F73" s="414"/>
      <c r="G73" s="414"/>
      <c r="H73" s="414"/>
      <c r="I73" s="414"/>
    </row>
    <row r="74" spans="1:10" ht="74.25" customHeight="1" thickBot="1" x14ac:dyDescent="1.6">
      <c r="A74" s="173" t="s">
        <v>60</v>
      </c>
      <c r="B74" s="174">
        <v>100</v>
      </c>
      <c r="C74" s="154" t="s">
        <v>69</v>
      </c>
      <c r="D74" s="158">
        <v>200</v>
      </c>
      <c r="E74" s="158">
        <v>200</v>
      </c>
      <c r="F74" s="158">
        <v>5.8</v>
      </c>
      <c r="G74" s="158">
        <v>5</v>
      </c>
      <c r="H74" s="158">
        <v>8.4</v>
      </c>
      <c r="I74" s="158">
        <v>108</v>
      </c>
    </row>
    <row r="75" spans="1:10" ht="74.25" customHeight="1" thickBot="1" x14ac:dyDescent="1.6">
      <c r="A75" s="413"/>
      <c r="B75" s="401"/>
      <c r="C75" s="401"/>
      <c r="D75" s="401"/>
      <c r="E75" s="401"/>
      <c r="F75" s="401"/>
      <c r="G75" s="401"/>
      <c r="H75" s="401"/>
      <c r="I75" s="401"/>
    </row>
    <row r="76" spans="1:10" s="97" customFormat="1" ht="74.25" customHeight="1" thickBot="1" x14ac:dyDescent="1.6">
      <c r="A76" s="167" t="s">
        <v>83</v>
      </c>
      <c r="B76" s="174">
        <v>300</v>
      </c>
      <c r="C76" s="154" t="s">
        <v>40</v>
      </c>
      <c r="D76" s="158">
        <v>300</v>
      </c>
      <c r="E76" s="158">
        <v>264</v>
      </c>
      <c r="F76" s="158">
        <v>0.12</v>
      </c>
      <c r="G76" s="158">
        <v>0.12</v>
      </c>
      <c r="H76" s="158">
        <v>21.4</v>
      </c>
      <c r="I76" s="158">
        <v>141</v>
      </c>
    </row>
    <row r="77" spans="1:10" ht="74.25" customHeight="1" thickBot="1" x14ac:dyDescent="1.6">
      <c r="A77" s="413"/>
      <c r="B77" s="401"/>
      <c r="C77" s="401"/>
      <c r="D77" s="401"/>
      <c r="E77" s="401"/>
      <c r="F77" s="401"/>
      <c r="G77" s="401"/>
      <c r="H77" s="401"/>
      <c r="I77" s="401"/>
    </row>
    <row r="78" spans="1:10" ht="74.25" customHeight="1" thickBot="1" x14ac:dyDescent="1.6">
      <c r="A78" s="167" t="s">
        <v>49</v>
      </c>
      <c r="B78" s="174">
        <v>21</v>
      </c>
      <c r="C78" s="154" t="s">
        <v>49</v>
      </c>
      <c r="D78" s="158">
        <v>21</v>
      </c>
      <c r="E78" s="158">
        <v>21</v>
      </c>
      <c r="F78" s="158">
        <v>1.1100000000000001</v>
      </c>
      <c r="G78" s="158">
        <v>1.72</v>
      </c>
      <c r="H78" s="158">
        <v>30.5</v>
      </c>
      <c r="I78" s="158">
        <v>95.28</v>
      </c>
    </row>
    <row r="79" spans="1:10" ht="74.25" customHeight="1" thickBot="1" x14ac:dyDescent="1.6">
      <c r="A79" s="414" t="s">
        <v>63</v>
      </c>
      <c r="B79" s="401"/>
      <c r="C79" s="401"/>
      <c r="D79" s="401"/>
      <c r="E79" s="401"/>
      <c r="F79" s="162">
        <f>F74+F76+F78</f>
        <v>7.03</v>
      </c>
      <c r="G79" s="162">
        <f>G74+G76+G78</f>
        <v>6.84</v>
      </c>
      <c r="H79" s="162">
        <f>H74+H76+H78</f>
        <v>60.3</v>
      </c>
      <c r="I79" s="162">
        <f>I74+I76+I78</f>
        <v>344.28</v>
      </c>
    </row>
    <row r="80" spans="1:10" ht="74.25" customHeight="1" thickBot="1" x14ac:dyDescent="1.6">
      <c r="A80" s="414" t="s">
        <v>64</v>
      </c>
      <c r="B80" s="401"/>
      <c r="C80" s="401"/>
      <c r="D80" s="401"/>
      <c r="E80" s="401"/>
      <c r="F80" s="401"/>
      <c r="G80" s="401"/>
      <c r="H80" s="401"/>
      <c r="I80" s="401"/>
    </row>
    <row r="81" spans="1:9" ht="74.25" customHeight="1" thickBot="1" x14ac:dyDescent="1.6">
      <c r="A81" s="415" t="s">
        <v>111</v>
      </c>
      <c r="B81" s="417" t="s">
        <v>71</v>
      </c>
      <c r="C81" s="164" t="s">
        <v>18</v>
      </c>
      <c r="D81" s="155">
        <v>300</v>
      </c>
      <c r="E81" s="155">
        <v>225</v>
      </c>
      <c r="F81" s="408">
        <v>4.8</v>
      </c>
      <c r="G81" s="408">
        <v>11.9</v>
      </c>
      <c r="H81" s="408">
        <v>18.399999999999999</v>
      </c>
      <c r="I81" s="408">
        <v>139.54</v>
      </c>
    </row>
    <row r="82" spans="1:9" ht="74.25" customHeight="1" thickBot="1" x14ac:dyDescent="1.6">
      <c r="A82" s="415"/>
      <c r="B82" s="417"/>
      <c r="C82" s="164" t="s">
        <v>21</v>
      </c>
      <c r="D82" s="158">
        <v>80</v>
      </c>
      <c r="E82" s="158">
        <v>80</v>
      </c>
      <c r="F82" s="409"/>
      <c r="G82" s="409"/>
      <c r="H82" s="409"/>
      <c r="I82" s="409"/>
    </row>
    <row r="83" spans="1:9" ht="74.25" customHeight="1" thickBot="1" x14ac:dyDescent="1.6">
      <c r="A83" s="415"/>
      <c r="B83" s="417"/>
      <c r="C83" s="164" t="s">
        <v>88</v>
      </c>
      <c r="D83" s="158">
        <v>2</v>
      </c>
      <c r="E83" s="158">
        <v>2</v>
      </c>
      <c r="F83" s="409"/>
      <c r="G83" s="409"/>
      <c r="H83" s="409"/>
      <c r="I83" s="409"/>
    </row>
    <row r="84" spans="1:9" ht="74.25" customHeight="1" thickBot="1" x14ac:dyDescent="1.6">
      <c r="A84" s="415"/>
      <c r="B84" s="417"/>
      <c r="C84" s="154" t="s">
        <v>46</v>
      </c>
      <c r="D84" s="158">
        <v>15</v>
      </c>
      <c r="E84" s="158">
        <v>15</v>
      </c>
      <c r="F84" s="416"/>
      <c r="G84" s="416"/>
      <c r="H84" s="416"/>
      <c r="I84" s="416"/>
    </row>
    <row r="85" spans="1:9" ht="74.25" customHeight="1" thickBot="1" x14ac:dyDescent="1.6">
      <c r="A85" s="401"/>
      <c r="B85" s="401"/>
      <c r="C85" s="401"/>
      <c r="D85" s="401"/>
      <c r="E85" s="401"/>
      <c r="F85" s="162">
        <f>SUM(F81:F84)</f>
        <v>4.8</v>
      </c>
      <c r="G85" s="162">
        <f>SUM(G81:G84)</f>
        <v>11.9</v>
      </c>
      <c r="H85" s="162">
        <f>SUM(H81:H84)</f>
        <v>18.399999999999999</v>
      </c>
      <c r="I85" s="162">
        <f>SUM(I81:I84)</f>
        <v>139.54</v>
      </c>
    </row>
    <row r="86" spans="1:9" ht="74.25" customHeight="1" thickBot="1" x14ac:dyDescent="1.6">
      <c r="A86" s="456" t="s">
        <v>153</v>
      </c>
      <c r="B86" s="407">
        <v>100</v>
      </c>
      <c r="C86" s="171" t="s">
        <v>20</v>
      </c>
      <c r="D86" s="158">
        <v>14</v>
      </c>
      <c r="E86" s="158">
        <v>12.46</v>
      </c>
      <c r="F86" s="408">
        <v>23.5</v>
      </c>
      <c r="G86" s="408">
        <v>25.2</v>
      </c>
      <c r="H86" s="408">
        <v>6.12</v>
      </c>
      <c r="I86" s="408">
        <v>197</v>
      </c>
    </row>
    <row r="87" spans="1:9" ht="74.25" customHeight="1" thickBot="1" x14ac:dyDescent="0.35">
      <c r="A87" s="457"/>
      <c r="B87" s="457"/>
      <c r="C87" s="171" t="s">
        <v>67</v>
      </c>
      <c r="D87" s="155">
        <v>50</v>
      </c>
      <c r="E87" s="155">
        <v>45</v>
      </c>
      <c r="F87" s="409"/>
      <c r="G87" s="409"/>
      <c r="H87" s="409"/>
      <c r="I87" s="409"/>
    </row>
    <row r="88" spans="1:9" ht="74.25" customHeight="1" thickBot="1" x14ac:dyDescent="0.35">
      <c r="A88" s="457"/>
      <c r="B88" s="457"/>
      <c r="C88" s="171" t="s">
        <v>16</v>
      </c>
      <c r="D88" s="155">
        <v>2</v>
      </c>
      <c r="E88" s="155">
        <v>2</v>
      </c>
      <c r="F88" s="409"/>
      <c r="G88" s="409"/>
      <c r="H88" s="409"/>
      <c r="I88" s="409"/>
    </row>
    <row r="89" spans="1:9" ht="74.25" customHeight="1" thickBot="1" x14ac:dyDescent="1.6">
      <c r="A89" s="457"/>
      <c r="B89" s="457"/>
      <c r="C89" s="171" t="s">
        <v>28</v>
      </c>
      <c r="D89" s="158">
        <v>5</v>
      </c>
      <c r="E89" s="158">
        <v>5</v>
      </c>
      <c r="F89" s="409"/>
      <c r="G89" s="409"/>
      <c r="H89" s="409"/>
      <c r="I89" s="409"/>
    </row>
    <row r="90" spans="1:9" ht="74.25" customHeight="1" thickBot="1" x14ac:dyDescent="0.35">
      <c r="A90" s="457"/>
      <c r="B90" s="457"/>
      <c r="C90" s="171" t="s">
        <v>17</v>
      </c>
      <c r="D90" s="155">
        <v>90</v>
      </c>
      <c r="E90" s="155">
        <v>66.64</v>
      </c>
      <c r="F90" s="409"/>
      <c r="G90" s="409"/>
      <c r="H90" s="409"/>
      <c r="I90" s="409"/>
    </row>
    <row r="91" spans="1:9" ht="74.25" customHeight="1" thickBot="1" x14ac:dyDescent="1.6">
      <c r="A91" s="457"/>
      <c r="B91" s="457"/>
      <c r="C91" s="171" t="s">
        <v>88</v>
      </c>
      <c r="D91" s="158">
        <v>1</v>
      </c>
      <c r="E91" s="158">
        <v>1</v>
      </c>
      <c r="F91" s="409"/>
      <c r="G91" s="409"/>
      <c r="H91" s="409"/>
      <c r="I91" s="409"/>
    </row>
    <row r="92" spans="1:9" ht="74.25" customHeight="1" thickBot="1" x14ac:dyDescent="1.6">
      <c r="A92" s="401"/>
      <c r="B92" s="401"/>
      <c r="C92" s="401"/>
      <c r="D92" s="401"/>
      <c r="E92" s="401"/>
      <c r="F92" s="162">
        <f>SUM(F86:F91)</f>
        <v>23.5</v>
      </c>
      <c r="G92" s="162">
        <f>SUM(G86:G91)</f>
        <v>25.2</v>
      </c>
      <c r="H92" s="162">
        <f>SUM(H86:H91)</f>
        <v>6.12</v>
      </c>
      <c r="I92" s="162">
        <f>SUM(I86:I91)</f>
        <v>197</v>
      </c>
    </row>
    <row r="93" spans="1:9" ht="74.25" customHeight="1" thickBot="1" x14ac:dyDescent="1.6">
      <c r="A93" s="419" t="s">
        <v>102</v>
      </c>
      <c r="B93" s="420">
        <v>200</v>
      </c>
      <c r="C93" s="157" t="s">
        <v>32</v>
      </c>
      <c r="D93" s="158">
        <v>10</v>
      </c>
      <c r="E93" s="158">
        <v>10</v>
      </c>
      <c r="F93" s="408">
        <v>3.11</v>
      </c>
      <c r="G93" s="408">
        <v>2.1</v>
      </c>
      <c r="H93" s="408">
        <v>8.56</v>
      </c>
      <c r="I93" s="408">
        <v>104.2</v>
      </c>
    </row>
    <row r="94" spans="1:9" ht="74.25" customHeight="1" thickBot="1" x14ac:dyDescent="1.6">
      <c r="A94" s="419"/>
      <c r="B94" s="420"/>
      <c r="C94" s="157" t="s">
        <v>103</v>
      </c>
      <c r="D94" s="158">
        <v>4</v>
      </c>
      <c r="E94" s="158">
        <v>4</v>
      </c>
      <c r="F94" s="409"/>
      <c r="G94" s="409"/>
      <c r="H94" s="409"/>
      <c r="I94" s="409"/>
    </row>
    <row r="95" spans="1:9" ht="74.25" customHeight="1" thickBot="1" x14ac:dyDescent="1.6">
      <c r="A95" s="419"/>
      <c r="B95" s="420"/>
      <c r="C95" s="157" t="s">
        <v>21</v>
      </c>
      <c r="D95" s="158">
        <v>50</v>
      </c>
      <c r="E95" s="158">
        <v>50</v>
      </c>
      <c r="F95" s="416"/>
      <c r="G95" s="416"/>
      <c r="H95" s="416"/>
      <c r="I95" s="416"/>
    </row>
    <row r="96" spans="1:9" ht="74.25" customHeight="1" thickBot="1" x14ac:dyDescent="1.6">
      <c r="A96" s="418"/>
      <c r="B96" s="403"/>
      <c r="C96" s="403"/>
      <c r="D96" s="403"/>
      <c r="E96" s="404"/>
      <c r="F96" s="165">
        <f>SUM(F93:F95)</f>
        <v>3.11</v>
      </c>
      <c r="G96" s="165">
        <f>SUM(G93:G95)</f>
        <v>2.1</v>
      </c>
      <c r="H96" s="165">
        <f>SUM(H93:H95)</f>
        <v>8.56</v>
      </c>
      <c r="I96" s="165">
        <f>SUM(I93:I95)</f>
        <v>104.2</v>
      </c>
    </row>
    <row r="97" spans="1:9" ht="74.25" customHeight="1" thickBot="1" x14ac:dyDescent="1.6">
      <c r="A97" s="167" t="s">
        <v>37</v>
      </c>
      <c r="B97" s="168">
        <v>50</v>
      </c>
      <c r="C97" s="154" t="s">
        <v>22</v>
      </c>
      <c r="D97" s="158">
        <v>50</v>
      </c>
      <c r="E97" s="158">
        <v>50</v>
      </c>
      <c r="F97" s="158">
        <v>3.3</v>
      </c>
      <c r="G97" s="158">
        <v>0.66</v>
      </c>
      <c r="H97" s="158">
        <v>16.7</v>
      </c>
      <c r="I97" s="169">
        <v>87</v>
      </c>
    </row>
    <row r="98" spans="1:9" ht="74.25" customHeight="1" thickBot="1" x14ac:dyDescent="1.6">
      <c r="A98" s="401"/>
      <c r="B98" s="401"/>
      <c r="C98" s="401"/>
      <c r="D98" s="401"/>
      <c r="E98" s="401"/>
      <c r="F98" s="401"/>
      <c r="G98" s="401"/>
      <c r="H98" s="401"/>
      <c r="I98" s="401"/>
    </row>
    <row r="99" spans="1:9" ht="74.25" customHeight="1" thickBot="1" x14ac:dyDescent="1.6">
      <c r="A99" s="178" t="s">
        <v>38</v>
      </c>
      <c r="B99" s="168">
        <v>60</v>
      </c>
      <c r="C99" s="164" t="s">
        <v>38</v>
      </c>
      <c r="D99" s="158">
        <v>60</v>
      </c>
      <c r="E99" s="158">
        <v>60</v>
      </c>
      <c r="F99" s="158">
        <v>4.25</v>
      </c>
      <c r="G99" s="158">
        <v>0.42</v>
      </c>
      <c r="H99" s="158">
        <v>17.100000000000001</v>
      </c>
      <c r="I99" s="158">
        <v>194.8</v>
      </c>
    </row>
    <row r="100" spans="1:9" ht="74.25" customHeight="1" thickBot="1" x14ac:dyDescent="1.6">
      <c r="A100" s="414" t="s">
        <v>65</v>
      </c>
      <c r="B100" s="401"/>
      <c r="C100" s="401"/>
      <c r="D100" s="401"/>
      <c r="E100" s="401"/>
      <c r="F100" s="165">
        <f>F99+F97+F96+F92+F85</f>
        <v>38.959999999999994</v>
      </c>
      <c r="G100" s="165">
        <f t="shared" ref="G100:I100" si="4">G99+G97+G96+G92+G85</f>
        <v>40.28</v>
      </c>
      <c r="H100" s="165">
        <f t="shared" si="4"/>
        <v>66.88</v>
      </c>
      <c r="I100" s="165">
        <f t="shared" si="4"/>
        <v>722.54</v>
      </c>
    </row>
    <row r="101" spans="1:9" ht="74.25" customHeight="1" thickBot="1" x14ac:dyDescent="1.6">
      <c r="A101" s="414" t="s">
        <v>59</v>
      </c>
      <c r="B101" s="437"/>
      <c r="C101" s="437"/>
      <c r="D101" s="437"/>
      <c r="E101" s="437"/>
      <c r="F101" s="437"/>
      <c r="G101" s="437"/>
      <c r="H101" s="437"/>
      <c r="I101" s="437"/>
    </row>
    <row r="102" spans="1:9" ht="74.25" customHeight="1" thickBot="1" x14ac:dyDescent="1.6">
      <c r="A102" s="167" t="s">
        <v>50</v>
      </c>
      <c r="B102" s="174">
        <v>200</v>
      </c>
      <c r="C102" s="154" t="s">
        <v>50</v>
      </c>
      <c r="D102" s="158">
        <v>200</v>
      </c>
      <c r="E102" s="158">
        <v>200</v>
      </c>
      <c r="F102" s="158"/>
      <c r="G102" s="158"/>
      <c r="H102" s="158">
        <v>17.5</v>
      </c>
      <c r="I102" s="158">
        <v>44.8</v>
      </c>
    </row>
    <row r="103" spans="1:9" ht="74.25" customHeight="1" thickBot="1" x14ac:dyDescent="1.6">
      <c r="A103" s="414" t="s">
        <v>66</v>
      </c>
      <c r="B103" s="414"/>
      <c r="C103" s="414"/>
      <c r="D103" s="414"/>
      <c r="E103" s="414"/>
      <c r="F103" s="165">
        <f>SUM(F102)</f>
        <v>0</v>
      </c>
      <c r="G103" s="165">
        <f>SUM(G102)</f>
        <v>0</v>
      </c>
      <c r="H103" s="165">
        <f>SUM(H102)</f>
        <v>17.5</v>
      </c>
      <c r="I103" s="165">
        <f>SUM(I102)</f>
        <v>44.8</v>
      </c>
    </row>
    <row r="104" spans="1:9" ht="70.5" customHeight="1" thickBot="1" x14ac:dyDescent="1.6">
      <c r="A104" s="414" t="s">
        <v>25</v>
      </c>
      <c r="B104" s="414"/>
      <c r="C104" s="414"/>
      <c r="D104" s="414"/>
      <c r="E104" s="414"/>
      <c r="F104" s="165">
        <f>F100+F79+F65+F35+F15+F72+F103</f>
        <v>123.52</v>
      </c>
      <c r="G104" s="165">
        <f t="shared" ref="G104:I104" si="5">G100+G79+G65+G35+G15+G72+G103</f>
        <v>108.4</v>
      </c>
      <c r="H104" s="165">
        <f t="shared" si="5"/>
        <v>525.13</v>
      </c>
      <c r="I104" s="165">
        <f t="shared" si="5"/>
        <v>3310.51</v>
      </c>
    </row>
  </sheetData>
  <mergeCells count="107">
    <mergeCell ref="A35:E35"/>
    <mergeCell ref="A7:I7"/>
    <mergeCell ref="A17:A21"/>
    <mergeCell ref="B17:B21"/>
    <mergeCell ref="A22:E22"/>
    <mergeCell ref="A16:I16"/>
    <mergeCell ref="A15:E15"/>
    <mergeCell ref="A8:A9"/>
    <mergeCell ref="B8:B9"/>
    <mergeCell ref="F8:F9"/>
    <mergeCell ref="G8:G9"/>
    <mergeCell ref="H8:H9"/>
    <mergeCell ref="A14:E14"/>
    <mergeCell ref="F17:F21"/>
    <mergeCell ref="G17:G21"/>
    <mergeCell ref="H17:H21"/>
    <mergeCell ref="I17:I21"/>
    <mergeCell ref="I8:I9"/>
    <mergeCell ref="A10:E10"/>
    <mergeCell ref="A11:A13"/>
    <mergeCell ref="B11:B13"/>
    <mergeCell ref="F11:F13"/>
    <mergeCell ref="G11:G13"/>
    <mergeCell ref="H11:H13"/>
    <mergeCell ref="G37:G43"/>
    <mergeCell ref="A103:E103"/>
    <mergeCell ref="A104:E104"/>
    <mergeCell ref="A100:E100"/>
    <mergeCell ref="A101:I101"/>
    <mergeCell ref="A65:E65"/>
    <mergeCell ref="A73:I73"/>
    <mergeCell ref="A79:E79"/>
    <mergeCell ref="A80:I80"/>
    <mergeCell ref="A75:I75"/>
    <mergeCell ref="A77:I77"/>
    <mergeCell ref="B81:B84"/>
    <mergeCell ref="A81:A84"/>
    <mergeCell ref="B37:B43"/>
    <mergeCell ref="A44:E44"/>
    <mergeCell ref="A45:A53"/>
    <mergeCell ref="B45:B53"/>
    <mergeCell ref="A54:E54"/>
    <mergeCell ref="A55:A57"/>
    <mergeCell ref="B55:B57"/>
    <mergeCell ref="A58:E58"/>
    <mergeCell ref="F37:F43"/>
    <mergeCell ref="A37:A43"/>
    <mergeCell ref="F55:F57"/>
    <mergeCell ref="I11:I13"/>
    <mergeCell ref="H37:H43"/>
    <mergeCell ref="I37:I43"/>
    <mergeCell ref="F45:F53"/>
    <mergeCell ref="G45:G53"/>
    <mergeCell ref="H45:H53"/>
    <mergeCell ref="I45:I53"/>
    <mergeCell ref="I31:I33"/>
    <mergeCell ref="A34:E34"/>
    <mergeCell ref="A23:A25"/>
    <mergeCell ref="B23:B25"/>
    <mergeCell ref="F23:F25"/>
    <mergeCell ref="G23:G25"/>
    <mergeCell ref="H23:H25"/>
    <mergeCell ref="I23:I25"/>
    <mergeCell ref="A26:E26"/>
    <mergeCell ref="A31:A33"/>
    <mergeCell ref="B31:B33"/>
    <mergeCell ref="F31:F33"/>
    <mergeCell ref="G31:G33"/>
    <mergeCell ref="H31:H33"/>
    <mergeCell ref="A28:I28"/>
    <mergeCell ref="A30:I30"/>
    <mergeCell ref="A36:I36"/>
    <mergeCell ref="A66:I66"/>
    <mergeCell ref="A68:I68"/>
    <mergeCell ref="G55:G57"/>
    <mergeCell ref="H55:H57"/>
    <mergeCell ref="I55:I57"/>
    <mergeCell ref="A59:A60"/>
    <mergeCell ref="B59:B60"/>
    <mergeCell ref="F59:F60"/>
    <mergeCell ref="G59:G60"/>
    <mergeCell ref="H59:H60"/>
    <mergeCell ref="I59:I60"/>
    <mergeCell ref="A70:I70"/>
    <mergeCell ref="A72:E72"/>
    <mergeCell ref="H93:H95"/>
    <mergeCell ref="I93:I95"/>
    <mergeCell ref="A96:E96"/>
    <mergeCell ref="A98:I98"/>
    <mergeCell ref="A61:E61"/>
    <mergeCell ref="A63:I63"/>
    <mergeCell ref="F81:F84"/>
    <mergeCell ref="G81:G84"/>
    <mergeCell ref="H81:H84"/>
    <mergeCell ref="I81:I84"/>
    <mergeCell ref="A85:E85"/>
    <mergeCell ref="A86:A91"/>
    <mergeCell ref="B86:B91"/>
    <mergeCell ref="A92:E92"/>
    <mergeCell ref="F86:F91"/>
    <mergeCell ref="G86:G91"/>
    <mergeCell ref="H86:H91"/>
    <mergeCell ref="I86:I91"/>
    <mergeCell ref="A93:A95"/>
    <mergeCell ref="B93:B95"/>
    <mergeCell ref="F93:F95"/>
    <mergeCell ref="G93:G95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9</vt:i4>
      </vt:variant>
    </vt:vector>
  </HeadingPairs>
  <TitlesOfParts>
    <vt:vector size="19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'10 день'!Область_печати</vt:lpstr>
      <vt:lpstr>'2 день'!Область_печати</vt:lpstr>
      <vt:lpstr>'3 день'!Область_печати</vt:lpstr>
      <vt:lpstr>'4 день'!Область_печати</vt:lpstr>
      <vt:lpstr>'5 день'!Область_печати</vt:lpstr>
      <vt:lpstr>'6 день'!Область_печати</vt:lpstr>
      <vt:lpstr>'7 день'!Область_печати</vt:lpstr>
      <vt:lpstr>'8 день'!Область_печати</vt:lpstr>
      <vt:lpstr>'9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2024-09-12T07:33:55Z</dcterms:modified>
</cp:coreProperties>
</file>