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G133" i="1" s="1"/>
  <c r="H132" i="1"/>
  <c r="I132" i="1"/>
  <c r="J132" i="1"/>
  <c r="L132" i="1"/>
  <c r="F132" i="1"/>
  <c r="G127" i="1"/>
  <c r="H127" i="1"/>
  <c r="I127" i="1"/>
  <c r="J127" i="1"/>
  <c r="L127" i="1"/>
  <c r="F127" i="1"/>
  <c r="G119" i="1"/>
  <c r="H119" i="1"/>
  <c r="I119" i="1"/>
  <c r="J119" i="1"/>
  <c r="L119" i="1"/>
  <c r="F119" i="1"/>
  <c r="G115" i="1"/>
  <c r="H115" i="1"/>
  <c r="I115" i="1"/>
  <c r="J115" i="1"/>
  <c r="L115" i="1"/>
  <c r="F115" i="1"/>
  <c r="K110" i="1"/>
  <c r="G109" i="1"/>
  <c r="H109" i="1"/>
  <c r="I109" i="1"/>
  <c r="J109" i="1"/>
  <c r="L109" i="1"/>
  <c r="F109" i="1"/>
  <c r="G105" i="1"/>
  <c r="H105" i="1"/>
  <c r="I105" i="1"/>
  <c r="J105" i="1"/>
  <c r="L105" i="1"/>
  <c r="F105" i="1"/>
  <c r="K100" i="1"/>
  <c r="G99" i="1"/>
  <c r="H99" i="1"/>
  <c r="I99" i="1"/>
  <c r="J99" i="1"/>
  <c r="L99" i="1"/>
  <c r="F99" i="1"/>
  <c r="G95" i="1"/>
  <c r="H95" i="1"/>
  <c r="I95" i="1"/>
  <c r="J95" i="1"/>
  <c r="L95" i="1"/>
  <c r="F95" i="1"/>
  <c r="K90" i="1"/>
  <c r="G89" i="1"/>
  <c r="H89" i="1"/>
  <c r="I89" i="1"/>
  <c r="J89" i="1"/>
  <c r="L89" i="1"/>
  <c r="F89" i="1"/>
  <c r="G85" i="1"/>
  <c r="H85" i="1"/>
  <c r="I85" i="1"/>
  <c r="J85" i="1"/>
  <c r="L85" i="1"/>
  <c r="F85" i="1"/>
  <c r="L68" i="1"/>
  <c r="G68" i="1"/>
  <c r="H68" i="1"/>
  <c r="I68" i="1"/>
  <c r="J68" i="1"/>
  <c r="F68" i="1"/>
  <c r="K60" i="1"/>
  <c r="G59" i="1"/>
  <c r="H59" i="1"/>
  <c r="I59" i="1"/>
  <c r="J59" i="1"/>
  <c r="L59" i="1"/>
  <c r="F59" i="1"/>
  <c r="G55" i="1"/>
  <c r="H55" i="1"/>
  <c r="I55" i="1"/>
  <c r="J55" i="1"/>
  <c r="L55" i="1"/>
  <c r="F55" i="1"/>
  <c r="G48" i="1"/>
  <c r="H48" i="1"/>
  <c r="I48" i="1"/>
  <c r="J48" i="1"/>
  <c r="L48" i="1"/>
  <c r="G44" i="1"/>
  <c r="H44" i="1"/>
  <c r="I44" i="1"/>
  <c r="J44" i="1"/>
  <c r="L44" i="1"/>
  <c r="F48" i="1"/>
  <c r="F44" i="1"/>
  <c r="G34" i="1"/>
  <c r="H34" i="1"/>
  <c r="I34" i="1"/>
  <c r="J34" i="1"/>
  <c r="L38" i="1"/>
  <c r="L34" i="1"/>
  <c r="G38" i="1"/>
  <c r="H38" i="1"/>
  <c r="I38" i="1"/>
  <c r="J38" i="1"/>
  <c r="F38" i="1"/>
  <c r="F34" i="1"/>
  <c r="H27" i="1"/>
  <c r="I27" i="1"/>
  <c r="J27" i="1"/>
  <c r="G27" i="1"/>
  <c r="F27" i="1"/>
  <c r="I16" i="1"/>
  <c r="I17" i="1" s="1"/>
  <c r="I12" i="1"/>
  <c r="H16" i="1"/>
  <c r="H12" i="1"/>
  <c r="G16" i="1"/>
  <c r="G12" i="1"/>
  <c r="J16" i="1"/>
  <c r="J12" i="1"/>
  <c r="L16" i="1"/>
  <c r="L12" i="1"/>
  <c r="F16" i="1"/>
  <c r="F12" i="1"/>
  <c r="F133" i="1" l="1"/>
  <c r="H133" i="1"/>
  <c r="J133" i="1"/>
  <c r="L133" i="1"/>
  <c r="I133" i="1"/>
  <c r="F120" i="1"/>
  <c r="F110" i="1"/>
  <c r="J110" i="1"/>
  <c r="L110" i="1"/>
  <c r="G110" i="1"/>
  <c r="I110" i="1"/>
  <c r="J90" i="1"/>
  <c r="H110" i="1"/>
  <c r="J100" i="1"/>
  <c r="F49" i="1"/>
  <c r="F100" i="1"/>
  <c r="H100" i="1"/>
  <c r="I100" i="1"/>
  <c r="L100" i="1"/>
  <c r="G100" i="1"/>
  <c r="I90" i="1"/>
  <c r="F90" i="1"/>
  <c r="H90" i="1"/>
  <c r="F60" i="1"/>
  <c r="H60" i="1"/>
  <c r="L90" i="1"/>
  <c r="G90" i="1"/>
  <c r="I60" i="1"/>
  <c r="J60" i="1"/>
  <c r="L39" i="1"/>
  <c r="L60" i="1"/>
  <c r="G60" i="1"/>
  <c r="J17" i="1"/>
  <c r="H17" i="1"/>
  <c r="F17" i="1"/>
  <c r="G17" i="1"/>
  <c r="L17" i="1"/>
  <c r="A140" i="1"/>
  <c r="F149" i="1"/>
  <c r="G149" i="1"/>
  <c r="H149" i="1"/>
  <c r="I149" i="1"/>
  <c r="J149" i="1"/>
  <c r="L149" i="1"/>
  <c r="B150" i="1"/>
  <c r="A150" i="1"/>
  <c r="L139" i="1"/>
  <c r="J139" i="1"/>
  <c r="I139" i="1"/>
  <c r="H139" i="1"/>
  <c r="G139" i="1"/>
  <c r="F139" i="1"/>
  <c r="B79" i="1"/>
  <c r="A79" i="1"/>
  <c r="L78" i="1"/>
  <c r="J78" i="1"/>
  <c r="I78" i="1"/>
  <c r="H78" i="1"/>
  <c r="G78" i="1"/>
  <c r="F78" i="1"/>
  <c r="B69" i="1"/>
  <c r="A60" i="1"/>
  <c r="B60" i="1"/>
  <c r="A86" i="1"/>
  <c r="B86" i="1"/>
  <c r="B133" i="1"/>
  <c r="A133" i="1"/>
  <c r="B128" i="1"/>
  <c r="A128" i="1"/>
  <c r="B120" i="1"/>
  <c r="A120" i="1"/>
  <c r="B116" i="1"/>
  <c r="A116" i="1"/>
  <c r="B110" i="1"/>
  <c r="A110" i="1"/>
  <c r="B106" i="1"/>
  <c r="A106" i="1"/>
  <c r="B100" i="1"/>
  <c r="A100" i="1"/>
  <c r="B96" i="1"/>
  <c r="A96" i="1"/>
  <c r="B90" i="1"/>
  <c r="A90" i="1"/>
  <c r="B56" i="1"/>
  <c r="A56" i="1"/>
  <c r="B49" i="1"/>
  <c r="A49" i="1"/>
  <c r="B45" i="1"/>
  <c r="A45" i="1"/>
  <c r="J49" i="1"/>
  <c r="B39" i="1"/>
  <c r="A39" i="1"/>
  <c r="B35" i="1"/>
  <c r="A35" i="1"/>
  <c r="B28" i="1"/>
  <c r="A28" i="1"/>
  <c r="L27" i="1"/>
  <c r="B24" i="1"/>
  <c r="A24" i="1"/>
  <c r="L23" i="1"/>
  <c r="J23" i="1"/>
  <c r="I23" i="1"/>
  <c r="H23" i="1"/>
  <c r="G23" i="1"/>
  <c r="F23" i="1"/>
  <c r="B17" i="1"/>
  <c r="A17" i="1"/>
  <c r="H120" i="1" l="1"/>
  <c r="I150" i="1"/>
  <c r="H150" i="1"/>
  <c r="H79" i="1"/>
  <c r="I79" i="1"/>
  <c r="F150" i="1"/>
  <c r="G150" i="1"/>
  <c r="L150" i="1"/>
  <c r="J150" i="1"/>
  <c r="G79" i="1"/>
  <c r="L79" i="1"/>
  <c r="F79" i="1"/>
  <c r="J79" i="1"/>
  <c r="G120" i="1"/>
  <c r="I120" i="1"/>
  <c r="J120" i="1"/>
  <c r="L120" i="1"/>
  <c r="H49" i="1"/>
  <c r="L49" i="1"/>
  <c r="I49" i="1"/>
  <c r="G49" i="1"/>
  <c r="J39" i="1"/>
  <c r="I39" i="1"/>
  <c r="H39" i="1"/>
  <c r="G39" i="1"/>
  <c r="F39" i="1"/>
  <c r="L28" i="1"/>
  <c r="J28" i="1"/>
  <c r="I28" i="1"/>
  <c r="H28" i="1"/>
  <c r="G28" i="1"/>
  <c r="F28" i="1"/>
  <c r="H151" i="1" l="1"/>
  <c r="G151" i="1"/>
  <c r="I151" i="1"/>
  <c r="L151" i="1"/>
  <c r="J151" i="1"/>
  <c r="F151" i="1"/>
</calcChain>
</file>

<file path=xl/sharedStrings.xml><?xml version="1.0" encoding="utf-8"?>
<sst xmlns="http://schemas.openxmlformats.org/spreadsheetml/2006/main" count="469" uniqueCount="199">
  <si>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</si>
  <si>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</si>
  <si>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</si>
  <si>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</si>
  <si>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</si>
  <si>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</si>
  <si>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</si>
  <si>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</si>
  <si>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</si>
  <si>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</si>
  <si>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</si>
  <si>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</si>
  <si>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</si>
  <si>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</si>
  <si>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</si>
  <si>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</si>
  <si>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</si>
  <si>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</si>
  <si>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</si>
  <si>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</si>
  <si>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</si>
  <si>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</si>
  <si>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</si>
  <si>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</si>
  <si>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</si>
  <si>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</si>
  <si>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</si>
  <si>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</si>
  <si>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</si>
  <si>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</si>
  <si>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</si>
  <si>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</si>
  <si>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</si>
  <si>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</si>
  <si>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</si>
  <si>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</si>
  <si>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</si>
  <si>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свежей капусты</t>
  </si>
  <si>
    <t xml:space="preserve"> </t>
  </si>
  <si>
    <t>Чай с сахаром</t>
  </si>
  <si>
    <t>хлеб пшеничный</t>
  </si>
  <si>
    <t>Котлеты из говядины с соусом</t>
  </si>
  <si>
    <t>Каша гречневая рассыпчатая со слив маслом</t>
  </si>
  <si>
    <t>хлеб сельский</t>
  </si>
  <si>
    <t>608:759</t>
  </si>
  <si>
    <t>свекла отварная с маслом растительным</t>
  </si>
  <si>
    <t>картофельное пюре со слив маслом</t>
  </si>
  <si>
    <t>цикорий с молоком</t>
  </si>
  <si>
    <t>Каша вязкая молочная из овсяной крупы со слив маслом</t>
  </si>
  <si>
    <t xml:space="preserve">чай с сахаром </t>
  </si>
  <si>
    <t>Завтрак 2</t>
  </si>
  <si>
    <t>667:759</t>
  </si>
  <si>
    <t>чай с сахаром</t>
  </si>
  <si>
    <t>Согласовал:</t>
  </si>
  <si>
    <t>биточки из говядины с соусом</t>
  </si>
  <si>
    <t>макароны отварные со слив маслом</t>
  </si>
  <si>
    <t>621:759</t>
  </si>
  <si>
    <t>Каша вязкая молочная из пшенной крупы со сливочным маслом</t>
  </si>
  <si>
    <t>голубцы ленивые</t>
  </si>
  <si>
    <t>Салат витаминный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</si>
  <si>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</si>
  <si>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Какао с молоком</t>
  </si>
  <si>
    <t>Каша  молочная из манной крупы со сливочным маслом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</si>
  <si>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</si>
  <si>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сельский</t>
  </si>
  <si>
    <t>Каша вязкая молочная из рисовой крупы  со сливочным маслом</t>
  </si>
  <si>
    <t xml:space="preserve">омлет натуральный 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</si>
  <si>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</si>
  <si>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</si>
  <si>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конд.изд.</t>
  </si>
  <si>
    <t>запеканка из творога</t>
  </si>
  <si>
    <t>170/179</t>
  </si>
  <si>
    <t>Салат из моркови</t>
  </si>
  <si>
    <t>Тефтели с мясом и рисом с соусом</t>
  </si>
  <si>
    <t>90</t>
  </si>
  <si>
    <t>Картофельное пюре со слив масле</t>
  </si>
  <si>
    <t>40</t>
  </si>
  <si>
    <t>Каша вязкая молочная из пшеничный крупы со слив маслом</t>
  </si>
  <si>
    <t>Хлеб пшеничный</t>
  </si>
  <si>
    <t>462/759</t>
  </si>
  <si>
    <t>Компот из урюка и яблок</t>
  </si>
  <si>
    <t>Каша вязкая молочная "Дружба" со слив маслом</t>
  </si>
  <si>
    <t>9,512</t>
  </si>
  <si>
    <t>156,76</t>
  </si>
  <si>
    <t>4,1</t>
  </si>
  <si>
    <t>25,372</t>
  </si>
  <si>
    <t>1,36</t>
  </si>
  <si>
    <t>32</t>
  </si>
  <si>
    <t>0</t>
  </si>
  <si>
    <t>8</t>
  </si>
  <si>
    <t>2,48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</si>
  <si>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</si>
  <si>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</si>
  <si>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</si>
  <si>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</si>
  <si>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</si>
  <si>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</si>
  <si>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</si>
  <si>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8,3</t>
  </si>
  <si>
    <t>8,52</t>
  </si>
  <si>
    <t>1,424</t>
  </si>
  <si>
    <t>2,092</t>
  </si>
  <si>
    <t>1,204</t>
  </si>
  <si>
    <t>1,32</t>
  </si>
  <si>
    <t>59,212</t>
  </si>
  <si>
    <t>46,6</t>
  </si>
  <si>
    <t>132,244</t>
  </si>
  <si>
    <t>5,285</t>
  </si>
  <si>
    <t>4,485</t>
  </si>
  <si>
    <t>24,629</t>
  </si>
  <si>
    <t>Суп вермишелевый и с мясными фрикадельками</t>
  </si>
  <si>
    <t>Булочка домашняя</t>
  </si>
  <si>
    <t>Каша вязкая молочная из гречневой крупы</t>
  </si>
  <si>
    <t>7,065</t>
  </si>
  <si>
    <t>10,785</t>
  </si>
  <si>
    <t>29,4</t>
  </si>
  <si>
    <t>236,775</t>
  </si>
  <si>
    <t>124:179</t>
  </si>
  <si>
    <t>1,222</t>
  </si>
  <si>
    <t>19,522</t>
  </si>
  <si>
    <t>сладкое</t>
  </si>
  <si>
    <t>Бутерброд с маслом</t>
  </si>
  <si>
    <t>Запеканка из творога</t>
  </si>
  <si>
    <t>2,35</t>
  </si>
  <si>
    <t>2,55</t>
  </si>
  <si>
    <t>18,55</t>
  </si>
  <si>
    <t>3,74</t>
  </si>
  <si>
    <t>5,1</t>
  </si>
  <si>
    <t>24,74</t>
  </si>
  <si>
    <t>85,86</t>
  </si>
  <si>
    <t>145,5</t>
  </si>
  <si>
    <t>12,6</t>
  </si>
  <si>
    <t>19,16</t>
  </si>
  <si>
    <t>Салат из свеклы</t>
  </si>
  <si>
    <t>Котлеты из рыбы с соусом</t>
  </si>
  <si>
    <t>Картофельное пюре со сливочным маслом</t>
  </si>
  <si>
    <t>0,723</t>
  </si>
  <si>
    <t>3,104</t>
  </si>
  <si>
    <t>5,61</t>
  </si>
  <si>
    <t>5,038</t>
  </si>
  <si>
    <t>28,385</t>
  </si>
  <si>
    <t>58,895</t>
  </si>
  <si>
    <t>175,81</t>
  </si>
  <si>
    <t>7,172</t>
  </si>
  <si>
    <t>8,682</t>
  </si>
  <si>
    <t>510:759</t>
  </si>
  <si>
    <t>яблоко</t>
  </si>
  <si>
    <t>пряники "Мятные"</t>
  </si>
  <si>
    <t>0,827</t>
  </si>
  <si>
    <t>1,062</t>
  </si>
  <si>
    <t>4,34</t>
  </si>
  <si>
    <t>9,205</t>
  </si>
  <si>
    <t>6,516</t>
  </si>
  <si>
    <t>Уха с крупой</t>
  </si>
  <si>
    <t xml:space="preserve">Хлеб пшеничный </t>
  </si>
  <si>
    <t>35,062</t>
  </si>
  <si>
    <t>9,06</t>
  </si>
  <si>
    <t>7,038</t>
  </si>
  <si>
    <t>15,221</t>
  </si>
  <si>
    <t>103,007</t>
  </si>
  <si>
    <t>гор. блюдо</t>
  </si>
  <si>
    <t>7,275</t>
  </si>
  <si>
    <t>6,434</t>
  </si>
  <si>
    <t>12,295</t>
  </si>
  <si>
    <t>3.04</t>
  </si>
  <si>
    <t>85,14</t>
  </si>
  <si>
    <t>32,734</t>
  </si>
  <si>
    <t>борщ с капустой и картофелем с фрикадельками из мяса птицы</t>
  </si>
  <si>
    <t>Печенье "Нарезное" 25гр.</t>
  </si>
  <si>
    <t>14,275</t>
  </si>
  <si>
    <t>14,1</t>
  </si>
  <si>
    <t>24,192</t>
  </si>
  <si>
    <t>0,48</t>
  </si>
  <si>
    <t>0,875</t>
  </si>
  <si>
    <t>0,3</t>
  </si>
  <si>
    <t>18,25</t>
  </si>
  <si>
    <t>5,8</t>
  </si>
  <si>
    <t>6,83</t>
  </si>
  <si>
    <t>144,27</t>
  </si>
  <si>
    <t>94,8</t>
  </si>
  <si>
    <t>77,25</t>
  </si>
  <si>
    <t>38,939</t>
  </si>
  <si>
    <t>4,375</t>
  </si>
  <si>
    <t>30,946</t>
  </si>
  <si>
    <t>12,284</t>
  </si>
  <si>
    <t>13,56</t>
  </si>
  <si>
    <t>17,22</t>
  </si>
  <si>
    <t>5,092</t>
  </si>
  <si>
    <t>25,963</t>
  </si>
  <si>
    <t>27,637</t>
  </si>
  <si>
    <t>165,608</t>
  </si>
  <si>
    <t>148,374</t>
  </si>
  <si>
    <t>30,25</t>
  </si>
  <si>
    <t>14,50</t>
  </si>
  <si>
    <t>Апельсин</t>
  </si>
  <si>
    <t>Макаронник с мясом</t>
  </si>
  <si>
    <t>МБОУ "Юлбатская ООШ"</t>
  </si>
  <si>
    <t>Директор школы</t>
  </si>
  <si>
    <t>Баширова Ф.Ф.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</si>
</sst>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4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3" borderId="19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8" fillId="3" borderId="2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/>
    </xf>
    <xf numFmtId="49" fontId="13" fillId="4" borderId="22" xfId="0" applyNumberFormat="1" applyFont="1" applyFill="1" applyBorder="1" applyAlignment="1">
      <alignment horizontal="center"/>
    </xf>
    <xf numFmtId="49" fontId="0" fillId="4" borderId="22" xfId="0" applyNumberFormat="1" applyFill="1" applyBorder="1" applyAlignment="1">
      <alignment horizontal="center"/>
    </xf>
    <xf numFmtId="0" fontId="13" fillId="4" borderId="24" xfId="0" applyFont="1" applyFill="1" applyBorder="1" applyAlignment="1">
      <alignment wrapText="1"/>
    </xf>
    <xf numFmtId="49" fontId="0" fillId="4" borderId="24" xfId="0" applyNumberForma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0" fillId="4" borderId="25" xfId="0" applyNumberFormat="1" applyFill="1" applyBorder="1"/>
    <xf numFmtId="0" fontId="0" fillId="4" borderId="22" xfId="0" applyNumberFormat="1" applyFont="1" applyFill="1" applyBorder="1"/>
    <xf numFmtId="0" fontId="0" fillId="4" borderId="22" xfId="0" applyNumberFormat="1" applyFill="1" applyBorder="1" applyAlignment="1">
      <alignment wrapText="1"/>
    </xf>
    <xf numFmtId="0" fontId="0" fillId="4" borderId="22" xfId="0" applyNumberFormat="1" applyFont="1" applyFill="1" applyBorder="1" applyAlignment="1">
      <alignment horizontal="center"/>
    </xf>
    <xf numFmtId="2" fontId="0" fillId="4" borderId="22" xfId="0" applyNumberFormat="1" applyFont="1" applyFill="1" applyBorder="1"/>
    <xf numFmtId="0" fontId="0" fillId="4" borderId="28" xfId="0" applyNumberFormat="1" applyFont="1" applyFill="1" applyBorder="1"/>
    <xf numFmtId="0" fontId="0" fillId="4" borderId="22" xfId="0" applyNumberFormat="1" applyFill="1" applyBorder="1"/>
    <xf numFmtId="0" fontId="0" fillId="4" borderId="25" xfId="0" applyNumberFormat="1" applyFont="1" applyFill="1" applyBorder="1"/>
    <xf numFmtId="0" fontId="0" fillId="4" borderId="25" xfId="0" applyNumberFormat="1" applyFont="1" applyFill="1" applyBorder="1" applyAlignment="1">
      <alignment wrapText="1"/>
    </xf>
    <xf numFmtId="0" fontId="0" fillId="4" borderId="25" xfId="0" applyNumberFormat="1" applyFont="1" applyFill="1" applyBorder="1" applyAlignment="1">
      <alignment horizontal="center"/>
    </xf>
    <xf numFmtId="2" fontId="0" fillId="4" borderId="25" xfId="0" applyNumberFormat="1" applyFont="1" applyFill="1" applyBorder="1"/>
    <xf numFmtId="0" fontId="0" fillId="4" borderId="29" xfId="0" applyNumberFormat="1" applyFont="1" applyFill="1" applyBorder="1"/>
    <xf numFmtId="0" fontId="0" fillId="4" borderId="22" xfId="0" applyNumberFormat="1" applyFont="1" applyFill="1" applyBorder="1" applyAlignment="1">
      <alignment wrapText="1"/>
    </xf>
    <xf numFmtId="0" fontId="0" fillId="4" borderId="24" xfId="0" applyNumberFormat="1" applyFill="1" applyBorder="1"/>
    <xf numFmtId="0" fontId="0" fillId="4" borderId="24" xfId="0" applyNumberFormat="1" applyFill="1" applyBorder="1" applyAlignment="1">
      <alignment wrapText="1"/>
    </xf>
    <xf numFmtId="0" fontId="0" fillId="4" borderId="24" xfId="0" applyNumberFormat="1" applyFont="1" applyFill="1" applyBorder="1" applyAlignment="1">
      <alignment horizontal="center"/>
    </xf>
    <xf numFmtId="2" fontId="0" fillId="4" borderId="24" xfId="0" applyNumberFormat="1" applyFont="1" applyFill="1" applyBorder="1"/>
    <xf numFmtId="0" fontId="0" fillId="4" borderId="24" xfId="0" applyNumberFormat="1" applyFont="1" applyFill="1" applyBorder="1"/>
    <xf numFmtId="0" fontId="0" fillId="4" borderId="30" xfId="0" applyNumberFormat="1" applyFont="1" applyFill="1" applyBorder="1"/>
    <xf numFmtId="0" fontId="13" fillId="4" borderId="22" xfId="0" applyNumberFormat="1" applyFont="1" applyFill="1" applyBorder="1" applyAlignment="1">
      <alignment wrapText="1"/>
    </xf>
    <xf numFmtId="0" fontId="0" fillId="4" borderId="23" xfId="0" applyNumberFormat="1" applyFont="1" applyFill="1" applyBorder="1"/>
    <xf numFmtId="0" fontId="0" fillId="4" borderId="23" xfId="0" applyNumberFormat="1" applyFill="1" applyBorder="1" applyAlignment="1">
      <alignment wrapText="1"/>
    </xf>
    <xf numFmtId="0" fontId="0" fillId="4" borderId="23" xfId="0" applyNumberFormat="1" applyFont="1" applyFill="1" applyBorder="1" applyAlignment="1">
      <alignment horizontal="right"/>
    </xf>
    <xf numFmtId="49" fontId="0" fillId="4" borderId="23" xfId="0" applyNumberFormat="1" applyFill="1" applyBorder="1" applyAlignment="1">
      <alignment horizontal="right"/>
    </xf>
    <xf numFmtId="49" fontId="0" fillId="4" borderId="23" xfId="0" applyNumberFormat="1" applyFont="1" applyFill="1" applyBorder="1" applyAlignment="1">
      <alignment horizontal="right"/>
    </xf>
    <xf numFmtId="49" fontId="0" fillId="4" borderId="31" xfId="0" applyNumberFormat="1" applyFont="1" applyFill="1" applyBorder="1" applyAlignment="1">
      <alignment horizontal="right"/>
    </xf>
    <xf numFmtId="1" fontId="0" fillId="4" borderId="22" xfId="0" applyNumberFormat="1" applyFont="1" applyFill="1" applyBorder="1" applyAlignment="1">
      <alignment horizontal="right"/>
    </xf>
    <xf numFmtId="49" fontId="0" fillId="4" borderId="22" xfId="0" applyNumberFormat="1" applyFill="1" applyBorder="1" applyAlignment="1">
      <alignment horizontal="right"/>
    </xf>
    <xf numFmtId="49" fontId="0" fillId="4" borderId="22" xfId="0" applyNumberFormat="1" applyFont="1" applyFill="1" applyBorder="1" applyAlignment="1">
      <alignment horizontal="right"/>
    </xf>
    <xf numFmtId="49" fontId="0" fillId="4" borderId="28" xfId="0" applyNumberFormat="1" applyFont="1" applyFill="1" applyBorder="1" applyAlignment="1">
      <alignment horizontal="right"/>
    </xf>
    <xf numFmtId="0" fontId="0" fillId="4" borderId="22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 vertical="top" wrapText="1"/>
    </xf>
    <xf numFmtId="1" fontId="4" fillId="3" borderId="2" xfId="0" applyNumberFormat="1" applyFont="1" applyFill="1" applyBorder="1" applyAlignment="1">
      <alignment horizontal="center" vertical="top" wrapText="1"/>
    </xf>
    <xf numFmtId="0" fontId="2" fillId="4" borderId="22" xfId="0" applyNumberFormat="1" applyFont="1" applyFill="1" applyBorder="1"/>
    <xf numFmtId="0" fontId="2" fillId="4" borderId="24" xfId="0" applyNumberFormat="1" applyFont="1" applyFill="1" applyBorder="1"/>
    <xf numFmtId="0" fontId="2" fillId="4" borderId="23" xfId="0" applyNumberFormat="1" applyFont="1" applyFill="1" applyBorder="1"/>
    <xf numFmtId="4" fontId="4" fillId="0" borderId="1" xfId="0" applyNumberFormat="1" applyFont="1" applyBorder="1" applyAlignment="1">
      <alignment horizontal="center" vertical="top" wrapText="1"/>
    </xf>
    <xf numFmtId="4" fontId="4" fillId="3" borderId="2" xfId="0" applyNumberFormat="1" applyFont="1" applyFill="1" applyBorder="1" applyAlignment="1">
      <alignment horizontal="center" vertical="top" wrapText="1"/>
    </xf>
    <xf numFmtId="0" fontId="0" fillId="4" borderId="24" xfId="0" applyNumberFormat="1" applyFont="1" applyFill="1" applyBorder="1" applyAlignment="1">
      <alignment wrapText="1"/>
    </xf>
    <xf numFmtId="0" fontId="0" fillId="4" borderId="23" xfId="0" applyNumberFormat="1" applyFont="1" applyFill="1" applyBorder="1" applyAlignment="1">
      <alignment wrapText="1"/>
    </xf>
    <xf numFmtId="49" fontId="13" fillId="4" borderId="22" xfId="0" applyNumberFormat="1" applyFont="1" applyFill="1" applyBorder="1"/>
    <xf numFmtId="49" fontId="0" fillId="4" borderId="23" xfId="0" applyNumberFormat="1" applyFill="1" applyBorder="1"/>
    <xf numFmtId="49" fontId="0" fillId="4" borderId="22" xfId="0" applyNumberFormat="1" applyFill="1" applyBorder="1"/>
    <xf numFmtId="49" fontId="0" fillId="4" borderId="22" xfId="0" applyNumberFormat="1" applyFont="1" applyFill="1" applyBorder="1"/>
    <xf numFmtId="2" fontId="0" fillId="4" borderId="25" xfId="0" applyNumberFormat="1" applyFont="1" applyFill="1" applyBorder="1" applyAlignment="1">
      <alignment horizontal="right"/>
    </xf>
    <xf numFmtId="2" fontId="0" fillId="4" borderId="22" xfId="0" applyNumberFormat="1" applyFont="1" applyFill="1" applyBorder="1" applyAlignment="1">
      <alignment horizontal="right"/>
    </xf>
    <xf numFmtId="49" fontId="13" fillId="4" borderId="24" xfId="0" applyNumberFormat="1" applyFont="1" applyFill="1" applyBorder="1" applyAlignment="1">
      <alignment horizontal="right"/>
    </xf>
    <xf numFmtId="49" fontId="13" fillId="4" borderId="22" xfId="0" applyNumberFormat="1" applyFont="1" applyFill="1" applyBorder="1" applyAlignment="1">
      <alignment horizontal="right"/>
    </xf>
    <xf numFmtId="49" fontId="0" fillId="4" borderId="24" xfId="0" applyNumberFormat="1" applyFont="1" applyFill="1" applyBorder="1"/>
    <xf numFmtId="49" fontId="0" fillId="4" borderId="24" xfId="0" applyNumberFormat="1" applyFill="1" applyBorder="1"/>
    <xf numFmtId="49" fontId="0" fillId="4" borderId="22" xfId="0" applyNumberFormat="1" applyFont="1" applyFill="1" applyBorder="1" applyAlignment="1">
      <alignment horizontal="center"/>
    </xf>
    <xf numFmtId="49" fontId="0" fillId="4" borderId="31" xfId="0" applyNumberFormat="1" applyFill="1" applyBorder="1"/>
    <xf numFmtId="49" fontId="0" fillId="4" borderId="28" xfId="0" applyNumberFormat="1" applyFont="1" applyFill="1" applyBorder="1"/>
    <xf numFmtId="49" fontId="2" fillId="4" borderId="28" xfId="0" applyNumberFormat="1" applyFont="1" applyFill="1" applyBorder="1"/>
    <xf numFmtId="49" fontId="2" fillId="4" borderId="22" xfId="0" applyNumberFormat="1" applyFont="1" applyFill="1" applyBorder="1"/>
    <xf numFmtId="0" fontId="0" fillId="4" borderId="25" xfId="0" applyNumberFormat="1" applyFont="1" applyFill="1" applyBorder="1" applyAlignment="1">
      <alignment horizontal="right"/>
    </xf>
    <xf numFmtId="0" fontId="0" fillId="4" borderId="24" xfId="0" applyNumberFormat="1" applyFont="1" applyFill="1" applyBorder="1" applyAlignment="1">
      <alignment horizontal="right"/>
    </xf>
    <xf numFmtId="49" fontId="4" fillId="0" borderId="1" xfId="0" applyNumberFormat="1" applyFont="1" applyBorder="1" applyAlignment="1">
      <alignment horizontal="center" vertical="top" wrapText="1"/>
    </xf>
    <xf numFmtId="0" fontId="0" fillId="4" borderId="28" xfId="0" applyNumberFormat="1" applyFont="1" applyFill="1" applyBorder="1" applyAlignment="1">
      <alignment horizontal="right"/>
    </xf>
    <xf numFmtId="49" fontId="0" fillId="4" borderId="31" xfId="0" applyNumberFormat="1" applyFill="1" applyBorder="1" applyAlignment="1">
      <alignment horizontal="right"/>
    </xf>
    <xf numFmtId="49" fontId="0" fillId="4" borderId="28" xfId="0" applyNumberFormat="1" applyFill="1" applyBorder="1" applyAlignment="1">
      <alignment horizontal="right"/>
    </xf>
    <xf numFmtId="0" fontId="0" fillId="4" borderId="22" xfId="0" applyNumberForma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center" vertical="top" wrapText="1"/>
    </xf>
    <xf numFmtId="49" fontId="15" fillId="0" borderId="1" xfId="0" applyNumberFormat="1" applyFont="1" applyBorder="1" applyAlignment="1">
      <alignment horizontal="center" vertical="top" wrapText="1"/>
    </xf>
    <xf numFmtId="0" fontId="0" fillId="4" borderId="26" xfId="0" applyNumberFormat="1" applyFill="1" applyBorder="1" applyAlignment="1">
      <alignment wrapText="1"/>
    </xf>
    <xf numFmtId="1" fontId="0" fillId="4" borderId="26" xfId="0" applyNumberFormat="1" applyFont="1" applyFill="1" applyBorder="1" applyAlignment="1">
      <alignment horizontal="center"/>
    </xf>
    <xf numFmtId="0" fontId="0" fillId="4" borderId="23" xfId="0" applyNumberFormat="1" applyFill="1" applyBorder="1"/>
    <xf numFmtId="0" fontId="0" fillId="4" borderId="26" xfId="0" applyNumberFormat="1" applyFont="1" applyFill="1" applyBorder="1" applyAlignment="1">
      <alignment horizontal="right"/>
    </xf>
    <xf numFmtId="0" fontId="0" fillId="4" borderId="32" xfId="0" applyNumberFormat="1" applyFont="1" applyFill="1" applyBorder="1" applyAlignment="1">
      <alignment horizontal="right"/>
    </xf>
    <xf numFmtId="2" fontId="0" fillId="4" borderId="26" xfId="0" applyNumberFormat="1" applyFont="1" applyFill="1" applyBorder="1" applyAlignment="1">
      <alignment horizontal="right"/>
    </xf>
    <xf numFmtId="0" fontId="0" fillId="4" borderId="26" xfId="0" applyNumberFormat="1" applyFont="1" applyFill="1" applyBorder="1"/>
    <xf numFmtId="49" fontId="2" fillId="4" borderId="28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center" vertical="top" wrapText="1"/>
    </xf>
    <xf numFmtId="0" fontId="0" fillId="4" borderId="25" xfId="0" applyNumberFormat="1" applyFill="1" applyBorder="1" applyAlignment="1">
      <alignment wrapText="1"/>
    </xf>
    <xf numFmtId="49" fontId="0" fillId="4" borderId="25" xfId="0" applyNumberFormat="1" applyFill="1" applyBorder="1" applyAlignment="1">
      <alignment horizontal="right"/>
    </xf>
    <xf numFmtId="0" fontId="0" fillId="4" borderId="29" xfId="0" applyNumberFormat="1" applyFont="1" applyFill="1" applyBorder="1" applyAlignment="1">
      <alignment horizontal="right"/>
    </xf>
    <xf numFmtId="0" fontId="1" fillId="5" borderId="22" xfId="0" applyNumberFormat="1" applyFont="1" applyFill="1" applyBorder="1" applyAlignment="1">
      <alignment wrapText="1"/>
    </xf>
    <xf numFmtId="1" fontId="1" fillId="5" borderId="22" xfId="0" applyNumberFormat="1" applyFont="1" applyFill="1" applyBorder="1" applyAlignment="1">
      <alignment horizontal="center"/>
    </xf>
    <xf numFmtId="0" fontId="14" fillId="6" borderId="22" xfId="0" applyNumberFormat="1" applyFont="1" applyFill="1" applyBorder="1" applyAlignment="1">
      <alignment horizontal="left" vertical="center" wrapText="1"/>
    </xf>
    <xf numFmtId="1" fontId="1" fillId="5" borderId="23" xfId="0" applyNumberFormat="1" applyFont="1" applyFill="1" applyBorder="1" applyAlignment="1">
      <alignment horizontal="center"/>
    </xf>
    <xf numFmtId="0" fontId="1" fillId="5" borderId="25" xfId="0" applyNumberFormat="1" applyFont="1" applyFill="1" applyBorder="1" applyAlignment="1">
      <alignment horizontal="center"/>
    </xf>
    <xf numFmtId="0" fontId="1" fillId="5" borderId="22" xfId="0" applyNumberFormat="1" applyFont="1" applyFill="1" applyBorder="1" applyAlignment="1">
      <alignment horizontal="center"/>
    </xf>
    <xf numFmtId="49" fontId="1" fillId="5" borderId="22" xfId="0" applyNumberFormat="1" applyFont="1" applyFill="1" applyBorder="1" applyAlignment="1">
      <alignment horizontal="right"/>
    </xf>
    <xf numFmtId="49" fontId="1" fillId="5" borderId="28" xfId="0" applyNumberFormat="1" applyFont="1" applyFill="1" applyBorder="1" applyAlignment="1">
      <alignment horizontal="right"/>
    </xf>
    <xf numFmtId="0" fontId="1" fillId="5" borderId="22" xfId="0" applyNumberFormat="1" applyFont="1" applyFill="1" applyBorder="1" applyAlignment="1">
      <alignment horizontal="right"/>
    </xf>
    <xf numFmtId="0" fontId="1" fillId="5" borderId="28" xfId="0" applyNumberFormat="1" applyFont="1" applyFill="1" applyBorder="1" applyAlignment="1">
      <alignment horizontal="right"/>
    </xf>
    <xf numFmtId="0" fontId="1" fillId="5" borderId="23" xfId="0" applyNumberFormat="1" applyFont="1" applyFill="1" applyBorder="1" applyAlignment="1">
      <alignment horizontal="right"/>
    </xf>
    <xf numFmtId="0" fontId="1" fillId="5" borderId="31" xfId="0" applyNumberFormat="1" applyFont="1" applyFill="1" applyBorder="1" applyAlignment="1">
      <alignment horizontal="right"/>
    </xf>
    <xf numFmtId="0" fontId="1" fillId="5" borderId="25" xfId="0" applyNumberFormat="1" applyFont="1" applyFill="1" applyBorder="1" applyAlignment="1">
      <alignment horizontal="right"/>
    </xf>
    <xf numFmtId="0" fontId="1" fillId="5" borderId="29" xfId="0" applyNumberFormat="1" applyFont="1" applyFill="1" applyBorder="1" applyAlignment="1">
      <alignment horizontal="right"/>
    </xf>
    <xf numFmtId="0" fontId="1" fillId="5" borderId="22" xfId="0" applyNumberFormat="1" applyFont="1" applyFill="1" applyBorder="1"/>
    <xf numFmtId="0" fontId="0" fillId="4" borderId="24" xfId="0" applyNumberFormat="1" applyFill="1" applyBorder="1" applyAlignment="1">
      <alignment horizontal="right"/>
    </xf>
    <xf numFmtId="0" fontId="1" fillId="5" borderId="25" xfId="0" applyNumberFormat="1" applyFont="1" applyFill="1" applyBorder="1"/>
    <xf numFmtId="0" fontId="1" fillId="5" borderId="23" xfId="0" applyNumberFormat="1" applyFont="1" applyFill="1" applyBorder="1"/>
    <xf numFmtId="2" fontId="1" fillId="5" borderId="22" xfId="0" applyNumberFormat="1" applyFont="1" applyFill="1" applyBorder="1" applyAlignment="1">
      <alignment horizontal="right"/>
    </xf>
    <xf numFmtId="2" fontId="1" fillId="5" borderId="23" xfId="0" applyNumberFormat="1" applyFont="1" applyFill="1" applyBorder="1" applyAlignment="1">
      <alignment horizontal="right"/>
    </xf>
    <xf numFmtId="2" fontId="1" fillId="5" borderId="25" xfId="0" applyNumberFormat="1" applyFont="1" applyFill="1" applyBorder="1" applyAlignment="1">
      <alignment horizontal="right"/>
    </xf>
    <xf numFmtId="0" fontId="16" fillId="5" borderId="22" xfId="0" applyNumberFormat="1" applyFont="1" applyFill="1" applyBorder="1" applyAlignment="1">
      <alignment wrapText="1"/>
    </xf>
    <xf numFmtId="1" fontId="16" fillId="5" borderId="22" xfId="0" applyNumberFormat="1" applyFont="1" applyFill="1" applyBorder="1" applyAlignment="1">
      <alignment horizontal="right"/>
    </xf>
    <xf numFmtId="0" fontId="17" fillId="6" borderId="22" xfId="0" applyNumberFormat="1" applyFont="1" applyFill="1" applyBorder="1" applyAlignment="1">
      <alignment horizontal="left" vertical="center" wrapText="1"/>
    </xf>
    <xf numFmtId="1" fontId="16" fillId="5" borderId="26" xfId="0" applyNumberFormat="1" applyFont="1" applyFill="1" applyBorder="1" applyAlignment="1">
      <alignment horizontal="right"/>
    </xf>
    <xf numFmtId="1" fontId="16" fillId="5" borderId="27" xfId="0" applyNumberFormat="1" applyFont="1" applyFill="1" applyBorder="1" applyAlignment="1">
      <alignment horizontal="right"/>
    </xf>
    <xf numFmtId="0" fontId="16" fillId="6" borderId="22" xfId="0" applyNumberFormat="1" applyFont="1" applyFill="1" applyBorder="1"/>
    <xf numFmtId="0" fontId="16" fillId="5" borderId="25" xfId="0" applyNumberFormat="1" applyFont="1" applyFill="1" applyBorder="1" applyAlignment="1">
      <alignment horizontal="right"/>
    </xf>
    <xf numFmtId="0" fontId="16" fillId="5" borderId="22" xfId="0" applyNumberFormat="1" applyFont="1" applyFill="1" applyBorder="1" applyAlignment="1">
      <alignment horizontal="right"/>
    </xf>
    <xf numFmtId="49" fontId="16" fillId="5" borderId="22" xfId="0" applyNumberFormat="1" applyFont="1" applyFill="1" applyBorder="1" applyAlignment="1">
      <alignment horizontal="right"/>
    </xf>
    <xf numFmtId="2" fontId="16" fillId="5" borderId="26" xfId="0" applyNumberFormat="1" applyFont="1" applyFill="1" applyBorder="1" applyAlignment="1">
      <alignment horizontal="right"/>
    </xf>
    <xf numFmtId="2" fontId="16" fillId="5" borderId="27" xfId="0" applyNumberFormat="1" applyFont="1" applyFill="1" applyBorder="1" applyAlignment="1">
      <alignment horizontal="right"/>
    </xf>
    <xf numFmtId="2" fontId="16" fillId="5" borderId="22" xfId="0" applyNumberFormat="1" applyFont="1" applyFill="1" applyBorder="1" applyAlignment="1">
      <alignment horizontal="right"/>
    </xf>
    <xf numFmtId="2" fontId="16" fillId="5" borderId="25" xfId="0" applyNumberFormat="1" applyFont="1" applyFill="1" applyBorder="1" applyAlignment="1">
      <alignment horizontal="right"/>
    </xf>
    <xf numFmtId="49" fontId="16" fillId="5" borderId="28" xfId="0" applyNumberFormat="1" applyFont="1" applyFill="1" applyBorder="1" applyAlignment="1">
      <alignment horizontal="right"/>
    </xf>
    <xf numFmtId="0" fontId="16" fillId="5" borderId="26" xfId="0" applyNumberFormat="1" applyFont="1" applyFill="1" applyBorder="1" applyAlignment="1">
      <alignment horizontal="right"/>
    </xf>
    <xf numFmtId="0" fontId="16" fillId="5" borderId="32" xfId="0" applyNumberFormat="1" applyFont="1" applyFill="1" applyBorder="1" applyAlignment="1">
      <alignment horizontal="right"/>
    </xf>
    <xf numFmtId="0" fontId="16" fillId="5" borderId="27" xfId="0" applyNumberFormat="1" applyFont="1" applyFill="1" applyBorder="1" applyAlignment="1">
      <alignment horizontal="right"/>
    </xf>
    <xf numFmtId="0" fontId="16" fillId="5" borderId="33" xfId="0" applyNumberFormat="1" applyFont="1" applyFill="1" applyBorder="1" applyAlignment="1">
      <alignment horizontal="right"/>
    </xf>
    <xf numFmtId="0" fontId="16" fillId="5" borderId="28" xfId="0" applyNumberFormat="1" applyFont="1" applyFill="1" applyBorder="1" applyAlignment="1">
      <alignment horizontal="right"/>
    </xf>
    <xf numFmtId="0" fontId="16" fillId="5" borderId="29" xfId="0" applyNumberFormat="1" applyFont="1" applyFill="1" applyBorder="1" applyAlignment="1">
      <alignment horizontal="right"/>
    </xf>
    <xf numFmtId="0" fontId="16" fillId="5" borderId="22" xfId="0" applyNumberFormat="1" applyFont="1" applyFill="1" applyBorder="1"/>
    <xf numFmtId="0" fontId="16" fillId="5" borderId="26" xfId="0" applyNumberFormat="1" applyFont="1" applyFill="1" applyBorder="1"/>
    <xf numFmtId="0" fontId="16" fillId="5" borderId="23" xfId="0" applyNumberFormat="1" applyFont="1" applyFill="1" applyBorder="1"/>
    <xf numFmtId="0" fontId="16" fillId="5" borderId="25" xfId="0" applyNumberFormat="1" applyFont="1" applyFill="1" applyBorder="1"/>
    <xf numFmtId="1" fontId="1" fillId="5" borderId="26" xfId="0" applyNumberFormat="1" applyFont="1" applyFill="1" applyBorder="1" applyAlignment="1">
      <alignment horizontal="center"/>
    </xf>
    <xf numFmtId="49" fontId="1" fillId="5" borderId="22" xfId="0" applyNumberFormat="1" applyFont="1" applyFill="1" applyBorder="1"/>
    <xf numFmtId="49" fontId="1" fillId="5" borderId="28" xfId="0" applyNumberFormat="1" applyFont="1" applyFill="1" applyBorder="1"/>
    <xf numFmtId="0" fontId="1" fillId="5" borderId="28" xfId="0" applyNumberFormat="1" applyFont="1" applyFill="1" applyBorder="1"/>
    <xf numFmtId="49" fontId="1" fillId="5" borderId="26" xfId="0" applyNumberFormat="1" applyFont="1" applyFill="1" applyBorder="1"/>
    <xf numFmtId="0" fontId="1" fillId="5" borderId="26" xfId="0" applyNumberFormat="1" applyFont="1" applyFill="1" applyBorder="1"/>
    <xf numFmtId="0" fontId="1" fillId="5" borderId="32" xfId="0" applyNumberFormat="1" applyFont="1" applyFill="1" applyBorder="1"/>
    <xf numFmtId="49" fontId="1" fillId="5" borderId="23" xfId="0" applyNumberFormat="1" applyFont="1" applyFill="1" applyBorder="1"/>
    <xf numFmtId="0" fontId="1" fillId="5" borderId="31" xfId="0" applyNumberFormat="1" applyFont="1" applyFill="1" applyBorder="1"/>
    <xf numFmtId="0" fontId="1" fillId="5" borderId="29" xfId="0" applyNumberFormat="1" applyFont="1" applyFill="1" applyBorder="1"/>
    <xf numFmtId="49" fontId="1" fillId="5" borderId="22" xfId="0" applyNumberFormat="1" applyFont="1" applyFill="1" applyBorder="1" applyAlignment="1">
      <alignment horizontal="center"/>
    </xf>
    <xf numFmtId="0" fontId="1" fillId="5" borderId="26" xfId="0" applyNumberFormat="1" applyFont="1" applyFill="1" applyBorder="1" applyAlignment="1">
      <alignment horizontal="center"/>
    </xf>
    <xf numFmtId="0" fontId="1" fillId="5" borderId="23" xfId="0" applyNumberFormat="1" applyFont="1" applyFill="1" applyBorder="1" applyAlignment="1">
      <alignment horizontal="center"/>
    </xf>
    <xf numFmtId="2" fontId="1" fillId="5" borderId="22" xfId="0" applyNumberFormat="1" applyFont="1" applyFill="1" applyBorder="1"/>
    <xf numFmtId="2" fontId="1" fillId="5" borderId="26" xfId="0" applyNumberFormat="1" applyFont="1" applyFill="1" applyBorder="1" applyAlignment="1">
      <alignment horizontal="right"/>
    </xf>
    <xf numFmtId="2" fontId="1" fillId="5" borderId="25" xfId="0" applyNumberFormat="1" applyFont="1" applyFill="1" applyBorder="1"/>
    <xf numFmtId="0" fontId="14" fillId="5" borderId="22" xfId="0" applyNumberFormat="1" applyFont="1" applyFill="1" applyBorder="1" applyAlignment="1">
      <alignment horizontal="left" vertical="center" wrapText="1"/>
    </xf>
    <xf numFmtId="0" fontId="1" fillId="7" borderId="22" xfId="0" applyNumberFormat="1" applyFont="1" applyFill="1" applyBorder="1" applyAlignment="1">
      <alignment horizontal="center"/>
    </xf>
    <xf numFmtId="1" fontId="1" fillId="7" borderId="22" xfId="0" applyNumberFormat="1" applyFont="1" applyFill="1" applyBorder="1" applyAlignment="1">
      <alignment horizontal="center"/>
    </xf>
    <xf numFmtId="1" fontId="1" fillId="7" borderId="25" xfId="0" applyNumberFormat="1" applyFont="1" applyFill="1" applyBorder="1" applyAlignment="1">
      <alignment horizontal="center"/>
    </xf>
    <xf numFmtId="0" fontId="14" fillId="5" borderId="23" xfId="0" applyNumberFormat="1" applyFont="1" applyFill="1" applyBorder="1" applyAlignment="1">
      <alignment horizontal="left" vertical="center" wrapText="1"/>
    </xf>
    <xf numFmtId="0" fontId="1" fillId="7" borderId="25" xfId="0" applyNumberFormat="1" applyFont="1" applyFill="1" applyBorder="1" applyAlignment="1">
      <alignment horizontal="center"/>
    </xf>
    <xf numFmtId="0" fontId="1" fillId="7" borderId="22" xfId="0" applyNumberFormat="1" applyFont="1" applyFill="1" applyBorder="1"/>
    <xf numFmtId="0" fontId="1" fillId="7" borderId="23" xfId="0" applyNumberFormat="1" applyFont="1" applyFill="1" applyBorder="1"/>
    <xf numFmtId="49" fontId="1" fillId="7" borderId="22" xfId="0" applyNumberFormat="1" applyFont="1" applyFill="1" applyBorder="1"/>
    <xf numFmtId="49" fontId="1" fillId="7" borderId="28" xfId="0" applyNumberFormat="1" applyFont="1" applyFill="1" applyBorder="1"/>
    <xf numFmtId="49" fontId="1" fillId="7" borderId="25" xfId="0" applyNumberFormat="1" applyFont="1" applyFill="1" applyBorder="1"/>
    <xf numFmtId="49" fontId="1" fillId="7" borderId="29" xfId="0" applyNumberFormat="1" applyFont="1" applyFill="1" applyBorder="1"/>
    <xf numFmtId="49" fontId="1" fillId="7" borderId="22" xfId="0" applyNumberFormat="1" applyFont="1" applyFill="1" applyBorder="1" applyAlignment="1">
      <alignment horizontal="center"/>
    </xf>
    <xf numFmtId="49" fontId="1" fillId="7" borderId="27" xfId="0" applyNumberFormat="1" applyFont="1" applyFill="1" applyBorder="1" applyAlignment="1">
      <alignment horizontal="center"/>
    </xf>
    <xf numFmtId="0" fontId="1" fillId="7" borderId="25" xfId="0" applyNumberFormat="1" applyFont="1" applyFill="1" applyBorder="1"/>
    <xf numFmtId="49" fontId="0" fillId="4" borderId="23" xfId="0" applyNumberFormat="1" applyFont="1" applyFill="1" applyBorder="1" applyAlignment="1">
      <alignment horizontal="center"/>
    </xf>
    <xf numFmtId="49" fontId="13" fillId="4" borderId="28" xfId="0" applyNumberFormat="1" applyFont="1" applyFill="1" applyBorder="1"/>
    <xf numFmtId="49" fontId="0" fillId="4" borderId="28" xfId="0" applyNumberFormat="1" applyFill="1" applyBorder="1"/>
    <xf numFmtId="49" fontId="13" fillId="4" borderId="23" xfId="0" applyNumberFormat="1" applyFont="1" applyFill="1" applyBorder="1"/>
    <xf numFmtId="49" fontId="13" fillId="4" borderId="31" xfId="0" applyNumberFormat="1" applyFont="1" applyFill="1" applyBorder="1"/>
    <xf numFmtId="49" fontId="13" fillId="4" borderId="23" xfId="0" applyNumberFormat="1" applyFont="1" applyFill="1" applyBorder="1" applyAlignment="1">
      <alignment horizontal="center"/>
    </xf>
    <xf numFmtId="0" fontId="13" fillId="4" borderId="25" xfId="0" applyNumberFormat="1" applyFont="1" applyFill="1" applyBorder="1" applyAlignment="1">
      <alignment wrapText="1"/>
    </xf>
    <xf numFmtId="0" fontId="8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8" sqref="P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5703125" style="2" customWidth="1"/>
    <col min="7" max="7" width="10" style="2" customWidth="1"/>
    <col min="8" max="9" width="7.5703125" style="2" customWidth="1"/>
    <col min="10" max="10" width="8.140625" style="2" customWidth="1"/>
    <col min="11" max="11" width="10.7109375" style="2" customWidth="1"/>
    <col min="12" max="16384" width="9.140625" style="2"/>
  </cols>
  <sheetData>
    <row r="1" spans="1:12" ht="15" x14ac:dyDescent="0.25">
      <c r="A1" s="1" t="s">
        <v>7</v>
      </c>
      <c r="C1" s="223" t="s">
        <v>196</v>
      </c>
      <c r="D1" s="224"/>
      <c r="E1" s="224"/>
      <c r="F1" s="11" t="s">
        <v>53</v>
      </c>
      <c r="G1" s="2" t="s">
        <v>16</v>
      </c>
      <c r="H1" s="225" t="s">
        <v>197</v>
      </c>
      <c r="I1" s="225"/>
      <c r="J1" s="225"/>
      <c r="K1" s="225"/>
    </row>
    <row r="2" spans="1:12" ht="18" x14ac:dyDescent="0.2">
      <c r="A2" s="34" t="s">
        <v>6</v>
      </c>
      <c r="C2" s="2"/>
      <c r="G2" s="2" t="s">
        <v>17</v>
      </c>
      <c r="H2" s="225" t="s">
        <v>198</v>
      </c>
      <c r="I2" s="225"/>
      <c r="J2" s="225"/>
      <c r="K2" s="225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18</v>
      </c>
      <c r="H3" s="45">
        <v>1</v>
      </c>
      <c r="I3" s="45">
        <v>9</v>
      </c>
      <c r="J3" s="46">
        <v>2024</v>
      </c>
      <c r="K3" s="47"/>
    </row>
    <row r="4" spans="1:12" x14ac:dyDescent="0.2">
      <c r="C4" s="2"/>
      <c r="D4" s="4"/>
      <c r="H4" s="44" t="s">
        <v>34</v>
      </c>
      <c r="I4" s="44" t="s">
        <v>35</v>
      </c>
      <c r="J4" s="44" t="s">
        <v>36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5" x14ac:dyDescent="0.25">
      <c r="A6" s="13">
        <v>1</v>
      </c>
      <c r="B6" s="14">
        <v>1</v>
      </c>
      <c r="C6" s="21" t="s">
        <v>19</v>
      </c>
      <c r="D6" s="93" t="s">
        <v>24</v>
      </c>
      <c r="E6" s="60" t="s">
        <v>37</v>
      </c>
      <c r="F6" s="61">
        <v>60</v>
      </c>
      <c r="G6" s="59">
        <v>0.93700000000000006</v>
      </c>
      <c r="H6" s="59">
        <v>2.0499999999999998</v>
      </c>
      <c r="I6" s="63">
        <v>4.6420000000000003</v>
      </c>
      <c r="J6" s="61">
        <v>59.36</v>
      </c>
      <c r="K6" s="59">
        <v>79</v>
      </c>
      <c r="L6" s="62">
        <v>5.98</v>
      </c>
    </row>
    <row r="7" spans="1:12" ht="15" x14ac:dyDescent="0.25">
      <c r="A7" s="22"/>
      <c r="B7" s="14"/>
      <c r="C7" s="10"/>
      <c r="D7" s="93" t="s">
        <v>26</v>
      </c>
      <c r="E7" s="70" t="s">
        <v>41</v>
      </c>
      <c r="F7" s="61">
        <v>90</v>
      </c>
      <c r="G7" s="59">
        <v>10.196</v>
      </c>
      <c r="H7" s="59">
        <v>13.327</v>
      </c>
      <c r="I7" s="63">
        <v>16.739000000000001</v>
      </c>
      <c r="J7" s="61">
        <v>203.114</v>
      </c>
      <c r="K7" s="59" t="s">
        <v>44</v>
      </c>
      <c r="L7" s="62">
        <v>32.734000000000002</v>
      </c>
    </row>
    <row r="8" spans="1:12" ht="15" x14ac:dyDescent="0.25">
      <c r="A8" s="22"/>
      <c r="B8" s="14"/>
      <c r="C8" s="10"/>
      <c r="D8" s="93" t="s">
        <v>27</v>
      </c>
      <c r="E8" s="70" t="s">
        <v>42</v>
      </c>
      <c r="F8" s="61">
        <v>156</v>
      </c>
      <c r="G8" s="59">
        <v>6.4859999999999998</v>
      </c>
      <c r="H8" s="59">
        <v>5.6760000000000002</v>
      </c>
      <c r="I8" s="63">
        <v>34.764000000000003</v>
      </c>
      <c r="J8" s="61">
        <v>207.51</v>
      </c>
      <c r="K8" s="59">
        <v>378</v>
      </c>
      <c r="L8" s="62">
        <v>12.25</v>
      </c>
    </row>
    <row r="9" spans="1:12" ht="15" x14ac:dyDescent="0.25">
      <c r="A9" s="22"/>
      <c r="B9" s="14"/>
      <c r="C9" s="10"/>
      <c r="D9" s="94" t="s">
        <v>28</v>
      </c>
      <c r="E9" s="72" t="s">
        <v>80</v>
      </c>
      <c r="F9" s="73">
        <v>200</v>
      </c>
      <c r="G9" s="75">
        <v>1.01</v>
      </c>
      <c r="H9" s="75">
        <v>2.8000000000000001E-2</v>
      </c>
      <c r="I9" s="76">
        <v>5.25</v>
      </c>
      <c r="J9" s="73">
        <v>24.75</v>
      </c>
      <c r="K9" s="71">
        <v>393</v>
      </c>
      <c r="L9" s="74">
        <v>3.9</v>
      </c>
    </row>
    <row r="10" spans="1:12" ht="15" x14ac:dyDescent="0.25">
      <c r="A10" s="22"/>
      <c r="B10" s="14"/>
      <c r="C10" s="10"/>
      <c r="D10" s="93" t="s">
        <v>22</v>
      </c>
      <c r="E10" s="77" t="s">
        <v>43</v>
      </c>
      <c r="F10" s="61">
        <v>40</v>
      </c>
      <c r="G10" s="59">
        <v>1.32</v>
      </c>
      <c r="H10" s="59">
        <v>0.48</v>
      </c>
      <c r="I10" s="63">
        <v>19.16</v>
      </c>
      <c r="J10" s="61">
        <v>94.8</v>
      </c>
      <c r="K10" s="41"/>
      <c r="L10" s="62">
        <v>2.48</v>
      </c>
    </row>
    <row r="11" spans="1:12" ht="15" x14ac:dyDescent="0.25">
      <c r="A11" s="22"/>
      <c r="B11" s="14"/>
      <c r="C11" s="10"/>
      <c r="D11" s="59"/>
      <c r="E11" s="39"/>
      <c r="F11" s="61"/>
      <c r="G11" s="59"/>
      <c r="H11" s="59"/>
      <c r="I11" s="63"/>
      <c r="J11" s="61"/>
      <c r="K11" s="41"/>
      <c r="L11" s="62"/>
    </row>
    <row r="12" spans="1:12" ht="15.75" thickBot="1" x14ac:dyDescent="0.3">
      <c r="A12" s="23"/>
      <c r="B12" s="16"/>
      <c r="C12" s="7"/>
      <c r="D12" s="17" t="s">
        <v>31</v>
      </c>
      <c r="E12" s="8"/>
      <c r="F12" s="18">
        <f>F10+F9+F8+F7+F6</f>
        <v>546</v>
      </c>
      <c r="G12" s="2">
        <f>G6+G7+G8+G9+G10</f>
        <v>19.949000000000002</v>
      </c>
      <c r="H12" s="2">
        <f>H6+H7+H8+H9+H10</f>
        <v>21.560999999999996</v>
      </c>
      <c r="I12" s="2">
        <f>I10+I9+I8+I7+I6</f>
        <v>80.555000000000007</v>
      </c>
      <c r="J12" s="2">
        <f>J6+J7+J8+J9+J10</f>
        <v>589.53399999999999</v>
      </c>
      <c r="K12" s="18">
        <v>0</v>
      </c>
      <c r="L12" s="18">
        <f t="shared" ref="L12" si="0">L10+L9+L8+L7+L6</f>
        <v>57.344000000000008</v>
      </c>
    </row>
    <row r="13" spans="1:12" ht="15" x14ac:dyDescent="0.25">
      <c r="A13" s="25">
        <v>1</v>
      </c>
      <c r="B13" s="12">
        <v>1</v>
      </c>
      <c r="C13" s="9" t="s">
        <v>50</v>
      </c>
      <c r="D13" s="95" t="s">
        <v>20</v>
      </c>
      <c r="E13" s="79" t="s">
        <v>81</v>
      </c>
      <c r="F13" s="89">
        <v>130</v>
      </c>
      <c r="G13" s="82" t="s">
        <v>84</v>
      </c>
      <c r="H13" s="81" t="s">
        <v>95</v>
      </c>
      <c r="I13" s="83" t="s">
        <v>85</v>
      </c>
      <c r="J13" s="82" t="s">
        <v>83</v>
      </c>
      <c r="K13" s="78">
        <v>384</v>
      </c>
      <c r="L13" s="81" t="s">
        <v>82</v>
      </c>
    </row>
    <row r="14" spans="1:12" ht="15" x14ac:dyDescent="0.25">
      <c r="A14" s="22"/>
      <c r="B14" s="14"/>
      <c r="C14" s="10"/>
      <c r="D14" s="93" t="s">
        <v>21</v>
      </c>
      <c r="E14" s="70" t="s">
        <v>39</v>
      </c>
      <c r="F14" s="90">
        <v>200</v>
      </c>
      <c r="G14" s="86" t="s">
        <v>88</v>
      </c>
      <c r="H14" s="86" t="s">
        <v>88</v>
      </c>
      <c r="I14" s="87" t="s">
        <v>89</v>
      </c>
      <c r="J14" s="86" t="s">
        <v>87</v>
      </c>
      <c r="K14" s="59">
        <v>959</v>
      </c>
      <c r="L14" s="85" t="s">
        <v>86</v>
      </c>
    </row>
    <row r="15" spans="1:12" ht="15" x14ac:dyDescent="0.25">
      <c r="A15" s="22"/>
      <c r="B15" s="14"/>
      <c r="C15" s="10"/>
      <c r="D15" s="93" t="s">
        <v>22</v>
      </c>
      <c r="E15" s="77" t="s">
        <v>40</v>
      </c>
      <c r="F15" s="61">
        <v>40</v>
      </c>
      <c r="G15" s="86" t="s">
        <v>92</v>
      </c>
      <c r="H15" s="86" t="s">
        <v>93</v>
      </c>
      <c r="I15" s="87" t="s">
        <v>94</v>
      </c>
      <c r="J15" s="86" t="s">
        <v>91</v>
      </c>
      <c r="K15" s="41"/>
      <c r="L15" s="85" t="s">
        <v>90</v>
      </c>
    </row>
    <row r="16" spans="1:12" ht="15" x14ac:dyDescent="0.25">
      <c r="A16" s="23"/>
      <c r="B16" s="16"/>
      <c r="C16" s="7"/>
      <c r="D16" s="17" t="s">
        <v>31</v>
      </c>
      <c r="E16" s="8"/>
      <c r="F16" s="91">
        <f>F15+F14+F13</f>
        <v>370</v>
      </c>
      <c r="G16" s="96">
        <f>G13+G14+G15</f>
        <v>7.14</v>
      </c>
      <c r="H16" s="96">
        <f>H15+H14+H13</f>
        <v>4.875</v>
      </c>
      <c r="I16" s="96">
        <f>I13+I14+I15</f>
        <v>53.052</v>
      </c>
      <c r="J16" s="96">
        <f>J13+J14+J15</f>
        <v>282.76</v>
      </c>
      <c r="K16" s="96">
        <v>0</v>
      </c>
      <c r="L16" s="96">
        <f t="shared" ref="L16" si="1">L15+L14+L13</f>
        <v>13.352</v>
      </c>
    </row>
    <row r="17" spans="1:12" ht="15.75" thickBot="1" x14ac:dyDescent="0.25">
      <c r="A17" s="28">
        <f>A6</f>
        <v>1</v>
      </c>
      <c r="B17" s="29">
        <f>B6</f>
        <v>1</v>
      </c>
      <c r="C17" s="219" t="s">
        <v>4</v>
      </c>
      <c r="D17" s="220"/>
      <c r="E17" s="30"/>
      <c r="F17" s="92">
        <f>F12+F16</f>
        <v>916</v>
      </c>
      <c r="G17" s="97">
        <f>G16+G12</f>
        <v>27.089000000000002</v>
      </c>
      <c r="H17" s="97">
        <f>H16+H12</f>
        <v>26.435999999999996</v>
      </c>
      <c r="I17" s="97">
        <f>I16</f>
        <v>53.052</v>
      </c>
      <c r="J17" s="97">
        <f>J16+J12</f>
        <v>872.29399999999998</v>
      </c>
      <c r="K17" s="97">
        <v>0</v>
      </c>
      <c r="L17" s="97">
        <f>L16+L12</f>
        <v>70.696000000000012</v>
      </c>
    </row>
    <row r="18" spans="1:12" ht="15" x14ac:dyDescent="0.25">
      <c r="A18" s="13">
        <v>1</v>
      </c>
      <c r="B18" s="14">
        <v>2</v>
      </c>
      <c r="C18" s="21" t="s">
        <v>19</v>
      </c>
      <c r="D18" s="65" t="s">
        <v>24</v>
      </c>
      <c r="E18" s="66" t="s">
        <v>45</v>
      </c>
      <c r="F18" s="67">
        <v>60</v>
      </c>
      <c r="G18" s="65">
        <v>0.98399999999999999</v>
      </c>
      <c r="H18" s="65">
        <v>3.0630000000000002</v>
      </c>
      <c r="I18" s="69">
        <v>1.7729999999999999</v>
      </c>
      <c r="J18" s="67">
        <v>24.521999999999998</v>
      </c>
      <c r="K18" s="115">
        <v>34</v>
      </c>
      <c r="L18" s="104">
        <v>6.71</v>
      </c>
    </row>
    <row r="19" spans="1:12" ht="15" x14ac:dyDescent="0.25">
      <c r="A19" s="13"/>
      <c r="B19" s="14"/>
      <c r="C19" s="10"/>
      <c r="D19" s="59" t="s">
        <v>26</v>
      </c>
      <c r="E19" s="60" t="s">
        <v>96</v>
      </c>
      <c r="F19" s="61">
        <v>90</v>
      </c>
      <c r="G19" s="59">
        <v>6.5</v>
      </c>
      <c r="H19" s="59">
        <v>7.5650000000000004</v>
      </c>
      <c r="I19" s="63">
        <v>11.446999999999999</v>
      </c>
      <c r="J19" s="61">
        <v>60.723999999999997</v>
      </c>
      <c r="K19" s="88" t="s">
        <v>51</v>
      </c>
      <c r="L19" s="105">
        <v>32.594000000000001</v>
      </c>
    </row>
    <row r="20" spans="1:12" ht="15" x14ac:dyDescent="0.25">
      <c r="A20" s="13"/>
      <c r="B20" s="14"/>
      <c r="C20" s="10"/>
      <c r="D20" s="59" t="s">
        <v>27</v>
      </c>
      <c r="E20" s="70" t="s">
        <v>46</v>
      </c>
      <c r="F20" s="61">
        <v>155</v>
      </c>
      <c r="G20" s="102" t="s">
        <v>100</v>
      </c>
      <c r="H20" s="102" t="s">
        <v>101</v>
      </c>
      <c r="I20" s="63">
        <v>8.1349999999999998</v>
      </c>
      <c r="J20" s="54" t="s">
        <v>104</v>
      </c>
      <c r="K20" s="88">
        <v>299</v>
      </c>
      <c r="L20" s="105">
        <v>14.5</v>
      </c>
    </row>
    <row r="21" spans="1:12" ht="15" x14ac:dyDescent="0.25">
      <c r="A21" s="13"/>
      <c r="B21" s="14"/>
      <c r="C21" s="10"/>
      <c r="D21" s="59" t="s">
        <v>21</v>
      </c>
      <c r="E21" s="98" t="s">
        <v>47</v>
      </c>
      <c r="F21" s="73">
        <v>200</v>
      </c>
      <c r="G21" s="108">
        <v>2.88</v>
      </c>
      <c r="H21" s="109" t="s">
        <v>102</v>
      </c>
      <c r="I21" s="76">
        <v>3</v>
      </c>
      <c r="J21" s="56" t="s">
        <v>105</v>
      </c>
      <c r="K21" s="116">
        <v>958</v>
      </c>
      <c r="L21" s="106" t="s">
        <v>98</v>
      </c>
    </row>
    <row r="22" spans="1:12" ht="15" x14ac:dyDescent="0.25">
      <c r="A22" s="13"/>
      <c r="B22" s="14"/>
      <c r="C22" s="10"/>
      <c r="D22" s="64" t="s">
        <v>97</v>
      </c>
      <c r="E22" s="60" t="s">
        <v>43</v>
      </c>
      <c r="F22" s="61">
        <v>40</v>
      </c>
      <c r="G22" s="100" t="s">
        <v>103</v>
      </c>
      <c r="H22" s="103">
        <v>0.48</v>
      </c>
      <c r="I22" s="63">
        <v>19.16</v>
      </c>
      <c r="J22" s="110">
        <v>94.8</v>
      </c>
      <c r="K22" s="41"/>
      <c r="L22" s="107" t="s">
        <v>90</v>
      </c>
    </row>
    <row r="23" spans="1:12" ht="15.75" thickBot="1" x14ac:dyDescent="0.3">
      <c r="A23" s="15"/>
      <c r="B23" s="16"/>
      <c r="C23" s="7"/>
      <c r="D23" s="17" t="s">
        <v>31</v>
      </c>
      <c r="E23" s="8"/>
      <c r="F23" s="18">
        <f>SUM(F18:F22)</f>
        <v>545</v>
      </c>
      <c r="G23" s="18">
        <f>SUM(G18:G22)</f>
        <v>10.364000000000001</v>
      </c>
      <c r="H23" s="18">
        <f>SUM(H18:H22)</f>
        <v>11.108000000000001</v>
      </c>
      <c r="I23" s="18">
        <f>SUM(I18:I22)</f>
        <v>43.515000000000001</v>
      </c>
      <c r="J23" s="18">
        <f>SUM(J18:J22)</f>
        <v>180.04599999999999</v>
      </c>
      <c r="K23" s="24">
        <v>0</v>
      </c>
      <c r="L23" s="18">
        <f>SUM(L18:L22)</f>
        <v>53.804000000000002</v>
      </c>
    </row>
    <row r="24" spans="1:12" ht="30" x14ac:dyDescent="0.25">
      <c r="A24" s="12">
        <f>A18</f>
        <v>1</v>
      </c>
      <c r="B24" s="12">
        <f>B18</f>
        <v>2</v>
      </c>
      <c r="C24" s="9" t="s">
        <v>50</v>
      </c>
      <c r="D24" s="78" t="s">
        <v>20</v>
      </c>
      <c r="E24" s="99" t="s">
        <v>48</v>
      </c>
      <c r="F24" s="89">
        <v>130</v>
      </c>
      <c r="G24" s="101" t="s">
        <v>107</v>
      </c>
      <c r="H24" s="101" t="s">
        <v>108</v>
      </c>
      <c r="I24" s="111" t="s">
        <v>109</v>
      </c>
      <c r="J24" s="57" t="s">
        <v>106</v>
      </c>
      <c r="K24" s="78">
        <v>384</v>
      </c>
      <c r="L24" s="81" t="s">
        <v>99</v>
      </c>
    </row>
    <row r="25" spans="1:12" ht="15" x14ac:dyDescent="0.25">
      <c r="A25" s="13"/>
      <c r="B25" s="14"/>
      <c r="C25" s="10"/>
      <c r="D25" s="59" t="s">
        <v>21</v>
      </c>
      <c r="E25" s="70" t="s">
        <v>49</v>
      </c>
      <c r="F25" s="90">
        <v>200</v>
      </c>
      <c r="G25" s="103" t="s">
        <v>88</v>
      </c>
      <c r="H25" s="103" t="s">
        <v>88</v>
      </c>
      <c r="I25" s="112" t="s">
        <v>89</v>
      </c>
      <c r="J25" s="110" t="s">
        <v>87</v>
      </c>
      <c r="K25" s="59">
        <v>943</v>
      </c>
      <c r="L25" s="85" t="s">
        <v>86</v>
      </c>
    </row>
    <row r="26" spans="1:12" ht="15" x14ac:dyDescent="0.25">
      <c r="A26" s="13"/>
      <c r="B26" s="14"/>
      <c r="C26" s="10"/>
      <c r="D26" s="59" t="s">
        <v>22</v>
      </c>
      <c r="E26" s="60" t="s">
        <v>40</v>
      </c>
      <c r="F26" s="61">
        <v>40</v>
      </c>
      <c r="G26" s="114" t="s">
        <v>92</v>
      </c>
      <c r="H26" s="114" t="s">
        <v>93</v>
      </c>
      <c r="I26" s="113" t="s">
        <v>94</v>
      </c>
      <c r="J26" s="110" t="s">
        <v>91</v>
      </c>
      <c r="K26" s="41"/>
      <c r="L26" s="86" t="s">
        <v>90</v>
      </c>
    </row>
    <row r="27" spans="1:12" ht="15" x14ac:dyDescent="0.25">
      <c r="A27" s="15"/>
      <c r="B27" s="16"/>
      <c r="C27" s="7"/>
      <c r="D27" s="17" t="s">
        <v>31</v>
      </c>
      <c r="E27" s="8"/>
      <c r="F27" s="91">
        <f>F26+F25+F24</f>
        <v>370</v>
      </c>
      <c r="G27" s="117">
        <f>G26+G25+G24</f>
        <v>8.3249999999999993</v>
      </c>
      <c r="H27" s="117">
        <f t="shared" ref="H27:J27" si="2">H26+H25+H24</f>
        <v>4.8050000000000006</v>
      </c>
      <c r="I27" s="117">
        <f t="shared" si="2"/>
        <v>52.308999999999997</v>
      </c>
      <c r="J27" s="117">
        <f t="shared" si="2"/>
        <v>258.24400000000003</v>
      </c>
      <c r="K27" s="24">
        <v>0</v>
      </c>
      <c r="L27" s="18">
        <f>SUM(L24:L26)</f>
        <v>0</v>
      </c>
    </row>
    <row r="28" spans="1:12" ht="15.75" customHeight="1" thickBot="1" x14ac:dyDescent="0.25">
      <c r="A28" s="32">
        <f>A18</f>
        <v>1</v>
      </c>
      <c r="B28" s="32">
        <f>B18</f>
        <v>2</v>
      </c>
      <c r="C28" s="219" t="s">
        <v>4</v>
      </c>
      <c r="D28" s="220"/>
      <c r="E28" s="30"/>
      <c r="F28" s="31">
        <f>F23+F27</f>
        <v>915</v>
      </c>
      <c r="G28" s="31">
        <f>G23+G27</f>
        <v>18.689</v>
      </c>
      <c r="H28" s="31">
        <f>H23+H27</f>
        <v>15.913</v>
      </c>
      <c r="I28" s="31">
        <f>I23+I27</f>
        <v>95.823999999999998</v>
      </c>
      <c r="J28" s="31">
        <f>J23+J27</f>
        <v>438.29</v>
      </c>
      <c r="K28" s="31">
        <v>0</v>
      </c>
      <c r="L28" s="31">
        <f>L23+L27</f>
        <v>53.804000000000002</v>
      </c>
    </row>
    <row r="29" spans="1:12" ht="15" x14ac:dyDescent="0.25">
      <c r="A29" s="19">
        <v>1</v>
      </c>
      <c r="B29" s="20">
        <v>3</v>
      </c>
      <c r="C29" s="21" t="s">
        <v>19</v>
      </c>
      <c r="D29" s="59" t="s">
        <v>25</v>
      </c>
      <c r="E29" s="60" t="s">
        <v>110</v>
      </c>
      <c r="F29" s="61">
        <v>250</v>
      </c>
      <c r="G29" s="88">
        <v>10.948</v>
      </c>
      <c r="H29" s="88">
        <v>12.103999999999999</v>
      </c>
      <c r="I29" s="118">
        <v>23.024000000000001</v>
      </c>
      <c r="J29" s="61">
        <v>246.38200000000001</v>
      </c>
      <c r="K29" s="121" t="s">
        <v>117</v>
      </c>
      <c r="L29" s="105">
        <v>32.783999999999999</v>
      </c>
    </row>
    <row r="30" spans="1:12" ht="15" x14ac:dyDescent="0.25">
      <c r="A30" s="22"/>
      <c r="B30" s="14"/>
      <c r="C30" s="10"/>
      <c r="D30" s="93" t="s">
        <v>38</v>
      </c>
      <c r="E30" s="70"/>
      <c r="F30" s="61"/>
      <c r="G30" s="88"/>
      <c r="H30" s="88"/>
      <c r="I30" s="118"/>
      <c r="J30" s="61"/>
      <c r="K30" s="88"/>
      <c r="L30" s="105"/>
    </row>
    <row r="31" spans="1:12" ht="15" x14ac:dyDescent="0.25">
      <c r="A31" s="22"/>
      <c r="B31" s="14"/>
      <c r="C31" s="10"/>
      <c r="D31" s="59" t="s">
        <v>21</v>
      </c>
      <c r="E31" s="70" t="s">
        <v>52</v>
      </c>
      <c r="F31" s="90">
        <v>200</v>
      </c>
      <c r="G31" s="86" t="s">
        <v>88</v>
      </c>
      <c r="H31" s="86" t="s">
        <v>88</v>
      </c>
      <c r="I31" s="87" t="s">
        <v>89</v>
      </c>
      <c r="J31" s="110" t="s">
        <v>87</v>
      </c>
      <c r="K31" s="88">
        <v>943</v>
      </c>
      <c r="L31" s="86" t="s">
        <v>118</v>
      </c>
    </row>
    <row r="32" spans="1:12" ht="15" x14ac:dyDescent="0.25">
      <c r="A32" s="22"/>
      <c r="B32" s="14"/>
      <c r="C32" s="10"/>
      <c r="D32" s="59" t="s">
        <v>30</v>
      </c>
      <c r="E32" s="60" t="s">
        <v>43</v>
      </c>
      <c r="F32" s="61">
        <v>40</v>
      </c>
      <c r="G32" s="88">
        <v>1.32</v>
      </c>
      <c r="H32" s="88">
        <v>0.48</v>
      </c>
      <c r="I32" s="118">
        <v>19.16</v>
      </c>
      <c r="J32" s="61">
        <v>94.8</v>
      </c>
      <c r="K32" s="88"/>
      <c r="L32" s="105">
        <v>2.48</v>
      </c>
    </row>
    <row r="33" spans="1:12" ht="15" x14ac:dyDescent="0.25">
      <c r="A33" s="22"/>
      <c r="B33" s="14"/>
      <c r="C33" s="10"/>
      <c r="D33" s="64" t="s">
        <v>69</v>
      </c>
      <c r="E33" s="60" t="s">
        <v>111</v>
      </c>
      <c r="F33" s="61">
        <v>50</v>
      </c>
      <c r="G33" s="88">
        <v>2.7509999999999999</v>
      </c>
      <c r="H33" s="88">
        <v>9.36</v>
      </c>
      <c r="I33" s="118">
        <v>11.214</v>
      </c>
      <c r="J33" s="61">
        <v>133.71700000000001</v>
      </c>
      <c r="K33" s="88">
        <v>144</v>
      </c>
      <c r="L33" s="105">
        <v>7.798</v>
      </c>
    </row>
    <row r="34" spans="1:12" ht="15.75" thickBot="1" x14ac:dyDescent="0.3">
      <c r="A34" s="23"/>
      <c r="B34" s="16"/>
      <c r="C34" s="7"/>
      <c r="D34" s="17" t="s">
        <v>31</v>
      </c>
      <c r="E34" s="8"/>
      <c r="F34" s="91">
        <f>F33+F32+F31+F29</f>
        <v>540</v>
      </c>
      <c r="G34" s="117">
        <f t="shared" ref="G34:J34" si="3">G33+G32+G31+G29</f>
        <v>15.019</v>
      </c>
      <c r="H34" s="117">
        <f t="shared" si="3"/>
        <v>21.943999999999999</v>
      </c>
      <c r="I34" s="117">
        <f t="shared" si="3"/>
        <v>61.398000000000003</v>
      </c>
      <c r="J34" s="117">
        <f t="shared" si="3"/>
        <v>506.899</v>
      </c>
      <c r="K34" s="123" t="s">
        <v>88</v>
      </c>
      <c r="L34" s="117">
        <f>L33+L32+L31+L29</f>
        <v>44.283999999999999</v>
      </c>
    </row>
    <row r="35" spans="1:12" ht="15" x14ac:dyDescent="0.25">
      <c r="A35" s="25">
        <f>A29</f>
        <v>1</v>
      </c>
      <c r="B35" s="12">
        <f>B29</f>
        <v>3</v>
      </c>
      <c r="C35" s="9" t="s">
        <v>50</v>
      </c>
      <c r="D35" s="78" t="s">
        <v>20</v>
      </c>
      <c r="E35" s="79" t="s">
        <v>112</v>
      </c>
      <c r="F35" s="89">
        <v>160</v>
      </c>
      <c r="G35" s="81" t="s">
        <v>113</v>
      </c>
      <c r="H35" s="81" t="s">
        <v>114</v>
      </c>
      <c r="I35" s="119" t="s">
        <v>115</v>
      </c>
      <c r="J35" s="57" t="s">
        <v>116</v>
      </c>
      <c r="K35" s="78">
        <v>384</v>
      </c>
      <c r="L35" s="101" t="s">
        <v>119</v>
      </c>
    </row>
    <row r="36" spans="1:12" ht="15" x14ac:dyDescent="0.25">
      <c r="A36" s="22"/>
      <c r="B36" s="14"/>
      <c r="C36" s="10"/>
      <c r="D36" s="59" t="s">
        <v>21</v>
      </c>
      <c r="E36" s="70" t="s">
        <v>52</v>
      </c>
      <c r="F36" s="90">
        <v>200</v>
      </c>
      <c r="G36" s="86" t="s">
        <v>88</v>
      </c>
      <c r="H36" s="86" t="s">
        <v>88</v>
      </c>
      <c r="I36" s="87" t="s">
        <v>89</v>
      </c>
      <c r="J36" s="110" t="s">
        <v>87</v>
      </c>
      <c r="K36" s="59">
        <v>943</v>
      </c>
      <c r="L36" s="102" t="s">
        <v>86</v>
      </c>
    </row>
    <row r="37" spans="1:12" ht="15" x14ac:dyDescent="0.25">
      <c r="A37" s="22"/>
      <c r="B37" s="14"/>
      <c r="C37" s="10"/>
      <c r="D37" s="59" t="s">
        <v>22</v>
      </c>
      <c r="E37" s="60" t="s">
        <v>78</v>
      </c>
      <c r="F37" s="61">
        <v>40</v>
      </c>
      <c r="G37" s="85" t="s">
        <v>92</v>
      </c>
      <c r="H37" s="85" t="s">
        <v>93</v>
      </c>
      <c r="I37" s="120" t="s">
        <v>94</v>
      </c>
      <c r="J37" s="54" t="s">
        <v>91</v>
      </c>
      <c r="K37" s="41"/>
      <c r="L37" s="102" t="s">
        <v>90</v>
      </c>
    </row>
    <row r="38" spans="1:12" ht="15" x14ac:dyDescent="0.25">
      <c r="A38" s="23"/>
      <c r="B38" s="16"/>
      <c r="C38" s="7"/>
      <c r="D38" s="17" t="s">
        <v>31</v>
      </c>
      <c r="E38" s="8"/>
      <c r="F38" s="91">
        <f>F37+F36+F35</f>
        <v>400</v>
      </c>
      <c r="G38" s="91">
        <f t="shared" ref="G38:J38" si="4">G37+G36+G35</f>
        <v>10.105</v>
      </c>
      <c r="H38" s="91">
        <f t="shared" si="4"/>
        <v>11.105</v>
      </c>
      <c r="I38" s="91">
        <f t="shared" si="4"/>
        <v>57.08</v>
      </c>
      <c r="J38" s="91">
        <f t="shared" si="4"/>
        <v>362.77499999999998</v>
      </c>
      <c r="K38" s="24">
        <v>0</v>
      </c>
      <c r="L38" s="117">
        <f>L37+L36+L35</f>
        <v>23.361999999999998</v>
      </c>
    </row>
    <row r="39" spans="1:12" ht="15.75" customHeight="1" thickBot="1" x14ac:dyDescent="0.25">
      <c r="A39" s="28">
        <f>A29</f>
        <v>1</v>
      </c>
      <c r="B39" s="29">
        <f>B29</f>
        <v>3</v>
      </c>
      <c r="C39" s="219" t="s">
        <v>4</v>
      </c>
      <c r="D39" s="220"/>
      <c r="E39" s="30"/>
      <c r="F39" s="31">
        <f>F34+F38</f>
        <v>940</v>
      </c>
      <c r="G39" s="31">
        <f>G34+G38</f>
        <v>25.124000000000002</v>
      </c>
      <c r="H39" s="31">
        <f>H34+H38</f>
        <v>33.048999999999999</v>
      </c>
      <c r="I39" s="31">
        <f>I34+I38</f>
        <v>118.47800000000001</v>
      </c>
      <c r="J39" s="31">
        <f>J34+J38</f>
        <v>869.67399999999998</v>
      </c>
      <c r="K39" s="31">
        <v>0</v>
      </c>
      <c r="L39" s="122">
        <f>L38+L34</f>
        <v>67.646000000000001</v>
      </c>
    </row>
    <row r="40" spans="1:12" ht="15" x14ac:dyDescent="0.25">
      <c r="A40" s="19">
        <v>1</v>
      </c>
      <c r="B40" s="20">
        <v>4</v>
      </c>
      <c r="C40" s="21" t="s">
        <v>19</v>
      </c>
      <c r="D40" s="59" t="s">
        <v>26</v>
      </c>
      <c r="E40" s="70" t="s">
        <v>54</v>
      </c>
      <c r="F40" s="61">
        <v>90</v>
      </c>
      <c r="G40" s="88">
        <v>6.5759999999999996</v>
      </c>
      <c r="H40" s="88">
        <v>6.8789999999999996</v>
      </c>
      <c r="I40" s="118">
        <v>7.9649999999999999</v>
      </c>
      <c r="J40" s="88">
        <v>115.61</v>
      </c>
      <c r="K40" s="88" t="s">
        <v>56</v>
      </c>
      <c r="L40" s="105">
        <v>31.893999999999998</v>
      </c>
    </row>
    <row r="41" spans="1:12" ht="15" x14ac:dyDescent="0.25">
      <c r="A41" s="22"/>
      <c r="B41" s="14"/>
      <c r="C41" s="10"/>
      <c r="D41" s="59" t="s">
        <v>27</v>
      </c>
      <c r="E41" s="70" t="s">
        <v>55</v>
      </c>
      <c r="F41" s="61">
        <v>155</v>
      </c>
      <c r="G41" s="107" t="s">
        <v>123</v>
      </c>
      <c r="H41" s="85" t="s">
        <v>124</v>
      </c>
      <c r="I41" s="120" t="s">
        <v>125</v>
      </c>
      <c r="J41" s="107" t="s">
        <v>129</v>
      </c>
      <c r="K41" s="88">
        <v>414</v>
      </c>
      <c r="L41" s="105">
        <v>7.952</v>
      </c>
    </row>
    <row r="42" spans="1:12" ht="15" x14ac:dyDescent="0.25">
      <c r="A42" s="22"/>
      <c r="B42" s="14"/>
      <c r="C42" s="10"/>
      <c r="D42" s="59" t="s">
        <v>120</v>
      </c>
      <c r="E42" s="70" t="s">
        <v>52</v>
      </c>
      <c r="F42" s="90">
        <v>200</v>
      </c>
      <c r="G42" s="86" t="s">
        <v>88</v>
      </c>
      <c r="H42" s="86" t="s">
        <v>88</v>
      </c>
      <c r="I42" s="87" t="s">
        <v>89</v>
      </c>
      <c r="J42" s="86" t="s">
        <v>87</v>
      </c>
      <c r="K42" s="88">
        <v>943</v>
      </c>
      <c r="L42" s="85" t="s">
        <v>86</v>
      </c>
    </row>
    <row r="43" spans="1:12" ht="15" x14ac:dyDescent="0.25">
      <c r="A43" s="22"/>
      <c r="B43" s="14"/>
      <c r="C43" s="10"/>
      <c r="D43" s="59" t="s">
        <v>30</v>
      </c>
      <c r="E43" s="60" t="s">
        <v>43</v>
      </c>
      <c r="F43" s="61">
        <v>40</v>
      </c>
      <c r="G43" s="107" t="s">
        <v>103</v>
      </c>
      <c r="H43" s="86">
        <v>0.48</v>
      </c>
      <c r="I43" s="131" t="s">
        <v>132</v>
      </c>
      <c r="J43" s="86">
        <v>94.8</v>
      </c>
      <c r="K43" s="41"/>
      <c r="L43" s="105">
        <v>2.48</v>
      </c>
    </row>
    <row r="44" spans="1:12" ht="15" x14ac:dyDescent="0.25">
      <c r="A44" s="23"/>
      <c r="B44" s="16"/>
      <c r="C44" s="7"/>
      <c r="D44" s="17" t="s">
        <v>31</v>
      </c>
      <c r="E44" s="8"/>
      <c r="F44" s="91">
        <f>F43+F42+F41+F40</f>
        <v>485</v>
      </c>
      <c r="G44" s="132">
        <f t="shared" ref="G44:L44" si="5">G43+G42+G41+G40</f>
        <v>10.245999999999999</v>
      </c>
      <c r="H44" s="132">
        <f t="shared" si="5"/>
        <v>9.9089999999999989</v>
      </c>
      <c r="I44" s="132">
        <f t="shared" si="5"/>
        <v>53.674999999999997</v>
      </c>
      <c r="J44" s="132">
        <f t="shared" si="5"/>
        <v>328.27</v>
      </c>
      <c r="K44" s="132">
        <v>0</v>
      </c>
      <c r="L44" s="132">
        <f t="shared" si="5"/>
        <v>43.686</v>
      </c>
    </row>
    <row r="45" spans="1:12" ht="15" x14ac:dyDescent="0.25">
      <c r="A45" s="25">
        <f>A40</f>
        <v>1</v>
      </c>
      <c r="B45" s="12">
        <f>B40</f>
        <v>4</v>
      </c>
      <c r="C45" s="9" t="s">
        <v>50</v>
      </c>
      <c r="D45" s="59" t="s">
        <v>21</v>
      </c>
      <c r="E45" s="70" t="s">
        <v>52</v>
      </c>
      <c r="F45" s="90">
        <v>200</v>
      </c>
      <c r="G45" s="86" t="s">
        <v>88</v>
      </c>
      <c r="H45" s="86" t="s">
        <v>88</v>
      </c>
      <c r="I45" s="87" t="s">
        <v>89</v>
      </c>
      <c r="J45" s="86" t="s">
        <v>87</v>
      </c>
      <c r="K45" s="59">
        <v>943</v>
      </c>
      <c r="L45" s="85" t="s">
        <v>86</v>
      </c>
    </row>
    <row r="46" spans="1:12" ht="15.75" thickBot="1" x14ac:dyDescent="0.3">
      <c r="A46" s="22"/>
      <c r="B46" s="14"/>
      <c r="C46" s="10"/>
      <c r="D46" s="59" t="s">
        <v>22</v>
      </c>
      <c r="E46" s="77" t="s">
        <v>121</v>
      </c>
      <c r="F46" s="61">
        <v>60</v>
      </c>
      <c r="G46" s="85" t="s">
        <v>126</v>
      </c>
      <c r="H46" s="85" t="s">
        <v>127</v>
      </c>
      <c r="I46" s="120" t="s">
        <v>128</v>
      </c>
      <c r="J46" s="85" t="s">
        <v>130</v>
      </c>
      <c r="K46" s="59">
        <v>3</v>
      </c>
      <c r="L46" s="85" t="s">
        <v>131</v>
      </c>
    </row>
    <row r="47" spans="1:12" ht="15.75" thickBot="1" x14ac:dyDescent="0.3">
      <c r="A47" s="22"/>
      <c r="B47" s="14"/>
      <c r="C47" s="10"/>
      <c r="D47" s="126" t="s">
        <v>20</v>
      </c>
      <c r="E47" s="124" t="s">
        <v>122</v>
      </c>
      <c r="F47" s="125">
        <v>75</v>
      </c>
      <c r="G47" s="127">
        <v>5.4189999999999996</v>
      </c>
      <c r="H47" s="127">
        <v>5.7750000000000004</v>
      </c>
      <c r="I47" s="128">
        <v>15.042</v>
      </c>
      <c r="J47" s="127">
        <v>112.104</v>
      </c>
      <c r="K47" s="130">
        <v>469</v>
      </c>
      <c r="L47" s="129">
        <v>30.946000000000002</v>
      </c>
    </row>
    <row r="48" spans="1:12" ht="15" x14ac:dyDescent="0.25">
      <c r="A48" s="23"/>
      <c r="B48" s="16"/>
      <c r="C48" s="7"/>
      <c r="D48" s="17" t="s">
        <v>31</v>
      </c>
      <c r="E48" s="8"/>
      <c r="F48" s="132">
        <f>F45+F46+F47</f>
        <v>335</v>
      </c>
      <c r="G48" s="132">
        <f t="shared" ref="G48:L48" si="6">G45+G46+G47</f>
        <v>9.1589999999999989</v>
      </c>
      <c r="H48" s="132">
        <f t="shared" si="6"/>
        <v>10.875</v>
      </c>
      <c r="I48" s="132">
        <f t="shared" si="6"/>
        <v>47.781999999999996</v>
      </c>
      <c r="J48" s="132">
        <f t="shared" si="6"/>
        <v>289.60399999999998</v>
      </c>
      <c r="K48" s="132">
        <v>0</v>
      </c>
      <c r="L48" s="132">
        <f t="shared" si="6"/>
        <v>44.905999999999999</v>
      </c>
    </row>
    <row r="49" spans="1:12" ht="15.75" customHeight="1" thickBot="1" x14ac:dyDescent="0.25">
      <c r="A49" s="28">
        <f>A40</f>
        <v>1</v>
      </c>
      <c r="B49" s="29">
        <f>B40</f>
        <v>4</v>
      </c>
      <c r="C49" s="219" t="s">
        <v>4</v>
      </c>
      <c r="D49" s="220"/>
      <c r="E49" s="30"/>
      <c r="F49" s="92">
        <f>F48+F44</f>
        <v>820</v>
      </c>
      <c r="G49" s="31">
        <f>G44+G48</f>
        <v>19.404999999999998</v>
      </c>
      <c r="H49" s="31">
        <f>H44+H48</f>
        <v>20.783999999999999</v>
      </c>
      <c r="I49" s="31">
        <f>I44+I48</f>
        <v>101.45699999999999</v>
      </c>
      <c r="J49" s="31">
        <f>J44+J48</f>
        <v>617.87400000000002</v>
      </c>
      <c r="K49" s="31">
        <v>0</v>
      </c>
      <c r="L49" s="31">
        <f>L44+L48</f>
        <v>88.591999999999999</v>
      </c>
    </row>
    <row r="50" spans="1:12" ht="15" x14ac:dyDescent="0.25">
      <c r="A50" s="19">
        <v>1</v>
      </c>
      <c r="B50" s="20">
        <v>5</v>
      </c>
      <c r="C50" s="21" t="s">
        <v>19</v>
      </c>
      <c r="D50" s="65" t="s">
        <v>24</v>
      </c>
      <c r="E50" s="133" t="s">
        <v>133</v>
      </c>
      <c r="F50" s="115">
        <v>60</v>
      </c>
      <c r="G50" s="134" t="s">
        <v>136</v>
      </c>
      <c r="H50" s="134" t="s">
        <v>137</v>
      </c>
      <c r="I50" s="135">
        <v>6.9240000000000004</v>
      </c>
      <c r="J50" s="134" t="s">
        <v>141</v>
      </c>
      <c r="K50" s="115">
        <v>36</v>
      </c>
      <c r="L50" s="134" t="s">
        <v>143</v>
      </c>
    </row>
    <row r="51" spans="1:12" ht="15" x14ac:dyDescent="0.25">
      <c r="A51" s="22"/>
      <c r="B51" s="14"/>
      <c r="C51" s="10"/>
      <c r="D51" s="59" t="s">
        <v>26</v>
      </c>
      <c r="E51" s="60" t="s">
        <v>134</v>
      </c>
      <c r="F51" s="88">
        <v>90</v>
      </c>
      <c r="G51" s="88">
        <v>10.311999999999999</v>
      </c>
      <c r="H51" s="88">
        <v>10.997</v>
      </c>
      <c r="I51" s="118">
        <v>12.239000000000001</v>
      </c>
      <c r="J51" s="88">
        <v>182.98400000000001</v>
      </c>
      <c r="K51" s="121" t="s">
        <v>145</v>
      </c>
      <c r="L51" s="105">
        <v>31.509</v>
      </c>
    </row>
    <row r="52" spans="1:12" ht="15" x14ac:dyDescent="0.25">
      <c r="A52" s="22"/>
      <c r="B52" s="14"/>
      <c r="C52" s="10"/>
      <c r="D52" s="59" t="s">
        <v>27</v>
      </c>
      <c r="E52" s="60" t="s">
        <v>135</v>
      </c>
      <c r="F52" s="88">
        <v>153</v>
      </c>
      <c r="G52" s="88">
        <v>1.4239999999999999</v>
      </c>
      <c r="H52" s="88">
        <v>2.0920000000000001</v>
      </c>
      <c r="I52" s="118">
        <v>8.1349999999999998</v>
      </c>
      <c r="J52" s="88">
        <v>59.212000000000003</v>
      </c>
      <c r="K52" s="88">
        <v>299</v>
      </c>
      <c r="L52" s="105">
        <v>14.502000000000001</v>
      </c>
    </row>
    <row r="53" spans="1:12" ht="15" x14ac:dyDescent="0.25">
      <c r="A53" s="22"/>
      <c r="B53" s="14"/>
      <c r="C53" s="10"/>
      <c r="D53" s="59" t="s">
        <v>120</v>
      </c>
      <c r="E53" s="70" t="s">
        <v>52</v>
      </c>
      <c r="F53" s="84">
        <v>200</v>
      </c>
      <c r="G53" s="86" t="s">
        <v>88</v>
      </c>
      <c r="H53" s="86" t="s">
        <v>88</v>
      </c>
      <c r="I53" s="87" t="s">
        <v>89</v>
      </c>
      <c r="J53" s="86" t="s">
        <v>87</v>
      </c>
      <c r="K53" s="88">
        <v>943</v>
      </c>
      <c r="L53" s="86" t="s">
        <v>118</v>
      </c>
    </row>
    <row r="54" spans="1:12" ht="15" x14ac:dyDescent="0.25">
      <c r="A54" s="22"/>
      <c r="B54" s="14"/>
      <c r="C54" s="10"/>
      <c r="D54" s="59" t="s">
        <v>30</v>
      </c>
      <c r="E54" s="60" t="s">
        <v>43</v>
      </c>
      <c r="F54" s="88">
        <v>40</v>
      </c>
      <c r="G54" s="88">
        <v>1.32</v>
      </c>
      <c r="H54" s="88">
        <v>0.48</v>
      </c>
      <c r="I54" s="118">
        <v>19.16</v>
      </c>
      <c r="J54" s="88">
        <v>94.8</v>
      </c>
      <c r="K54" s="41"/>
      <c r="L54" s="105">
        <v>2.48</v>
      </c>
    </row>
    <row r="55" spans="1:12" ht="15.75" thickBot="1" x14ac:dyDescent="0.3">
      <c r="A55" s="23"/>
      <c r="B55" s="16"/>
      <c r="C55" s="7"/>
      <c r="D55" s="17" t="s">
        <v>31</v>
      </c>
      <c r="E55" s="8"/>
      <c r="F55" s="91">
        <f>F50+F51+F52+F53+F54</f>
        <v>543</v>
      </c>
      <c r="G55" s="91">
        <f t="shared" ref="G55:L55" si="7">G50+G51+G52+G53+G54</f>
        <v>13.779</v>
      </c>
      <c r="H55" s="91">
        <f t="shared" si="7"/>
        <v>16.672999999999998</v>
      </c>
      <c r="I55" s="91">
        <f t="shared" si="7"/>
        <v>54.457999999999998</v>
      </c>
      <c r="J55" s="91">
        <f t="shared" si="7"/>
        <v>427.89100000000002</v>
      </c>
      <c r="K55" s="91">
        <v>0</v>
      </c>
      <c r="L55" s="91">
        <f t="shared" si="7"/>
        <v>56.884999999999998</v>
      </c>
    </row>
    <row r="56" spans="1:12" ht="30" x14ac:dyDescent="0.25">
      <c r="A56" s="25">
        <f>A50</f>
        <v>1</v>
      </c>
      <c r="B56" s="12">
        <f>B50</f>
        <v>5</v>
      </c>
      <c r="C56" s="9" t="s">
        <v>50</v>
      </c>
      <c r="D56" s="78" t="s">
        <v>20</v>
      </c>
      <c r="E56" s="79" t="s">
        <v>57</v>
      </c>
      <c r="F56" s="80">
        <v>130</v>
      </c>
      <c r="G56" s="81" t="s">
        <v>138</v>
      </c>
      <c r="H56" s="82" t="s">
        <v>139</v>
      </c>
      <c r="I56" s="83" t="s">
        <v>140</v>
      </c>
      <c r="J56" s="82" t="s">
        <v>142</v>
      </c>
      <c r="K56" s="78">
        <v>384</v>
      </c>
      <c r="L56" s="81" t="s">
        <v>144</v>
      </c>
    </row>
    <row r="57" spans="1:12" ht="15" x14ac:dyDescent="0.25">
      <c r="A57" s="22"/>
      <c r="B57" s="14"/>
      <c r="C57" s="10"/>
      <c r="D57" s="59" t="s">
        <v>21</v>
      </c>
      <c r="E57" s="70" t="s">
        <v>52</v>
      </c>
      <c r="F57" s="84">
        <v>200</v>
      </c>
      <c r="G57" s="86" t="s">
        <v>88</v>
      </c>
      <c r="H57" s="86" t="s">
        <v>88</v>
      </c>
      <c r="I57" s="87" t="s">
        <v>89</v>
      </c>
      <c r="J57" s="86" t="s">
        <v>87</v>
      </c>
      <c r="K57" s="59">
        <v>943</v>
      </c>
      <c r="L57" s="85" t="s">
        <v>86</v>
      </c>
    </row>
    <row r="58" spans="1:12" ht="15" x14ac:dyDescent="0.25">
      <c r="A58" s="22"/>
      <c r="B58" s="14"/>
      <c r="C58" s="10"/>
      <c r="D58" s="59" t="s">
        <v>22</v>
      </c>
      <c r="E58" s="60" t="s">
        <v>40</v>
      </c>
      <c r="F58" s="88">
        <v>40</v>
      </c>
      <c r="G58" s="85" t="s">
        <v>92</v>
      </c>
      <c r="H58" s="85" t="s">
        <v>93</v>
      </c>
      <c r="I58" s="120" t="s">
        <v>94</v>
      </c>
      <c r="J58" s="85" t="s">
        <v>91</v>
      </c>
      <c r="K58" s="41"/>
      <c r="L58" s="85" t="s">
        <v>90</v>
      </c>
    </row>
    <row r="59" spans="1:12" ht="15" x14ac:dyDescent="0.25">
      <c r="A59" s="23"/>
      <c r="B59" s="16"/>
      <c r="C59" s="7"/>
      <c r="D59" s="17" t="s">
        <v>31</v>
      </c>
      <c r="E59" s="8"/>
      <c r="F59" s="91">
        <f>F58+F57+F56</f>
        <v>370</v>
      </c>
      <c r="G59" s="91">
        <f t="shared" ref="G59:L59" si="8">G58+G57+G56</f>
        <v>8.65</v>
      </c>
      <c r="H59" s="91">
        <f t="shared" si="8"/>
        <v>5.3580000000000005</v>
      </c>
      <c r="I59" s="91">
        <f t="shared" si="8"/>
        <v>56.064999999999998</v>
      </c>
      <c r="J59" s="91">
        <f t="shared" si="8"/>
        <v>301.81</v>
      </c>
      <c r="K59" s="91">
        <v>0</v>
      </c>
      <c r="L59" s="91">
        <f t="shared" si="8"/>
        <v>12.522</v>
      </c>
    </row>
    <row r="60" spans="1:12" ht="15.75" customHeight="1" thickBot="1" x14ac:dyDescent="0.25">
      <c r="A60" s="28">
        <f>A50</f>
        <v>1</v>
      </c>
      <c r="B60" s="29">
        <f>B50</f>
        <v>5</v>
      </c>
      <c r="C60" s="219" t="s">
        <v>4</v>
      </c>
      <c r="D60" s="221"/>
      <c r="E60" s="30"/>
      <c r="F60" s="92">
        <f>F59+F55</f>
        <v>913</v>
      </c>
      <c r="G60" s="92">
        <f t="shared" ref="G60:L60" si="9">G59+G55</f>
        <v>22.429000000000002</v>
      </c>
      <c r="H60" s="92">
        <f t="shared" si="9"/>
        <v>22.030999999999999</v>
      </c>
      <c r="I60" s="92">
        <f t="shared" si="9"/>
        <v>110.523</v>
      </c>
      <c r="J60" s="92">
        <f t="shared" si="9"/>
        <v>729.70100000000002</v>
      </c>
      <c r="K60" s="92">
        <f t="shared" si="9"/>
        <v>0</v>
      </c>
      <c r="L60" s="92">
        <f t="shared" si="9"/>
        <v>69.406999999999996</v>
      </c>
    </row>
    <row r="61" spans="1:12" ht="15" x14ac:dyDescent="0.25">
      <c r="A61" s="19">
        <v>1</v>
      </c>
      <c r="B61" s="20">
        <v>6</v>
      </c>
      <c r="C61" s="21" t="s">
        <v>19</v>
      </c>
      <c r="D61" s="65" t="s">
        <v>23</v>
      </c>
      <c r="E61" s="66" t="s">
        <v>146</v>
      </c>
      <c r="F61" s="67">
        <v>85</v>
      </c>
      <c r="G61" s="65">
        <v>0.29899999999999999</v>
      </c>
      <c r="H61" s="65">
        <v>0.29899999999999999</v>
      </c>
      <c r="I61" s="69">
        <v>7.33</v>
      </c>
      <c r="J61" s="67">
        <v>35.155999999999999</v>
      </c>
      <c r="K61" s="58" t="s">
        <v>38</v>
      </c>
      <c r="L61" s="68">
        <v>11.05</v>
      </c>
    </row>
    <row r="62" spans="1:12" ht="15" x14ac:dyDescent="0.25">
      <c r="A62" s="22"/>
      <c r="B62" s="14"/>
      <c r="C62" s="10"/>
      <c r="D62" s="59" t="s">
        <v>26</v>
      </c>
      <c r="E62" s="70" t="s">
        <v>58</v>
      </c>
      <c r="F62" s="61">
        <v>150</v>
      </c>
      <c r="G62" s="59">
        <v>16.324000000000002</v>
      </c>
      <c r="H62" s="59">
        <v>18.47</v>
      </c>
      <c r="I62" s="63">
        <v>45.758000000000003</v>
      </c>
      <c r="J62" s="61">
        <v>378.02</v>
      </c>
      <c r="K62" s="59">
        <v>636</v>
      </c>
      <c r="L62" s="62">
        <v>37.442</v>
      </c>
    </row>
    <row r="63" spans="1:12" ht="15" x14ac:dyDescent="0.25">
      <c r="A63" s="22"/>
      <c r="B63" s="14"/>
      <c r="C63" s="10"/>
      <c r="D63" s="64" t="s">
        <v>21</v>
      </c>
      <c r="E63" s="98" t="s">
        <v>52</v>
      </c>
      <c r="F63" s="73">
        <v>200</v>
      </c>
      <c r="G63" s="75">
        <v>0</v>
      </c>
      <c r="H63" s="75">
        <v>0</v>
      </c>
      <c r="I63" s="76">
        <v>8</v>
      </c>
      <c r="J63" s="73">
        <v>32</v>
      </c>
      <c r="K63" s="75">
        <v>943</v>
      </c>
      <c r="L63" s="74">
        <v>1.36</v>
      </c>
    </row>
    <row r="64" spans="1:12" ht="15" x14ac:dyDescent="0.25">
      <c r="A64" s="22"/>
      <c r="B64" s="14"/>
      <c r="C64" s="10"/>
      <c r="D64" s="59" t="s">
        <v>29</v>
      </c>
      <c r="E64" s="70" t="s">
        <v>40</v>
      </c>
      <c r="F64" s="61">
        <v>40</v>
      </c>
      <c r="G64" s="59">
        <v>3.04</v>
      </c>
      <c r="H64" s="59">
        <v>0.32</v>
      </c>
      <c r="I64" s="63">
        <v>19.68</v>
      </c>
      <c r="J64" s="61">
        <v>94</v>
      </c>
      <c r="K64" s="59"/>
      <c r="L64" s="62">
        <v>2.48</v>
      </c>
    </row>
    <row r="65" spans="1:12" ht="15" x14ac:dyDescent="0.25">
      <c r="A65" s="22"/>
      <c r="B65" s="14"/>
      <c r="C65" s="10"/>
      <c r="D65" s="59" t="s">
        <v>69</v>
      </c>
      <c r="E65" s="60" t="s">
        <v>147</v>
      </c>
      <c r="F65" s="61">
        <v>30</v>
      </c>
      <c r="G65" s="59">
        <v>1.05</v>
      </c>
      <c r="H65" s="59">
        <v>0.36</v>
      </c>
      <c r="I65" s="63">
        <v>21.9</v>
      </c>
      <c r="J65" s="61">
        <v>92.7</v>
      </c>
      <c r="K65" s="59"/>
      <c r="L65" s="62">
        <v>4.5</v>
      </c>
    </row>
    <row r="66" spans="1:12" ht="15" x14ac:dyDescent="0.25">
      <c r="A66" s="22"/>
      <c r="B66" s="14"/>
      <c r="C66" s="10"/>
      <c r="D66" s="5"/>
      <c r="E66" s="39"/>
      <c r="F66" s="40"/>
      <c r="G66" s="40"/>
      <c r="H66" s="40"/>
      <c r="I66" s="40"/>
      <c r="J66" s="40"/>
      <c r="K66" s="41"/>
      <c r="L66" s="40"/>
    </row>
    <row r="67" spans="1:12" ht="15" x14ac:dyDescent="0.25">
      <c r="A67" s="22"/>
      <c r="B67" s="14"/>
      <c r="C67" s="10"/>
      <c r="D67" s="5"/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6"/>
      <c r="C68" s="7"/>
      <c r="D68" s="17" t="s">
        <v>31</v>
      </c>
      <c r="E68" s="8"/>
      <c r="F68" s="18">
        <f>F61+F62+F63+F64+F65</f>
        <v>505</v>
      </c>
      <c r="G68" s="18">
        <f t="shared" ref="G68:L68" si="10">G61+G62+G63+G64+G65</f>
        <v>20.713000000000001</v>
      </c>
      <c r="H68" s="18">
        <f t="shared" si="10"/>
        <v>19.448999999999998</v>
      </c>
      <c r="I68" s="18">
        <f t="shared" si="10"/>
        <v>102.66800000000001</v>
      </c>
      <c r="J68" s="18">
        <f t="shared" si="10"/>
        <v>631.87599999999998</v>
      </c>
      <c r="K68" s="18">
        <v>0</v>
      </c>
      <c r="L68" s="18">
        <f t="shared" si="10"/>
        <v>56.832000000000001</v>
      </c>
    </row>
    <row r="69" spans="1:12" ht="15" x14ac:dyDescent="0.25">
      <c r="A69" s="25">
        <v>1</v>
      </c>
      <c r="B69" s="12">
        <f>B61</f>
        <v>6</v>
      </c>
      <c r="C69" s="9" t="s">
        <v>50</v>
      </c>
      <c r="D69" s="6" t="s">
        <v>24</v>
      </c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2"/>
      <c r="B70" s="14"/>
      <c r="C70" s="10"/>
      <c r="D70" s="6" t="s">
        <v>25</v>
      </c>
      <c r="E70" s="39"/>
      <c r="F70" s="40"/>
      <c r="G70" s="40"/>
      <c r="H70" s="40"/>
      <c r="I70" s="40"/>
      <c r="J70" s="40"/>
      <c r="K70" s="41"/>
      <c r="L70" s="40"/>
    </row>
    <row r="71" spans="1:12" ht="15" x14ac:dyDescent="0.25">
      <c r="A71" s="22"/>
      <c r="B71" s="14"/>
      <c r="C71" s="10"/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5"/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5"/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6"/>
      <c r="C78" s="7"/>
      <c r="D78" s="17" t="s">
        <v>31</v>
      </c>
      <c r="E78" s="8"/>
      <c r="F78" s="18">
        <f>SUM(F69:F77)</f>
        <v>0</v>
      </c>
      <c r="G78" s="18">
        <f t="shared" ref="G78:J78" si="11">SUM(G69:G77)</f>
        <v>0</v>
      </c>
      <c r="H78" s="18">
        <f t="shared" si="11"/>
        <v>0</v>
      </c>
      <c r="I78" s="18">
        <f t="shared" si="11"/>
        <v>0</v>
      </c>
      <c r="J78" s="18">
        <f t="shared" si="11"/>
        <v>0</v>
      </c>
      <c r="K78" s="24"/>
      <c r="L78" s="18">
        <f t="shared" ref="L78" si="12">SUM(L69:L77)</f>
        <v>0</v>
      </c>
    </row>
    <row r="79" spans="1:12" ht="25.9" customHeight="1" thickBot="1" x14ac:dyDescent="0.25">
      <c r="A79" s="28">
        <f>A61</f>
        <v>1</v>
      </c>
      <c r="B79" s="29">
        <f>B61</f>
        <v>6</v>
      </c>
      <c r="C79" s="48" t="s">
        <v>4</v>
      </c>
      <c r="D79" s="52"/>
      <c r="E79" s="30"/>
      <c r="F79" s="31">
        <f>F68+F78</f>
        <v>505</v>
      </c>
      <c r="G79" s="31">
        <f t="shared" ref="G79:J79" si="13">G68+G78</f>
        <v>20.713000000000001</v>
      </c>
      <c r="H79" s="31">
        <f t="shared" si="13"/>
        <v>19.448999999999998</v>
      </c>
      <c r="I79" s="31">
        <f t="shared" si="13"/>
        <v>102.66800000000001</v>
      </c>
      <c r="J79" s="31">
        <f t="shared" si="13"/>
        <v>631.87599999999998</v>
      </c>
      <c r="K79" s="31"/>
      <c r="L79" s="31">
        <f t="shared" ref="L79" si="14">L68+L78</f>
        <v>56.832000000000001</v>
      </c>
    </row>
    <row r="80" spans="1:12" ht="15" x14ac:dyDescent="0.25">
      <c r="A80" s="19">
        <v>2</v>
      </c>
      <c r="B80" s="20">
        <v>1</v>
      </c>
      <c r="C80" s="21" t="s">
        <v>19</v>
      </c>
      <c r="D80" s="153" t="s">
        <v>24</v>
      </c>
      <c r="E80" s="136" t="s">
        <v>59</v>
      </c>
      <c r="F80" s="137">
        <v>60</v>
      </c>
      <c r="G80" s="142" t="s">
        <v>148</v>
      </c>
      <c r="H80" s="142" t="s">
        <v>149</v>
      </c>
      <c r="I80" s="143" t="s">
        <v>150</v>
      </c>
      <c r="J80" s="142" t="s">
        <v>151</v>
      </c>
      <c r="K80" s="144">
        <v>82</v>
      </c>
      <c r="L80" s="142" t="s">
        <v>152</v>
      </c>
    </row>
    <row r="81" spans="1:12" ht="15" x14ac:dyDescent="0.25">
      <c r="A81" s="22"/>
      <c r="B81" s="14"/>
      <c r="C81" s="10"/>
      <c r="D81" s="150" t="s">
        <v>26</v>
      </c>
      <c r="E81" s="60" t="s">
        <v>96</v>
      </c>
      <c r="F81" s="61">
        <v>90</v>
      </c>
      <c r="G81" s="59">
        <v>6.5</v>
      </c>
      <c r="H81" s="59">
        <v>7.5650000000000004</v>
      </c>
      <c r="I81" s="63">
        <v>11.446999999999999</v>
      </c>
      <c r="J81" s="61">
        <v>60.723999999999997</v>
      </c>
      <c r="K81" s="88" t="s">
        <v>51</v>
      </c>
      <c r="L81" s="62">
        <v>32.594000000000001</v>
      </c>
    </row>
    <row r="82" spans="1:12" ht="15.75" x14ac:dyDescent="0.25">
      <c r="A82" s="22"/>
      <c r="B82" s="14"/>
      <c r="C82" s="10"/>
      <c r="D82" s="150" t="s">
        <v>27</v>
      </c>
      <c r="E82" s="138" t="s">
        <v>60</v>
      </c>
      <c r="F82" s="137">
        <v>156</v>
      </c>
      <c r="G82" s="144">
        <v>6.4859999999999998</v>
      </c>
      <c r="H82" s="144">
        <v>5.6760000000000002</v>
      </c>
      <c r="I82" s="145">
        <v>34.764000000000003</v>
      </c>
      <c r="J82" s="144">
        <v>207.51</v>
      </c>
      <c r="K82" s="144">
        <v>378</v>
      </c>
      <c r="L82" s="154">
        <v>12.25</v>
      </c>
    </row>
    <row r="83" spans="1:12" ht="15.75" thickBot="1" x14ac:dyDescent="0.3">
      <c r="A83" s="22"/>
      <c r="B83" s="14"/>
      <c r="C83" s="10"/>
      <c r="D83" s="150" t="s">
        <v>120</v>
      </c>
      <c r="E83" s="72" t="s">
        <v>80</v>
      </c>
      <c r="F83" s="73">
        <v>200</v>
      </c>
      <c r="G83" s="75">
        <v>1.01</v>
      </c>
      <c r="H83" s="75">
        <v>2.8000000000000001E-2</v>
      </c>
      <c r="I83" s="76">
        <v>5.25</v>
      </c>
      <c r="J83" s="73">
        <v>24.75</v>
      </c>
      <c r="K83" s="151">
        <v>393</v>
      </c>
      <c r="L83" s="74">
        <v>3.9</v>
      </c>
    </row>
    <row r="84" spans="1:12" ht="15.75" x14ac:dyDescent="0.25">
      <c r="A84" s="22"/>
      <c r="B84" s="14"/>
      <c r="C84" s="10"/>
      <c r="D84" s="150" t="s">
        <v>30</v>
      </c>
      <c r="E84" s="138" t="s">
        <v>43</v>
      </c>
      <c r="F84" s="139">
        <v>40</v>
      </c>
      <c r="G84" s="146">
        <v>1.32</v>
      </c>
      <c r="H84" s="146">
        <v>0.48</v>
      </c>
      <c r="I84" s="147">
        <v>19.16</v>
      </c>
      <c r="J84" s="146">
        <v>94.8</v>
      </c>
      <c r="K84" s="41"/>
      <c r="L84" s="155">
        <v>2.48</v>
      </c>
    </row>
    <row r="85" spans="1:12" ht="15.75" thickBot="1" x14ac:dyDescent="0.3">
      <c r="A85" s="23"/>
      <c r="B85" s="16"/>
      <c r="C85" s="7"/>
      <c r="D85" s="17" t="s">
        <v>31</v>
      </c>
      <c r="E85" s="8"/>
      <c r="F85" s="91">
        <f>F84+F83+F82+F81+F80</f>
        <v>546</v>
      </c>
      <c r="G85" s="91">
        <f t="shared" ref="G85:L85" si="15">G84+G83+G82+G81+G80</f>
        <v>16.143000000000001</v>
      </c>
      <c r="H85" s="91">
        <f t="shared" si="15"/>
        <v>14.811</v>
      </c>
      <c r="I85" s="91">
        <f t="shared" si="15"/>
        <v>74.961000000000013</v>
      </c>
      <c r="J85" s="91">
        <f t="shared" si="15"/>
        <v>396.98899999999998</v>
      </c>
      <c r="K85" s="91">
        <v>0</v>
      </c>
      <c r="L85" s="91">
        <f t="shared" si="15"/>
        <v>57.74</v>
      </c>
    </row>
    <row r="86" spans="1:12" ht="31.5" x14ac:dyDescent="0.25">
      <c r="A86" s="25">
        <f>A80</f>
        <v>2</v>
      </c>
      <c r="B86" s="12">
        <f>B80</f>
        <v>1</v>
      </c>
      <c r="C86" s="9" t="s">
        <v>50</v>
      </c>
      <c r="D86" s="153" t="s">
        <v>20</v>
      </c>
      <c r="E86" s="138" t="s">
        <v>62</v>
      </c>
      <c r="F86" s="140">
        <v>130</v>
      </c>
      <c r="G86" s="148">
        <v>4.9000000000000004</v>
      </c>
      <c r="H86" s="148">
        <v>4.3849999999999998</v>
      </c>
      <c r="I86" s="149">
        <v>27.032</v>
      </c>
      <c r="J86" s="148">
        <v>168.76</v>
      </c>
      <c r="K86" s="152">
        <v>384</v>
      </c>
      <c r="L86" s="156">
        <v>8.5069999999999997</v>
      </c>
    </row>
    <row r="87" spans="1:12" ht="15.75" x14ac:dyDescent="0.25">
      <c r="A87" s="22"/>
      <c r="B87" s="14"/>
      <c r="C87" s="10"/>
      <c r="D87" s="150" t="s">
        <v>21</v>
      </c>
      <c r="E87" s="138" t="s">
        <v>39</v>
      </c>
      <c r="F87" s="141">
        <v>200</v>
      </c>
      <c r="G87" s="144">
        <v>0</v>
      </c>
      <c r="H87" s="144">
        <v>0</v>
      </c>
      <c r="I87" s="145">
        <v>8</v>
      </c>
      <c r="J87" s="144">
        <v>32</v>
      </c>
      <c r="K87" s="150">
        <v>943</v>
      </c>
      <c r="L87" s="154">
        <v>1.36</v>
      </c>
    </row>
    <row r="88" spans="1:12" ht="15.75" x14ac:dyDescent="0.25">
      <c r="A88" s="22"/>
      <c r="B88" s="14"/>
      <c r="C88" s="10"/>
      <c r="D88" s="150" t="s">
        <v>22</v>
      </c>
      <c r="E88" s="138" t="s">
        <v>63</v>
      </c>
      <c r="F88" s="141">
        <v>40</v>
      </c>
      <c r="G88" s="144">
        <v>3.04</v>
      </c>
      <c r="H88" s="144">
        <v>0.32</v>
      </c>
      <c r="I88" s="145">
        <v>19.68</v>
      </c>
      <c r="J88" s="144">
        <v>94</v>
      </c>
      <c r="K88" s="41"/>
      <c r="L88" s="154">
        <v>2.48</v>
      </c>
    </row>
    <row r="89" spans="1:12" ht="15" x14ac:dyDescent="0.25">
      <c r="A89" s="23"/>
      <c r="B89" s="16"/>
      <c r="C89" s="7"/>
      <c r="D89" s="17" t="s">
        <v>31</v>
      </c>
      <c r="E89" s="8"/>
      <c r="F89" s="18">
        <f>F88+F87+F86</f>
        <v>370</v>
      </c>
      <c r="G89" s="18">
        <f t="shared" ref="G89:L89" si="16">G88+G87+G86</f>
        <v>7.94</v>
      </c>
      <c r="H89" s="18">
        <f t="shared" si="16"/>
        <v>4.7050000000000001</v>
      </c>
      <c r="I89" s="18">
        <f t="shared" si="16"/>
        <v>54.712000000000003</v>
      </c>
      <c r="J89" s="18">
        <f t="shared" si="16"/>
        <v>294.76</v>
      </c>
      <c r="K89" s="18">
        <v>0</v>
      </c>
      <c r="L89" s="18">
        <f t="shared" si="16"/>
        <v>12.347</v>
      </c>
    </row>
    <row r="90" spans="1:12" ht="25.9" customHeight="1" thickBot="1" x14ac:dyDescent="0.25">
      <c r="A90" s="28">
        <f>A80</f>
        <v>2</v>
      </c>
      <c r="B90" s="29">
        <f>B80</f>
        <v>1</v>
      </c>
      <c r="C90" s="48" t="s">
        <v>4</v>
      </c>
      <c r="D90" s="52"/>
      <c r="E90" s="30"/>
      <c r="F90" s="92">
        <f>F89+F85</f>
        <v>916</v>
      </c>
      <c r="G90" s="92">
        <f t="shared" ref="G90:L90" si="17">G89+G85</f>
        <v>24.083000000000002</v>
      </c>
      <c r="H90" s="92">
        <f t="shared" si="17"/>
        <v>19.515999999999998</v>
      </c>
      <c r="I90" s="92">
        <f t="shared" si="17"/>
        <v>129.673</v>
      </c>
      <c r="J90" s="92">
        <f t="shared" si="17"/>
        <v>691.74900000000002</v>
      </c>
      <c r="K90" s="92">
        <f t="shared" si="17"/>
        <v>0</v>
      </c>
      <c r="L90" s="92">
        <f t="shared" si="17"/>
        <v>70.087000000000003</v>
      </c>
    </row>
    <row r="91" spans="1:12" ht="15" x14ac:dyDescent="0.25">
      <c r="A91" s="13">
        <v>2</v>
      </c>
      <c r="B91" s="14">
        <v>2</v>
      </c>
      <c r="C91" s="21" t="s">
        <v>19</v>
      </c>
      <c r="D91" s="177" t="s">
        <v>25</v>
      </c>
      <c r="E91" s="157" t="s">
        <v>153</v>
      </c>
      <c r="F91" s="158">
        <v>250</v>
      </c>
      <c r="G91" s="165" t="s">
        <v>156</v>
      </c>
      <c r="H91" s="165" t="s">
        <v>157</v>
      </c>
      <c r="I91" s="170" t="s">
        <v>158</v>
      </c>
      <c r="J91" s="165" t="s">
        <v>159</v>
      </c>
      <c r="K91" s="177">
        <v>182</v>
      </c>
      <c r="L91" s="165" t="s">
        <v>155</v>
      </c>
    </row>
    <row r="92" spans="1:12" ht="15.75" thickBot="1" x14ac:dyDescent="0.3">
      <c r="A92" s="13"/>
      <c r="B92" s="14"/>
      <c r="C92" s="10"/>
      <c r="D92" s="177" t="s">
        <v>120</v>
      </c>
      <c r="E92" s="159" t="s">
        <v>61</v>
      </c>
      <c r="F92" s="160">
        <v>200</v>
      </c>
      <c r="G92" s="171">
        <v>1.046</v>
      </c>
      <c r="H92" s="171">
        <v>1.8560000000000001</v>
      </c>
      <c r="I92" s="172">
        <v>6.12</v>
      </c>
      <c r="J92" s="171">
        <v>99.07</v>
      </c>
      <c r="K92" s="178">
        <v>959</v>
      </c>
      <c r="L92" s="166">
        <v>8.9610000000000003</v>
      </c>
    </row>
    <row r="93" spans="1:12" ht="15" x14ac:dyDescent="0.25">
      <c r="A93" s="13"/>
      <c r="B93" s="14"/>
      <c r="C93" s="10"/>
      <c r="D93" s="177" t="s">
        <v>30</v>
      </c>
      <c r="E93" s="159" t="s">
        <v>64</v>
      </c>
      <c r="F93" s="161">
        <v>40</v>
      </c>
      <c r="G93" s="173">
        <v>1.32</v>
      </c>
      <c r="H93" s="173">
        <v>0.48</v>
      </c>
      <c r="I93" s="174">
        <v>19.16</v>
      </c>
      <c r="J93" s="173">
        <v>94.8</v>
      </c>
      <c r="K93" s="179"/>
      <c r="L93" s="167">
        <v>2.48</v>
      </c>
    </row>
    <row r="94" spans="1:12" ht="15" x14ac:dyDescent="0.25">
      <c r="A94" s="13"/>
      <c r="B94" s="14"/>
      <c r="C94" s="10"/>
      <c r="D94" s="177" t="s">
        <v>69</v>
      </c>
      <c r="E94" s="162" t="s">
        <v>111</v>
      </c>
      <c r="F94" s="158">
        <v>50</v>
      </c>
      <c r="G94" s="164">
        <v>2.7509999999999999</v>
      </c>
      <c r="H94" s="164">
        <v>9.36</v>
      </c>
      <c r="I94" s="175">
        <v>11.214</v>
      </c>
      <c r="J94" s="164">
        <v>133.71700000000001</v>
      </c>
      <c r="K94" s="177">
        <v>144</v>
      </c>
      <c r="L94" s="168">
        <v>7.798</v>
      </c>
    </row>
    <row r="95" spans="1:12" ht="15.75" thickBot="1" x14ac:dyDescent="0.3">
      <c r="A95" s="15"/>
      <c r="B95" s="16"/>
      <c r="C95" s="7"/>
      <c r="D95" s="17" t="s">
        <v>31</v>
      </c>
      <c r="E95" s="8"/>
      <c r="F95" s="91">
        <f>F94+F93+F92+F91</f>
        <v>540</v>
      </c>
      <c r="G95" s="91">
        <f t="shared" ref="G95:L95" si="18">G94+G93+G92+G91</f>
        <v>14.177</v>
      </c>
      <c r="H95" s="91">
        <f t="shared" si="18"/>
        <v>18.734000000000002</v>
      </c>
      <c r="I95" s="91">
        <f t="shared" si="18"/>
        <v>51.715000000000003</v>
      </c>
      <c r="J95" s="91">
        <f t="shared" si="18"/>
        <v>430.59399999999999</v>
      </c>
      <c r="K95" s="91">
        <v>0</v>
      </c>
      <c r="L95" s="91">
        <f t="shared" si="18"/>
        <v>54.301000000000002</v>
      </c>
    </row>
    <row r="96" spans="1:12" ht="30" x14ac:dyDescent="0.25">
      <c r="A96" s="12">
        <f>A91</f>
        <v>2</v>
      </c>
      <c r="B96" s="12">
        <f>B91</f>
        <v>2</v>
      </c>
      <c r="C96" s="9" t="s">
        <v>50</v>
      </c>
      <c r="D96" s="179" t="s">
        <v>20</v>
      </c>
      <c r="E96" s="159" t="s">
        <v>65</v>
      </c>
      <c r="F96" s="163">
        <v>130</v>
      </c>
      <c r="G96" s="163">
        <v>3.74</v>
      </c>
      <c r="H96" s="163">
        <v>4.3849999999999998</v>
      </c>
      <c r="I96" s="176">
        <v>27.321999999999999</v>
      </c>
      <c r="J96" s="163">
        <v>144.41300000000001</v>
      </c>
      <c r="K96" s="180">
        <v>384</v>
      </c>
      <c r="L96" s="169">
        <v>10.391999999999999</v>
      </c>
    </row>
    <row r="97" spans="1:12" ht="15" x14ac:dyDescent="0.25">
      <c r="A97" s="13"/>
      <c r="B97" s="14"/>
      <c r="C97" s="10"/>
      <c r="D97" s="177" t="s">
        <v>21</v>
      </c>
      <c r="E97" s="159" t="s">
        <v>39</v>
      </c>
      <c r="F97" s="164">
        <v>200</v>
      </c>
      <c r="G97" s="164">
        <v>0</v>
      </c>
      <c r="H97" s="164">
        <v>0</v>
      </c>
      <c r="I97" s="175">
        <v>8</v>
      </c>
      <c r="J97" s="164">
        <v>32</v>
      </c>
      <c r="K97" s="177">
        <v>943</v>
      </c>
      <c r="L97" s="168">
        <v>1.222</v>
      </c>
    </row>
    <row r="98" spans="1:12" ht="15" x14ac:dyDescent="0.25">
      <c r="A98" s="13"/>
      <c r="B98" s="14"/>
      <c r="C98" s="10"/>
      <c r="D98" s="177" t="s">
        <v>22</v>
      </c>
      <c r="E98" s="159" t="s">
        <v>154</v>
      </c>
      <c r="F98" s="165">
        <v>40</v>
      </c>
      <c r="G98" s="165" t="s">
        <v>92</v>
      </c>
      <c r="H98" s="165" t="s">
        <v>93</v>
      </c>
      <c r="I98" s="170" t="s">
        <v>94</v>
      </c>
      <c r="J98" s="165">
        <v>94</v>
      </c>
      <c r="K98" s="41"/>
      <c r="L98" s="165" t="s">
        <v>90</v>
      </c>
    </row>
    <row r="99" spans="1:12" ht="15" x14ac:dyDescent="0.25">
      <c r="A99" s="15"/>
      <c r="B99" s="16"/>
      <c r="C99" s="7"/>
      <c r="D99" s="17" t="s">
        <v>31</v>
      </c>
      <c r="E99" s="8"/>
      <c r="F99" s="117">
        <f>F98+F97+F96</f>
        <v>370</v>
      </c>
      <c r="G99" s="117">
        <f t="shared" ref="G99:L99" si="19">G98+G97+G96</f>
        <v>6.78</v>
      </c>
      <c r="H99" s="117">
        <f t="shared" si="19"/>
        <v>4.7050000000000001</v>
      </c>
      <c r="I99" s="117">
        <f t="shared" si="19"/>
        <v>55.001999999999995</v>
      </c>
      <c r="J99" s="117">
        <f t="shared" si="19"/>
        <v>270.41300000000001</v>
      </c>
      <c r="K99" s="117" t="s">
        <v>88</v>
      </c>
      <c r="L99" s="117">
        <f t="shared" si="19"/>
        <v>14.093999999999999</v>
      </c>
    </row>
    <row r="100" spans="1:12" ht="15.75" thickBot="1" x14ac:dyDescent="0.25">
      <c r="A100" s="32">
        <f>A91</f>
        <v>2</v>
      </c>
      <c r="B100" s="32">
        <f>B91</f>
        <v>2</v>
      </c>
      <c r="C100" s="219" t="s">
        <v>4</v>
      </c>
      <c r="D100" s="220"/>
      <c r="E100" s="30"/>
      <c r="F100" s="122">
        <f>F99+F95</f>
        <v>910</v>
      </c>
      <c r="G100" s="122">
        <f t="shared" ref="G100:L100" si="20">G99+G95</f>
        <v>20.957000000000001</v>
      </c>
      <c r="H100" s="122">
        <f t="shared" si="20"/>
        <v>23.439</v>
      </c>
      <c r="I100" s="122">
        <f t="shared" si="20"/>
        <v>106.717</v>
      </c>
      <c r="J100" s="122">
        <f t="shared" si="20"/>
        <v>701.00700000000006</v>
      </c>
      <c r="K100" s="122">
        <f t="shared" si="20"/>
        <v>0</v>
      </c>
      <c r="L100" s="122">
        <f t="shared" si="20"/>
        <v>68.394999999999996</v>
      </c>
    </row>
    <row r="101" spans="1:12" ht="15.75" x14ac:dyDescent="0.25">
      <c r="A101" s="19">
        <v>2</v>
      </c>
      <c r="B101" s="20">
        <v>3</v>
      </c>
      <c r="C101" s="21" t="s">
        <v>19</v>
      </c>
      <c r="D101" s="150" t="s">
        <v>26</v>
      </c>
      <c r="E101" s="138" t="s">
        <v>67</v>
      </c>
      <c r="F101" s="141">
        <v>90</v>
      </c>
      <c r="G101" s="182" t="s">
        <v>161</v>
      </c>
      <c r="H101" s="182" t="s">
        <v>162</v>
      </c>
      <c r="I101" s="183" t="s">
        <v>163</v>
      </c>
      <c r="J101" s="191" t="s">
        <v>165</v>
      </c>
      <c r="K101" s="150" t="s">
        <v>44</v>
      </c>
      <c r="L101" s="142" t="s">
        <v>166</v>
      </c>
    </row>
    <row r="102" spans="1:12" ht="15.75" x14ac:dyDescent="0.25">
      <c r="A102" s="22"/>
      <c r="B102" s="14"/>
      <c r="C102" s="10"/>
      <c r="D102" s="150" t="s">
        <v>27</v>
      </c>
      <c r="E102" s="138" t="s">
        <v>68</v>
      </c>
      <c r="F102" s="137">
        <v>155</v>
      </c>
      <c r="G102" s="182" t="s">
        <v>123</v>
      </c>
      <c r="H102" s="150">
        <v>2.5499999999999998</v>
      </c>
      <c r="I102" s="184">
        <v>18.55</v>
      </c>
      <c r="J102" s="141">
        <v>85.86</v>
      </c>
      <c r="K102" s="150">
        <v>414</v>
      </c>
      <c r="L102" s="154">
        <v>7.952</v>
      </c>
    </row>
    <row r="103" spans="1:12" ht="16.5" thickBot="1" x14ac:dyDescent="0.3">
      <c r="A103" s="22"/>
      <c r="B103" s="14"/>
      <c r="C103" s="10"/>
      <c r="D103" s="150" t="s">
        <v>120</v>
      </c>
      <c r="E103" s="138" t="s">
        <v>52</v>
      </c>
      <c r="F103" s="181">
        <v>200</v>
      </c>
      <c r="G103" s="185">
        <v>0</v>
      </c>
      <c r="H103" s="186">
        <v>0</v>
      </c>
      <c r="I103" s="187">
        <v>8</v>
      </c>
      <c r="J103" s="192">
        <v>32</v>
      </c>
      <c r="K103" s="186">
        <v>867</v>
      </c>
      <c r="L103" s="195">
        <v>1.36</v>
      </c>
    </row>
    <row r="104" spans="1:12" ht="15.75" customHeight="1" x14ac:dyDescent="0.25">
      <c r="A104" s="22"/>
      <c r="B104" s="14"/>
      <c r="C104" s="10"/>
      <c r="D104" s="150" t="s">
        <v>30</v>
      </c>
      <c r="E104" s="138" t="s">
        <v>43</v>
      </c>
      <c r="F104" s="139">
        <v>40</v>
      </c>
      <c r="G104" s="188" t="s">
        <v>103</v>
      </c>
      <c r="H104" s="153">
        <v>0.48</v>
      </c>
      <c r="I104" s="189">
        <v>19.16</v>
      </c>
      <c r="J104" s="193">
        <v>94.8</v>
      </c>
      <c r="K104" s="41"/>
      <c r="L104" s="155">
        <v>2.48</v>
      </c>
    </row>
    <row r="105" spans="1:12" ht="15.75" thickBot="1" x14ac:dyDescent="0.3">
      <c r="A105" s="23"/>
      <c r="B105" s="16"/>
      <c r="C105" s="7"/>
      <c r="D105" s="17" t="s">
        <v>31</v>
      </c>
      <c r="E105" s="8"/>
      <c r="F105" s="91">
        <f>F104+F103+F102+F101</f>
        <v>485</v>
      </c>
      <c r="G105" s="91">
        <f t="shared" ref="G105:L105" si="21">G104+G103+G102+G101</f>
        <v>10.945</v>
      </c>
      <c r="H105" s="91">
        <f t="shared" si="21"/>
        <v>9.4640000000000004</v>
      </c>
      <c r="I105" s="91">
        <f t="shared" si="21"/>
        <v>58.005000000000003</v>
      </c>
      <c r="J105" s="91">
        <f t="shared" si="21"/>
        <v>297.8</v>
      </c>
      <c r="K105" s="91">
        <v>0</v>
      </c>
      <c r="L105" s="91">
        <f t="shared" si="21"/>
        <v>44.526000000000003</v>
      </c>
    </row>
    <row r="106" spans="1:12" ht="15.75" x14ac:dyDescent="0.25">
      <c r="A106" s="25">
        <f>A101</f>
        <v>2</v>
      </c>
      <c r="B106" s="12">
        <f>B101</f>
        <v>3</v>
      </c>
      <c r="C106" s="9" t="s">
        <v>50</v>
      </c>
      <c r="D106" s="153" t="s">
        <v>160</v>
      </c>
      <c r="E106" s="138" t="s">
        <v>66</v>
      </c>
      <c r="F106" s="140">
        <v>130</v>
      </c>
      <c r="G106" s="152">
        <v>12.228999999999999</v>
      </c>
      <c r="H106" s="152">
        <v>21.629000000000001</v>
      </c>
      <c r="I106" s="190">
        <v>2.573</v>
      </c>
      <c r="J106" s="140">
        <v>253.85</v>
      </c>
      <c r="K106" s="152">
        <v>340</v>
      </c>
      <c r="L106" s="196">
        <v>49.45</v>
      </c>
    </row>
    <row r="107" spans="1:12" ht="15.75" x14ac:dyDescent="0.25">
      <c r="A107" s="22"/>
      <c r="B107" s="14"/>
      <c r="C107" s="10"/>
      <c r="D107" s="150" t="s">
        <v>21</v>
      </c>
      <c r="E107" s="138" t="s">
        <v>39</v>
      </c>
      <c r="F107" s="141">
        <v>200</v>
      </c>
      <c r="G107" s="150">
        <v>0</v>
      </c>
      <c r="H107" s="150">
        <v>0</v>
      </c>
      <c r="I107" s="184">
        <v>8</v>
      </c>
      <c r="J107" s="141">
        <v>32</v>
      </c>
      <c r="K107" s="150">
        <v>943</v>
      </c>
      <c r="L107" s="194">
        <v>1.36</v>
      </c>
    </row>
    <row r="108" spans="1:12" ht="15.75" x14ac:dyDescent="0.25">
      <c r="A108" s="22"/>
      <c r="B108" s="14"/>
      <c r="C108" s="10"/>
      <c r="D108" s="150" t="s">
        <v>22</v>
      </c>
      <c r="E108" s="138" t="s">
        <v>40</v>
      </c>
      <c r="F108" s="141">
        <v>40</v>
      </c>
      <c r="G108" s="182" t="s">
        <v>92</v>
      </c>
      <c r="H108" s="150">
        <v>0.32</v>
      </c>
      <c r="I108" s="184">
        <v>19.68</v>
      </c>
      <c r="J108" s="141">
        <v>94</v>
      </c>
      <c r="K108" s="41"/>
      <c r="L108" s="194">
        <v>2.48</v>
      </c>
    </row>
    <row r="109" spans="1:12" ht="15" x14ac:dyDescent="0.25">
      <c r="A109" s="23"/>
      <c r="B109" s="16"/>
      <c r="C109" s="7"/>
      <c r="D109" s="17" t="s">
        <v>31</v>
      </c>
      <c r="E109" s="8"/>
      <c r="F109" s="18">
        <f>F108+F107+F106</f>
        <v>370</v>
      </c>
      <c r="G109" s="18">
        <f t="shared" ref="G109:L109" si="22">G108+G107+G106</f>
        <v>15.268999999999998</v>
      </c>
      <c r="H109" s="18">
        <f t="shared" si="22"/>
        <v>21.949000000000002</v>
      </c>
      <c r="I109" s="18">
        <f t="shared" si="22"/>
        <v>30.253</v>
      </c>
      <c r="J109" s="18">
        <f t="shared" si="22"/>
        <v>379.85</v>
      </c>
      <c r="K109" s="18">
        <v>0</v>
      </c>
      <c r="L109" s="18">
        <f t="shared" si="22"/>
        <v>53.290000000000006</v>
      </c>
    </row>
    <row r="110" spans="1:12" ht="15.75" thickBot="1" x14ac:dyDescent="0.25">
      <c r="A110" s="28">
        <f>A101</f>
        <v>2</v>
      </c>
      <c r="B110" s="29">
        <f>B101</f>
        <v>3</v>
      </c>
      <c r="C110" s="219" t="s">
        <v>4</v>
      </c>
      <c r="D110" s="220"/>
      <c r="E110" s="30"/>
      <c r="F110" s="92">
        <f>F109+F105</f>
        <v>855</v>
      </c>
      <c r="G110" s="92">
        <f t="shared" ref="G110:L110" si="23">G109+G105</f>
        <v>26.213999999999999</v>
      </c>
      <c r="H110" s="92">
        <f t="shared" si="23"/>
        <v>31.413000000000004</v>
      </c>
      <c r="I110" s="92">
        <f t="shared" si="23"/>
        <v>88.25800000000001</v>
      </c>
      <c r="J110" s="92">
        <f t="shared" si="23"/>
        <v>677.65000000000009</v>
      </c>
      <c r="K110" s="92">
        <f t="shared" si="23"/>
        <v>0</v>
      </c>
      <c r="L110" s="92">
        <f t="shared" si="23"/>
        <v>97.816000000000003</v>
      </c>
    </row>
    <row r="111" spans="1:12" ht="31.5" x14ac:dyDescent="0.25">
      <c r="A111" s="19">
        <v>2</v>
      </c>
      <c r="B111" s="20">
        <v>4</v>
      </c>
      <c r="C111" s="21" t="s">
        <v>19</v>
      </c>
      <c r="D111" s="203" t="s">
        <v>25</v>
      </c>
      <c r="E111" s="197" t="s">
        <v>167</v>
      </c>
      <c r="F111" s="198">
        <v>250</v>
      </c>
      <c r="G111" s="205" t="s">
        <v>169</v>
      </c>
      <c r="H111" s="205" t="s">
        <v>170</v>
      </c>
      <c r="I111" s="206" t="s">
        <v>171</v>
      </c>
      <c r="J111" s="209" t="s">
        <v>178</v>
      </c>
      <c r="K111" s="203" t="s">
        <v>71</v>
      </c>
      <c r="L111" s="205" t="s">
        <v>181</v>
      </c>
    </row>
    <row r="112" spans="1:12" ht="15.75" x14ac:dyDescent="0.25">
      <c r="A112" s="22"/>
      <c r="B112" s="14"/>
      <c r="C112" s="10"/>
      <c r="D112" s="203" t="s">
        <v>21</v>
      </c>
      <c r="E112" s="197" t="s">
        <v>52</v>
      </c>
      <c r="F112" s="198">
        <v>200</v>
      </c>
      <c r="G112" s="205" t="s">
        <v>88</v>
      </c>
      <c r="H112" s="205">
        <v>0</v>
      </c>
      <c r="I112" s="206" t="s">
        <v>89</v>
      </c>
      <c r="J112" s="209" t="s">
        <v>87</v>
      </c>
      <c r="K112" s="203">
        <v>943</v>
      </c>
      <c r="L112" s="205" t="s">
        <v>86</v>
      </c>
    </row>
    <row r="113" spans="1:12" ht="15.75" x14ac:dyDescent="0.25">
      <c r="A113" s="22"/>
      <c r="B113" s="14"/>
      <c r="C113" s="10"/>
      <c r="D113" s="203" t="s">
        <v>22</v>
      </c>
      <c r="E113" s="197" t="s">
        <v>43</v>
      </c>
      <c r="F113" s="199">
        <v>40</v>
      </c>
      <c r="G113" s="205" t="s">
        <v>103</v>
      </c>
      <c r="H113" s="205" t="s">
        <v>172</v>
      </c>
      <c r="I113" s="206" t="s">
        <v>132</v>
      </c>
      <c r="J113" s="210" t="s">
        <v>179</v>
      </c>
      <c r="K113" s="41"/>
      <c r="L113" s="205" t="s">
        <v>90</v>
      </c>
    </row>
    <row r="114" spans="1:12" ht="15.75" x14ac:dyDescent="0.25">
      <c r="A114" s="22"/>
      <c r="B114" s="14"/>
      <c r="C114" s="10"/>
      <c r="D114" s="203" t="s">
        <v>120</v>
      </c>
      <c r="E114" s="197" t="s">
        <v>168</v>
      </c>
      <c r="F114" s="200">
        <v>25</v>
      </c>
      <c r="G114" s="207" t="s">
        <v>173</v>
      </c>
      <c r="H114" s="207" t="s">
        <v>174</v>
      </c>
      <c r="I114" s="208" t="s">
        <v>175</v>
      </c>
      <c r="J114" s="209" t="s">
        <v>180</v>
      </c>
      <c r="K114" s="41"/>
      <c r="L114" s="207" t="s">
        <v>182</v>
      </c>
    </row>
    <row r="115" spans="1:12" ht="15.75" thickBot="1" x14ac:dyDescent="0.3">
      <c r="A115" s="23"/>
      <c r="B115" s="16"/>
      <c r="C115" s="7"/>
      <c r="D115" s="17" t="s">
        <v>31</v>
      </c>
      <c r="E115" s="8"/>
      <c r="F115" s="91">
        <f>F111+F112+F113+F114</f>
        <v>515</v>
      </c>
      <c r="G115" s="91">
        <f t="shared" ref="G115:L115" si="24">G111+G112+G113+G114</f>
        <v>16.47</v>
      </c>
      <c r="H115" s="91">
        <f t="shared" si="24"/>
        <v>14.88</v>
      </c>
      <c r="I115" s="91">
        <f t="shared" si="24"/>
        <v>69.602000000000004</v>
      </c>
      <c r="J115" s="91">
        <f t="shared" si="24"/>
        <v>348.32</v>
      </c>
      <c r="K115" s="91" t="s">
        <v>38</v>
      </c>
      <c r="L115" s="91">
        <f t="shared" si="24"/>
        <v>47.153999999999996</v>
      </c>
    </row>
    <row r="116" spans="1:12" ht="15.75" x14ac:dyDescent="0.25">
      <c r="A116" s="25">
        <f>A111</f>
        <v>2</v>
      </c>
      <c r="B116" s="12">
        <f>B111</f>
        <v>4</v>
      </c>
      <c r="C116" s="9" t="s">
        <v>50</v>
      </c>
      <c r="D116" s="204" t="s">
        <v>20</v>
      </c>
      <c r="E116" s="201" t="s">
        <v>70</v>
      </c>
      <c r="F116" s="202">
        <v>75</v>
      </c>
      <c r="G116" s="207" t="s">
        <v>176</v>
      </c>
      <c r="H116" s="207" t="s">
        <v>177</v>
      </c>
      <c r="I116" s="208">
        <v>15.042</v>
      </c>
      <c r="J116" s="202">
        <v>112.104</v>
      </c>
      <c r="K116" s="211">
        <v>469</v>
      </c>
      <c r="L116" s="207" t="s">
        <v>183</v>
      </c>
    </row>
    <row r="117" spans="1:12" ht="15.75" x14ac:dyDescent="0.25">
      <c r="A117" s="22"/>
      <c r="B117" s="14"/>
      <c r="C117" s="10"/>
      <c r="D117" s="203" t="s">
        <v>21</v>
      </c>
      <c r="E117" s="197" t="s">
        <v>52</v>
      </c>
      <c r="F117" s="198">
        <v>200</v>
      </c>
      <c r="G117" s="205" t="s">
        <v>88</v>
      </c>
      <c r="H117" s="205">
        <v>0</v>
      </c>
      <c r="I117" s="206" t="s">
        <v>89</v>
      </c>
      <c r="J117" s="209" t="s">
        <v>87</v>
      </c>
      <c r="K117" s="203">
        <v>943</v>
      </c>
      <c r="L117" s="205" t="s">
        <v>86</v>
      </c>
    </row>
    <row r="118" spans="1:12" ht="15.75" x14ac:dyDescent="0.25">
      <c r="A118" s="22"/>
      <c r="B118" s="14"/>
      <c r="C118" s="10"/>
      <c r="D118" s="203" t="s">
        <v>22</v>
      </c>
      <c r="E118" s="138" t="s">
        <v>40</v>
      </c>
      <c r="F118" s="141">
        <v>40</v>
      </c>
      <c r="G118" s="182" t="s">
        <v>92</v>
      </c>
      <c r="H118" s="150">
        <v>0.32</v>
      </c>
      <c r="I118" s="184">
        <v>19.68</v>
      </c>
      <c r="J118" s="141">
        <v>94</v>
      </c>
      <c r="K118" s="41"/>
      <c r="L118" s="194">
        <v>2.48</v>
      </c>
    </row>
    <row r="119" spans="1:12" ht="15" x14ac:dyDescent="0.25">
      <c r="A119" s="23"/>
      <c r="B119" s="16"/>
      <c r="C119" s="7"/>
      <c r="D119" s="17" t="s">
        <v>31</v>
      </c>
      <c r="E119" s="8"/>
      <c r="F119" s="18">
        <f>F118+F117+F116</f>
        <v>315</v>
      </c>
      <c r="G119" s="18">
        <f t="shared" ref="G119:L119" si="25">G118+G117+G116</f>
        <v>8.84</v>
      </c>
      <c r="H119" s="18">
        <f t="shared" si="25"/>
        <v>7.15</v>
      </c>
      <c r="I119" s="18">
        <f t="shared" si="25"/>
        <v>42.722000000000001</v>
      </c>
      <c r="J119" s="18">
        <f t="shared" si="25"/>
        <v>238.10399999999998</v>
      </c>
      <c r="K119" s="18" t="s">
        <v>38</v>
      </c>
      <c r="L119" s="18">
        <f t="shared" si="25"/>
        <v>34.786000000000001</v>
      </c>
    </row>
    <row r="120" spans="1:12" ht="15.75" thickBot="1" x14ac:dyDescent="0.25">
      <c r="A120" s="28">
        <f>A111</f>
        <v>2</v>
      </c>
      <c r="B120" s="29">
        <f>B111</f>
        <v>4</v>
      </c>
      <c r="C120" s="219" t="s">
        <v>4</v>
      </c>
      <c r="D120" s="220"/>
      <c r="E120" s="30"/>
      <c r="F120" s="92">
        <f>F119+F115</f>
        <v>830</v>
      </c>
      <c r="G120" s="31">
        <f>G115+G119</f>
        <v>25.31</v>
      </c>
      <c r="H120" s="31">
        <f>H115+H119</f>
        <v>22.03</v>
      </c>
      <c r="I120" s="31">
        <f>I115+I119</f>
        <v>112.32400000000001</v>
      </c>
      <c r="J120" s="31">
        <f>J115+J119</f>
        <v>586.42399999999998</v>
      </c>
      <c r="K120" s="31"/>
      <c r="L120" s="31">
        <f>L115+L119</f>
        <v>81.94</v>
      </c>
    </row>
    <row r="121" spans="1:12" ht="15" x14ac:dyDescent="0.25">
      <c r="A121" s="19">
        <v>2</v>
      </c>
      <c r="B121" s="20">
        <v>5</v>
      </c>
      <c r="C121" s="21" t="s">
        <v>19</v>
      </c>
      <c r="D121" s="58" t="s">
        <v>24</v>
      </c>
      <c r="E121" s="133" t="s">
        <v>72</v>
      </c>
      <c r="F121" s="67">
        <v>60</v>
      </c>
      <c r="G121" s="65">
        <v>0.749</v>
      </c>
      <c r="H121" s="65">
        <v>2.0529999999999999</v>
      </c>
      <c r="I121" s="69">
        <v>7.4740000000000002</v>
      </c>
      <c r="J121" s="67">
        <v>75.11</v>
      </c>
      <c r="K121" s="65">
        <v>42</v>
      </c>
      <c r="L121" s="68">
        <v>6.5780000000000003</v>
      </c>
    </row>
    <row r="122" spans="1:12" ht="15" x14ac:dyDescent="0.25">
      <c r="A122" s="22"/>
      <c r="B122" s="14"/>
      <c r="C122" s="10"/>
      <c r="D122" s="59" t="s">
        <v>26</v>
      </c>
      <c r="E122" s="70" t="s">
        <v>73</v>
      </c>
      <c r="F122" s="53" t="s">
        <v>74</v>
      </c>
      <c r="G122" s="100" t="s">
        <v>184</v>
      </c>
      <c r="H122" s="100" t="s">
        <v>185</v>
      </c>
      <c r="I122" s="213" t="s">
        <v>186</v>
      </c>
      <c r="J122" s="53" t="s">
        <v>190</v>
      </c>
      <c r="K122" s="59" t="s">
        <v>79</v>
      </c>
      <c r="L122" s="107" t="s">
        <v>192</v>
      </c>
    </row>
    <row r="123" spans="1:12" ht="15" x14ac:dyDescent="0.25">
      <c r="A123" s="22"/>
      <c r="B123" s="14"/>
      <c r="C123" s="10"/>
      <c r="D123" s="59" t="s">
        <v>27</v>
      </c>
      <c r="E123" s="70" t="s">
        <v>75</v>
      </c>
      <c r="F123" s="110">
        <v>155</v>
      </c>
      <c r="G123" s="103">
        <v>3.4239999999999999</v>
      </c>
      <c r="H123" s="100" t="s">
        <v>187</v>
      </c>
      <c r="I123" s="213" t="s">
        <v>188</v>
      </c>
      <c r="J123" s="110" t="s">
        <v>191</v>
      </c>
      <c r="K123" s="59">
        <v>299</v>
      </c>
      <c r="L123" s="107" t="s">
        <v>193</v>
      </c>
    </row>
    <row r="124" spans="1:12" ht="15" x14ac:dyDescent="0.25">
      <c r="A124" s="22"/>
      <c r="B124" s="14"/>
      <c r="C124" s="10"/>
      <c r="D124" s="59" t="s">
        <v>21</v>
      </c>
      <c r="E124" s="77" t="s">
        <v>52</v>
      </c>
      <c r="F124" s="110">
        <v>200</v>
      </c>
      <c r="G124" s="100" t="s">
        <v>88</v>
      </c>
      <c r="H124" s="103" t="s">
        <v>88</v>
      </c>
      <c r="I124" s="213" t="s">
        <v>89</v>
      </c>
      <c r="J124" s="53" t="s">
        <v>87</v>
      </c>
      <c r="K124" s="59">
        <v>943</v>
      </c>
      <c r="L124" s="107" t="s">
        <v>86</v>
      </c>
    </row>
    <row r="125" spans="1:12" ht="15" x14ac:dyDescent="0.25">
      <c r="A125" s="22"/>
      <c r="B125" s="14"/>
      <c r="C125" s="10"/>
      <c r="D125" s="59" t="s">
        <v>30</v>
      </c>
      <c r="E125" s="60" t="s">
        <v>43</v>
      </c>
      <c r="F125" s="54" t="s">
        <v>76</v>
      </c>
      <c r="G125" s="102" t="s">
        <v>103</v>
      </c>
      <c r="H125" s="102" t="s">
        <v>172</v>
      </c>
      <c r="I125" s="214" t="s">
        <v>132</v>
      </c>
      <c r="J125" s="54" t="s">
        <v>179</v>
      </c>
      <c r="K125" s="41"/>
      <c r="L125" s="85" t="s">
        <v>90</v>
      </c>
    </row>
    <row r="126" spans="1:12" ht="15" x14ac:dyDescent="0.25">
      <c r="A126" s="22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.75" customHeight="1" thickBot="1" x14ac:dyDescent="0.3">
      <c r="A127" s="23"/>
      <c r="B127" s="16"/>
      <c r="C127" s="7"/>
      <c r="D127" s="17" t="s">
        <v>31</v>
      </c>
      <c r="E127" s="8"/>
      <c r="F127" s="117">
        <f>F125+F124+F123+F121+F122</f>
        <v>545</v>
      </c>
      <c r="G127" s="117">
        <f t="shared" ref="G127:L127" si="26">G125+G124+G123+G121+G122</f>
        <v>17.777000000000001</v>
      </c>
      <c r="H127" s="117">
        <f t="shared" si="26"/>
        <v>21.184999999999999</v>
      </c>
      <c r="I127" s="117">
        <f t="shared" si="26"/>
        <v>77.817000000000007</v>
      </c>
      <c r="J127" s="117">
        <f t="shared" si="26"/>
        <v>515.89200000000005</v>
      </c>
      <c r="K127" s="117" t="s">
        <v>38</v>
      </c>
      <c r="L127" s="117">
        <f t="shared" si="26"/>
        <v>55.167999999999999</v>
      </c>
    </row>
    <row r="128" spans="1:12" ht="30" x14ac:dyDescent="0.25">
      <c r="A128" s="25">
        <f>A121</f>
        <v>2</v>
      </c>
      <c r="B128" s="12">
        <f>B121</f>
        <v>5</v>
      </c>
      <c r="C128" s="9" t="s">
        <v>50</v>
      </c>
      <c r="D128" s="78" t="s">
        <v>20</v>
      </c>
      <c r="E128" s="99" t="s">
        <v>77</v>
      </c>
      <c r="F128" s="212">
        <v>130</v>
      </c>
      <c r="G128" s="215" t="s">
        <v>107</v>
      </c>
      <c r="H128" s="215" t="s">
        <v>108</v>
      </c>
      <c r="I128" s="216" t="s">
        <v>189</v>
      </c>
      <c r="J128" s="217" t="s">
        <v>106</v>
      </c>
      <c r="K128" s="78">
        <v>384</v>
      </c>
      <c r="L128" s="215" t="s">
        <v>99</v>
      </c>
    </row>
    <row r="129" spans="1:12" ht="15" x14ac:dyDescent="0.25">
      <c r="A129" s="22"/>
      <c r="B129" s="14"/>
      <c r="C129" s="10"/>
      <c r="D129" s="59" t="s">
        <v>21</v>
      </c>
      <c r="E129" s="77" t="s">
        <v>52</v>
      </c>
      <c r="F129" s="110">
        <v>200</v>
      </c>
      <c r="G129" s="100" t="s">
        <v>88</v>
      </c>
      <c r="H129" s="103" t="s">
        <v>88</v>
      </c>
      <c r="I129" s="213" t="s">
        <v>89</v>
      </c>
      <c r="J129" s="53" t="s">
        <v>87</v>
      </c>
      <c r="K129" s="59">
        <v>943</v>
      </c>
      <c r="L129" s="100" t="s">
        <v>86</v>
      </c>
    </row>
    <row r="130" spans="1:12" ht="15" x14ac:dyDescent="0.25">
      <c r="A130" s="22"/>
      <c r="B130" s="14"/>
      <c r="C130" s="10"/>
      <c r="D130" s="59" t="s">
        <v>22</v>
      </c>
      <c r="E130" s="77" t="s">
        <v>78</v>
      </c>
      <c r="F130" s="53" t="s">
        <v>76</v>
      </c>
      <c r="G130" s="100" t="s">
        <v>164</v>
      </c>
      <c r="H130" s="100" t="s">
        <v>93</v>
      </c>
      <c r="I130" s="213" t="s">
        <v>94</v>
      </c>
      <c r="J130" s="53" t="s">
        <v>91</v>
      </c>
      <c r="K130" s="41"/>
      <c r="L130" s="100" t="s">
        <v>90</v>
      </c>
    </row>
    <row r="131" spans="1:12" ht="15" x14ac:dyDescent="0.25">
      <c r="A131" s="22"/>
      <c r="B131" s="14"/>
      <c r="C131" s="10"/>
      <c r="D131" s="5"/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23"/>
      <c r="B132" s="16"/>
      <c r="C132" s="7"/>
      <c r="D132" s="17" t="s">
        <v>31</v>
      </c>
      <c r="E132" s="8"/>
      <c r="F132" s="117">
        <f>F128+F129+F130</f>
        <v>370</v>
      </c>
      <c r="G132" s="117">
        <f t="shared" ref="G132:L132" si="27">G128+G129+G130</f>
        <v>45390.285000000003</v>
      </c>
      <c r="H132" s="117">
        <f t="shared" si="27"/>
        <v>4.8050000000000006</v>
      </c>
      <c r="I132" s="117">
        <f t="shared" si="27"/>
        <v>55.317</v>
      </c>
      <c r="J132" s="117">
        <f t="shared" si="27"/>
        <v>258.24400000000003</v>
      </c>
      <c r="K132" s="117" t="s">
        <v>38</v>
      </c>
      <c r="L132" s="117">
        <f t="shared" si="27"/>
        <v>12.36</v>
      </c>
    </row>
    <row r="133" spans="1:12" ht="15.75" thickBot="1" x14ac:dyDescent="0.25">
      <c r="A133" s="28">
        <f>A121</f>
        <v>2</v>
      </c>
      <c r="B133" s="29">
        <f>B121</f>
        <v>5</v>
      </c>
      <c r="C133" s="219" t="s">
        <v>4</v>
      </c>
      <c r="D133" s="220"/>
      <c r="E133" s="30"/>
      <c r="F133" s="122">
        <f>F132+F127</f>
        <v>915</v>
      </c>
      <c r="G133" s="122">
        <f t="shared" ref="G133:L133" si="28">G132+G127</f>
        <v>45408.062000000005</v>
      </c>
      <c r="H133" s="122">
        <f t="shared" si="28"/>
        <v>25.99</v>
      </c>
      <c r="I133" s="122">
        <f t="shared" si="28"/>
        <v>133.13400000000001</v>
      </c>
      <c r="J133" s="122">
        <f t="shared" si="28"/>
        <v>774.13600000000008</v>
      </c>
      <c r="K133" s="122" t="s">
        <v>38</v>
      </c>
      <c r="L133" s="122">
        <f t="shared" si="28"/>
        <v>67.527999999999992</v>
      </c>
    </row>
    <row r="134" spans="1:12" ht="15" x14ac:dyDescent="0.25">
      <c r="A134" s="19">
        <v>2</v>
      </c>
      <c r="B134" s="20">
        <v>6</v>
      </c>
      <c r="C134" s="21" t="s">
        <v>19</v>
      </c>
      <c r="D134" s="65" t="s">
        <v>23</v>
      </c>
      <c r="E134" s="218" t="s">
        <v>194</v>
      </c>
      <c r="F134" s="67">
        <v>85</v>
      </c>
      <c r="G134" s="65">
        <v>0.76500000000000001</v>
      </c>
      <c r="H134" s="65">
        <v>0.17</v>
      </c>
      <c r="I134" s="69">
        <v>6.8849999999999998</v>
      </c>
      <c r="J134" s="67">
        <v>36.549999999999997</v>
      </c>
      <c r="K134" s="38"/>
      <c r="L134" s="68">
        <v>16.574999999999999</v>
      </c>
    </row>
    <row r="135" spans="1:12" ht="15" x14ac:dyDescent="0.25">
      <c r="A135" s="22"/>
      <c r="B135" s="14"/>
      <c r="C135" s="10"/>
      <c r="D135" s="59" t="s">
        <v>25</v>
      </c>
      <c r="E135" s="77" t="s">
        <v>195</v>
      </c>
      <c r="F135" s="61">
        <v>132</v>
      </c>
      <c r="G135" s="59">
        <v>15.73</v>
      </c>
      <c r="H135" s="59">
        <v>17.97</v>
      </c>
      <c r="I135" s="63">
        <v>38.6</v>
      </c>
      <c r="J135" s="61">
        <v>382.6</v>
      </c>
      <c r="K135" s="64">
        <v>437</v>
      </c>
      <c r="L135" s="62">
        <v>42.866999999999997</v>
      </c>
    </row>
    <row r="136" spans="1:12" ht="15" x14ac:dyDescent="0.25">
      <c r="A136" s="22"/>
      <c r="B136" s="14"/>
      <c r="C136" s="10"/>
      <c r="D136" s="59" t="s">
        <v>120</v>
      </c>
      <c r="E136" s="98" t="s">
        <v>52</v>
      </c>
      <c r="F136" s="73">
        <v>200</v>
      </c>
      <c r="G136" s="75">
        <v>0</v>
      </c>
      <c r="H136" s="75">
        <v>0</v>
      </c>
      <c r="I136" s="76">
        <v>8</v>
      </c>
      <c r="J136" s="73">
        <v>32</v>
      </c>
      <c r="K136" s="75">
        <v>943</v>
      </c>
      <c r="L136" s="74">
        <v>1.36</v>
      </c>
    </row>
    <row r="137" spans="1:12" ht="15" x14ac:dyDescent="0.25">
      <c r="A137" s="22"/>
      <c r="B137" s="14"/>
      <c r="C137" s="10"/>
      <c r="D137" s="59" t="s">
        <v>97</v>
      </c>
      <c r="E137" s="70" t="s">
        <v>78</v>
      </c>
      <c r="F137" s="61">
        <v>40</v>
      </c>
      <c r="G137" s="59">
        <v>3.04</v>
      </c>
      <c r="H137" s="59">
        <v>0.32</v>
      </c>
      <c r="I137" s="63">
        <v>19.68</v>
      </c>
      <c r="J137" s="61">
        <v>94</v>
      </c>
      <c r="K137" s="41"/>
      <c r="L137" s="62">
        <v>2.48</v>
      </c>
    </row>
    <row r="138" spans="1:12" ht="15" x14ac:dyDescent="0.25">
      <c r="A138" s="22"/>
      <c r="B138" s="14"/>
      <c r="C138" s="10"/>
      <c r="D138" s="5"/>
      <c r="E138" s="39"/>
      <c r="F138" s="40"/>
      <c r="G138" s="40"/>
      <c r="H138" s="40"/>
      <c r="I138" s="40"/>
      <c r="J138" s="40"/>
      <c r="K138" s="41"/>
      <c r="L138" s="40"/>
    </row>
    <row r="139" spans="1:12" ht="15.75" customHeight="1" x14ac:dyDescent="0.25">
      <c r="A139" s="23"/>
      <c r="B139" s="16"/>
      <c r="C139" s="7"/>
      <c r="D139" s="17" t="s">
        <v>31</v>
      </c>
      <c r="E139" s="8"/>
      <c r="F139" s="18">
        <f>SUM(F134:F138)</f>
        <v>457</v>
      </c>
      <c r="G139" s="18">
        <f>SUM(G134:G138)</f>
        <v>19.535</v>
      </c>
      <c r="H139" s="18">
        <f>SUM(H134:H138)</f>
        <v>18.46</v>
      </c>
      <c r="I139" s="18">
        <f>SUM(I134:I138)</f>
        <v>73.164999999999992</v>
      </c>
      <c r="J139" s="18">
        <f>SUM(J134:J138)</f>
        <v>545.15000000000009</v>
      </c>
      <c r="K139" s="24"/>
      <c r="L139" s="18">
        <f>SUM(L134:L138)</f>
        <v>63.281999999999989</v>
      </c>
    </row>
    <row r="140" spans="1:12" ht="15" x14ac:dyDescent="0.25">
      <c r="A140" s="25">
        <f>A134</f>
        <v>2</v>
      </c>
      <c r="B140" s="12">
        <v>6</v>
      </c>
      <c r="C140" s="9" t="s">
        <v>50</v>
      </c>
      <c r="D140" s="6"/>
      <c r="E140" s="50"/>
      <c r="F140" s="51"/>
      <c r="G140" s="40"/>
      <c r="H140" s="40"/>
      <c r="I140" s="40"/>
      <c r="J140" s="40"/>
      <c r="K140" s="41"/>
      <c r="L140" s="40"/>
    </row>
    <row r="141" spans="1:12" ht="15" x14ac:dyDescent="0.25">
      <c r="A141" s="22"/>
      <c r="B141" s="14"/>
      <c r="C141" s="10"/>
      <c r="D141" s="6"/>
      <c r="E141" s="39"/>
      <c r="F141" s="40"/>
      <c r="G141" s="40"/>
      <c r="H141" s="40"/>
      <c r="I141" s="40"/>
      <c r="J141" s="40"/>
      <c r="K141" s="41"/>
      <c r="L141" s="40"/>
    </row>
    <row r="142" spans="1:12" ht="15" x14ac:dyDescent="0.25">
      <c r="A142" s="22"/>
      <c r="B142" s="14"/>
      <c r="C142" s="10"/>
      <c r="D142" s="6"/>
      <c r="E142" s="49"/>
      <c r="F142" s="53"/>
      <c r="G142" s="40"/>
      <c r="H142" s="40"/>
      <c r="I142" s="40"/>
      <c r="J142" s="40"/>
      <c r="K142" s="41"/>
      <c r="L142" s="40"/>
    </row>
    <row r="143" spans="1:12" ht="15" x14ac:dyDescent="0.25">
      <c r="A143" s="22"/>
      <c r="B143" s="14"/>
      <c r="C143" s="10"/>
      <c r="D143" s="6"/>
      <c r="E143" s="49"/>
      <c r="F143" s="54"/>
      <c r="G143" s="40"/>
      <c r="H143" s="40"/>
      <c r="I143" s="40"/>
      <c r="J143" s="40"/>
      <c r="K143" s="41"/>
      <c r="L143" s="40"/>
    </row>
    <row r="144" spans="1:12" ht="15" x14ac:dyDescent="0.25">
      <c r="A144" s="22"/>
      <c r="B144" s="14"/>
      <c r="C144" s="10"/>
      <c r="D144" s="6"/>
      <c r="E144" s="55"/>
      <c r="F144" s="56"/>
      <c r="G144" s="40"/>
      <c r="H144" s="40"/>
      <c r="I144" s="40"/>
      <c r="J144" s="40"/>
      <c r="K144" s="41"/>
      <c r="L144" s="40"/>
    </row>
    <row r="145" spans="1:12" ht="15" x14ac:dyDescent="0.25">
      <c r="A145" s="22"/>
      <c r="B145" s="14"/>
      <c r="C145" s="10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2"/>
      <c r="B146" s="14"/>
      <c r="C146" s="10"/>
      <c r="D146" s="6"/>
      <c r="E146" s="49"/>
      <c r="F146" s="54"/>
      <c r="G146" s="40"/>
      <c r="H146" s="40"/>
      <c r="I146" s="40"/>
      <c r="J146" s="40"/>
      <c r="K146" s="41"/>
      <c r="L146" s="40"/>
    </row>
    <row r="147" spans="1:12" ht="15" x14ac:dyDescent="0.25">
      <c r="A147" s="22"/>
      <c r="B147" s="14"/>
      <c r="C147" s="10"/>
      <c r="D147" s="5"/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5"/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6"/>
      <c r="C149" s="7"/>
      <c r="D149" s="17" t="s">
        <v>31</v>
      </c>
      <c r="E149" s="8"/>
      <c r="F149" s="18">
        <f>SUM(F140:F148)</f>
        <v>0</v>
      </c>
      <c r="G149" s="18">
        <f t="shared" ref="G149:J149" si="29">SUM(G140:G148)</f>
        <v>0</v>
      </c>
      <c r="H149" s="18">
        <f t="shared" si="29"/>
        <v>0</v>
      </c>
      <c r="I149" s="18">
        <f t="shared" si="29"/>
        <v>0</v>
      </c>
      <c r="J149" s="18">
        <f t="shared" si="29"/>
        <v>0</v>
      </c>
      <c r="K149" s="24"/>
      <c r="L149" s="18">
        <f t="shared" ref="L149" si="30">SUM(L140:L148)</f>
        <v>0</v>
      </c>
    </row>
    <row r="150" spans="1:12" ht="15.75" thickBot="1" x14ac:dyDescent="0.25">
      <c r="A150" s="28">
        <f>A134</f>
        <v>2</v>
      </c>
      <c r="B150" s="29">
        <f>B134</f>
        <v>6</v>
      </c>
      <c r="C150" s="219" t="s">
        <v>4</v>
      </c>
      <c r="D150" s="220"/>
      <c r="E150" s="30"/>
      <c r="F150" s="31">
        <f>F139+F149</f>
        <v>457</v>
      </c>
      <c r="G150" s="31">
        <f>G139+G149</f>
        <v>19.535</v>
      </c>
      <c r="H150" s="31">
        <f>H139+H149</f>
        <v>18.46</v>
      </c>
      <c r="I150" s="31">
        <f>I139+I149</f>
        <v>73.164999999999992</v>
      </c>
      <c r="J150" s="31">
        <f>J139+J149</f>
        <v>545.15000000000009</v>
      </c>
      <c r="K150" s="31"/>
      <c r="L150" s="31">
        <f>L139+L149</f>
        <v>63.281999999999989</v>
      </c>
    </row>
    <row r="151" spans="1:12" ht="13.5" thickBot="1" x14ac:dyDescent="0.25">
      <c r="A151" s="26"/>
      <c r="B151" s="27"/>
      <c r="C151" s="222" t="s">
        <v>5</v>
      </c>
      <c r="D151" s="222"/>
      <c r="E151" s="222"/>
      <c r="F151" s="33">
        <f>(F17+F28+F39+F49+F60+F90+F100+F110+F120+F133)/(IF(F17=0,0,1)+IF(F28=0,0,1)+IF(F39=0,0,1)+IF(F49=0,0,1)+IF(F60=0,0,1)+IF(F90=0,0,1)+IF(F100=0,0,1)+IF(F110=0,0,1)+IF(F120=0,0,1)+IF(F133=0,0,1))</f>
        <v>893</v>
      </c>
      <c r="G151" s="33">
        <f>(G17+G28+G39+G49+G60+G90+G100+G110+G120+G133)/(IF(G17=0,0,1)+IF(G28=0,0,1)+IF(G39=0,0,1)+IF(G49=0,0,1)+IF(G60=0,0,1)+IF(G90=0,0,1)+IF(G100=0,0,1)+IF(G110=0,0,1)+IF(G120=0,0,1)+IF(G133=0,0,1))</f>
        <v>4561.7362000000012</v>
      </c>
      <c r="H151" s="33">
        <f>(H17+H28+H39+H49+H60+H90+H100+H110+H120+H133)/(IF(H17=0,0,1)+IF(H28=0,0,1)+IF(H39=0,0,1)+IF(H49=0,0,1)+IF(H60=0,0,1)+IF(H90=0,0,1)+IF(H100=0,0,1)+IF(H110=0,0,1)+IF(H120=0,0,1)+IF(H133=0,0,1))</f>
        <v>24.060099999999998</v>
      </c>
      <c r="I151" s="33">
        <f>(I17+I28+I39+I49+I60+I90+I100+I110+I120+I133)/(IF(I17=0,0,1)+IF(I28=0,0,1)+IF(I39=0,0,1)+IF(I49=0,0,1)+IF(I60=0,0,1)+IF(I90=0,0,1)+IF(I100=0,0,1)+IF(I110=0,0,1)+IF(I120=0,0,1)+IF(I133=0,0,1))</f>
        <v>104.944</v>
      </c>
      <c r="J151" s="33">
        <f>(J17+J28+J39+J49+J60+J90+J100+J110+J120+J133)/(IF(J17=0,0,1)+IF(J28=0,0,1)+IF(J39=0,0,1)+IF(J49=0,0,1)+IF(J60=0,0,1)+IF(J90=0,0,1)+IF(J100=0,0,1)+IF(J110=0,0,1)+IF(J120=0,0,1)+IF(J133=0,0,1))</f>
        <v>695.87990000000002</v>
      </c>
      <c r="K151" s="33"/>
      <c r="L151" s="33">
        <f>(L17+L28+L39+L49+L60+L90+L100+L110+L120+L133)/(IF(L17=0,0,1)+IF(L28=0,0,1)+IF(L39=0,0,1)+IF(L49=0,0,1)+IF(L60=0,0,1)+IF(L90=0,0,1)+IF(L100=0,0,1)+IF(L110=0,0,1)+IF(L120=0,0,1)+IF(L133=0,0,1))</f>
        <v>73.591100000000012</v>
      </c>
    </row>
  </sheetData>
  <mergeCells count="14">
    <mergeCell ref="C1:E1"/>
    <mergeCell ref="H1:K1"/>
    <mergeCell ref="H2:K2"/>
    <mergeCell ref="C28:D28"/>
    <mergeCell ref="C39:D39"/>
    <mergeCell ref="C49:D49"/>
    <mergeCell ref="C60:D60"/>
    <mergeCell ref="C17:D17"/>
    <mergeCell ref="C151:E151"/>
    <mergeCell ref="C133:D133"/>
    <mergeCell ref="C100:D100"/>
    <mergeCell ref="C110:D110"/>
    <mergeCell ref="C120:D120"/>
    <mergeCell ref="C150:D1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dcterms:created xsi:type="dcterms:W3CDTF">2022-05-16T14:23:56Z</dcterms:created>
  <dcterms:modified xsi:type="dcterms:W3CDTF">2024-09-16T08:42:19Z</dcterms:modified>
</cp:coreProperties>
</file>