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256" windowHeight="11232"/>
  </bookViews>
  <sheets>
    <sheet name="Меню младшие 1-4 кл (2)" sheetId="14" r:id="rId1"/>
    <sheet name="Меню младшие 1-4 кл" sheetId="6" r:id="rId2"/>
    <sheet name="Меню старшие 5-11 кл " sheetId="7" r:id="rId3"/>
    <sheet name="Замена 1 неделя" sheetId="9" r:id="rId4"/>
    <sheet name="Замена 2 неделя" sheetId="13" r:id="rId5"/>
    <sheet name="Меню сокращенное" sheetId="12" r:id="rId6"/>
  </sheets>
  <calcPr calcId="162913" refMode="R1C1"/>
</workbook>
</file>

<file path=xl/calcChain.xml><?xml version="1.0" encoding="utf-8"?>
<calcChain xmlns="http://schemas.openxmlformats.org/spreadsheetml/2006/main">
  <c r="O93" i="14" l="1"/>
  <c r="N93" i="14"/>
  <c r="M93" i="14"/>
  <c r="L93" i="14"/>
  <c r="K93" i="14"/>
  <c r="J93" i="14"/>
  <c r="I93" i="14"/>
  <c r="H93" i="14"/>
  <c r="G93" i="14"/>
  <c r="F93" i="14"/>
  <c r="E93" i="14"/>
  <c r="D93" i="14"/>
  <c r="O86" i="14"/>
  <c r="N86" i="14"/>
  <c r="M86" i="14"/>
  <c r="L86" i="14"/>
  <c r="K86" i="14"/>
  <c r="J86" i="14"/>
  <c r="I86" i="14"/>
  <c r="H86" i="14"/>
  <c r="G86" i="14"/>
  <c r="F86" i="14"/>
  <c r="E86" i="14"/>
  <c r="D86" i="14"/>
  <c r="O74" i="14"/>
  <c r="N74" i="14"/>
  <c r="M74" i="14"/>
  <c r="L74" i="14"/>
  <c r="K74" i="14"/>
  <c r="J74" i="14"/>
  <c r="I74" i="14"/>
  <c r="H74" i="14"/>
  <c r="G74" i="14"/>
  <c r="F74" i="14"/>
  <c r="E74" i="14"/>
  <c r="D74" i="14"/>
  <c r="O66" i="14"/>
  <c r="N66" i="14"/>
  <c r="M66" i="14"/>
  <c r="L66" i="14"/>
  <c r="K66" i="14"/>
  <c r="J66" i="14"/>
  <c r="I66" i="14"/>
  <c r="H66" i="14"/>
  <c r="G66" i="14"/>
  <c r="F66" i="14"/>
  <c r="E66" i="14"/>
  <c r="D66" i="14"/>
  <c r="O58" i="14"/>
  <c r="N58" i="14"/>
  <c r="M58" i="14"/>
  <c r="L58" i="14"/>
  <c r="K58" i="14"/>
  <c r="J58" i="14"/>
  <c r="I58" i="14"/>
  <c r="H58" i="14"/>
  <c r="G58" i="14"/>
  <c r="F58" i="14"/>
  <c r="E58" i="14"/>
  <c r="D58" i="14"/>
  <c r="O46" i="14"/>
  <c r="O47" i="14"/>
  <c r="N46" i="14"/>
  <c r="N47" i="14"/>
  <c r="M46" i="14"/>
  <c r="M47" i="14"/>
  <c r="L46" i="14"/>
  <c r="L47" i="14"/>
  <c r="K46" i="14"/>
  <c r="K47" i="14"/>
  <c r="J46" i="14"/>
  <c r="J47" i="14"/>
  <c r="I46" i="14"/>
  <c r="I47" i="14"/>
  <c r="H46" i="14"/>
  <c r="H47" i="14"/>
  <c r="G46" i="14"/>
  <c r="G47" i="14"/>
  <c r="F46" i="14"/>
  <c r="F47" i="14"/>
  <c r="E46" i="14"/>
  <c r="E47" i="14"/>
  <c r="D46" i="14"/>
  <c r="D47" i="14"/>
  <c r="O38" i="14"/>
  <c r="O39" i="14"/>
  <c r="N38" i="14"/>
  <c r="N39" i="14"/>
  <c r="M38" i="14"/>
  <c r="M39" i="14"/>
  <c r="L38" i="14"/>
  <c r="L39" i="14"/>
  <c r="K38" i="14"/>
  <c r="K39" i="14"/>
  <c r="J38" i="14"/>
  <c r="J39" i="14"/>
  <c r="I38" i="14"/>
  <c r="I39" i="14"/>
  <c r="H38" i="14"/>
  <c r="H39" i="14"/>
  <c r="G38" i="14"/>
  <c r="G39" i="14"/>
  <c r="F38" i="14"/>
  <c r="F39" i="14"/>
  <c r="E38" i="14"/>
  <c r="E39" i="14"/>
  <c r="D38" i="14"/>
  <c r="D39" i="14"/>
  <c r="O25" i="14"/>
  <c r="N25" i="14"/>
  <c r="M25" i="14"/>
  <c r="L25" i="14"/>
  <c r="K25" i="14"/>
  <c r="J25" i="14"/>
  <c r="I25" i="14"/>
  <c r="H25" i="14"/>
  <c r="G25" i="14"/>
  <c r="F25" i="14"/>
  <c r="E25" i="14"/>
  <c r="D25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O9" i="14"/>
  <c r="N9" i="14"/>
  <c r="M9" i="14"/>
  <c r="L9" i="14"/>
  <c r="K9" i="14"/>
  <c r="J9" i="14"/>
  <c r="I9" i="14"/>
  <c r="H9" i="14"/>
  <c r="G9" i="14"/>
  <c r="F9" i="14"/>
  <c r="E9" i="14"/>
  <c r="D9" i="14"/>
  <c r="H32" i="13"/>
  <c r="I32" i="13"/>
  <c r="J32" i="13"/>
  <c r="G32" i="13"/>
  <c r="J25" i="13"/>
  <c r="I25" i="13"/>
  <c r="H25" i="13"/>
  <c r="G25" i="13"/>
  <c r="I29" i="9"/>
  <c r="G24" i="9"/>
  <c r="H24" i="9"/>
  <c r="I24" i="9"/>
  <c r="J24" i="9"/>
  <c r="G26" i="9"/>
  <c r="G29" i="9"/>
  <c r="H26" i="9"/>
  <c r="H29" i="9"/>
  <c r="I26" i="9"/>
  <c r="J26" i="9"/>
  <c r="J29" i="9"/>
  <c r="E153" i="7"/>
  <c r="F153" i="7"/>
  <c r="G153" i="7"/>
  <c r="H153" i="7"/>
  <c r="I153" i="7"/>
  <c r="J153" i="7"/>
  <c r="K153" i="7"/>
  <c r="L153" i="7"/>
  <c r="M153" i="7"/>
  <c r="N153" i="7"/>
  <c r="O153" i="7"/>
  <c r="D153" i="7"/>
  <c r="E147" i="7"/>
  <c r="F147" i="7"/>
  <c r="G147" i="7"/>
  <c r="H147" i="7"/>
  <c r="I147" i="7"/>
  <c r="J147" i="7"/>
  <c r="K147" i="7"/>
  <c r="L147" i="7"/>
  <c r="M147" i="7"/>
  <c r="N147" i="7"/>
  <c r="O147" i="7"/>
  <c r="D147" i="7"/>
  <c r="E140" i="7"/>
  <c r="F140" i="7"/>
  <c r="G140" i="7"/>
  <c r="H140" i="7"/>
  <c r="I140" i="7"/>
  <c r="J140" i="7"/>
  <c r="K140" i="7"/>
  <c r="L140" i="7"/>
  <c r="M140" i="7"/>
  <c r="N140" i="7"/>
  <c r="O140" i="7"/>
  <c r="D140" i="7"/>
  <c r="E126" i="7"/>
  <c r="F126" i="7"/>
  <c r="G126" i="7"/>
  <c r="H126" i="7"/>
  <c r="I126" i="7"/>
  <c r="J126" i="7"/>
  <c r="K126" i="7"/>
  <c r="L126" i="7"/>
  <c r="M126" i="7"/>
  <c r="N126" i="7"/>
  <c r="O126" i="7"/>
  <c r="D126" i="7"/>
  <c r="E90" i="7"/>
  <c r="F90" i="7"/>
  <c r="G90" i="7"/>
  <c r="H90" i="7"/>
  <c r="I90" i="7"/>
  <c r="J90" i="7"/>
  <c r="K90" i="7"/>
  <c r="L90" i="7"/>
  <c r="M90" i="7"/>
  <c r="N90" i="7"/>
  <c r="O90" i="7"/>
  <c r="D90" i="7"/>
  <c r="E119" i="7"/>
  <c r="F119" i="7"/>
  <c r="G119" i="7"/>
  <c r="H119" i="7"/>
  <c r="I119" i="7"/>
  <c r="J119" i="7"/>
  <c r="K119" i="7"/>
  <c r="L119" i="7"/>
  <c r="M119" i="7"/>
  <c r="N119" i="7"/>
  <c r="O119" i="7"/>
  <c r="D119" i="7"/>
  <c r="E112" i="7"/>
  <c r="F112" i="7"/>
  <c r="G112" i="7"/>
  <c r="H112" i="7"/>
  <c r="I112" i="7"/>
  <c r="J112" i="7"/>
  <c r="J154" i="7"/>
  <c r="K112" i="7"/>
  <c r="L112" i="7"/>
  <c r="M112" i="7"/>
  <c r="M154" i="7"/>
  <c r="N112" i="7"/>
  <c r="O112" i="7"/>
  <c r="D112" i="7"/>
  <c r="E97" i="7"/>
  <c r="F97" i="7"/>
  <c r="G97" i="7"/>
  <c r="H97" i="7"/>
  <c r="I97" i="7"/>
  <c r="J97" i="7"/>
  <c r="K97" i="7"/>
  <c r="L97" i="7"/>
  <c r="M97" i="7"/>
  <c r="N97" i="7"/>
  <c r="O97" i="7"/>
  <c r="D97" i="7"/>
  <c r="E83" i="7"/>
  <c r="F83" i="7"/>
  <c r="G83" i="7"/>
  <c r="H83" i="7"/>
  <c r="I83" i="7"/>
  <c r="J83" i="7"/>
  <c r="K83" i="7"/>
  <c r="L83" i="7"/>
  <c r="M83" i="7"/>
  <c r="N83" i="7"/>
  <c r="O83" i="7"/>
  <c r="D83" i="7"/>
  <c r="E73" i="7"/>
  <c r="F73" i="7"/>
  <c r="G73" i="7"/>
  <c r="H73" i="7"/>
  <c r="I73" i="7"/>
  <c r="J73" i="7"/>
  <c r="K73" i="7"/>
  <c r="L73" i="7"/>
  <c r="M73" i="7"/>
  <c r="N73" i="7"/>
  <c r="O73" i="7"/>
  <c r="D73" i="7"/>
  <c r="E65" i="7"/>
  <c r="F65" i="7"/>
  <c r="G65" i="7"/>
  <c r="H65" i="7"/>
  <c r="I65" i="7"/>
  <c r="J65" i="7"/>
  <c r="K65" i="7"/>
  <c r="L65" i="7"/>
  <c r="M65" i="7"/>
  <c r="N65" i="7"/>
  <c r="O65" i="7"/>
  <c r="D65" i="7"/>
  <c r="E58" i="7"/>
  <c r="F58" i="7"/>
  <c r="F98" i="7"/>
  <c r="G58" i="7"/>
  <c r="H58" i="7"/>
  <c r="I58" i="7"/>
  <c r="J58" i="7"/>
  <c r="J155" i="7"/>
  <c r="J156" i="7"/>
  <c r="K58" i="7"/>
  <c r="L58" i="7"/>
  <c r="M58" i="7"/>
  <c r="M155" i="7"/>
  <c r="M156" i="7"/>
  <c r="N58" i="7"/>
  <c r="N155" i="7"/>
  <c r="N156" i="7"/>
  <c r="O58" i="7"/>
  <c r="D58" i="7"/>
  <c r="E46" i="6"/>
  <c r="E47" i="6"/>
  <c r="F46" i="6"/>
  <c r="F47" i="6"/>
  <c r="G46" i="6"/>
  <c r="G47" i="6"/>
  <c r="H46" i="6"/>
  <c r="H47" i="6"/>
  <c r="I46" i="6"/>
  <c r="I47" i="6"/>
  <c r="J46" i="6"/>
  <c r="J47" i="6"/>
  <c r="K46" i="6"/>
  <c r="K47" i="6"/>
  <c r="L46" i="6"/>
  <c r="L47" i="6"/>
  <c r="M46" i="6"/>
  <c r="M47" i="6"/>
  <c r="N46" i="6"/>
  <c r="N47" i="6"/>
  <c r="O46" i="6"/>
  <c r="O47" i="6"/>
  <c r="D46" i="6"/>
  <c r="D47" i="6"/>
  <c r="H17" i="9"/>
  <c r="I17" i="9"/>
  <c r="J17" i="9"/>
  <c r="G17" i="9"/>
  <c r="J10" i="9"/>
  <c r="I10" i="9"/>
  <c r="H10" i="9"/>
  <c r="G10" i="9"/>
  <c r="E93" i="6"/>
  <c r="F93" i="6"/>
  <c r="G93" i="6"/>
  <c r="H93" i="6"/>
  <c r="I93" i="6"/>
  <c r="J93" i="6"/>
  <c r="K93" i="6"/>
  <c r="L93" i="6"/>
  <c r="M93" i="6"/>
  <c r="N93" i="6"/>
  <c r="O93" i="6"/>
  <c r="D93" i="6"/>
  <c r="E86" i="6"/>
  <c r="F86" i="6"/>
  <c r="G86" i="6"/>
  <c r="H86" i="6"/>
  <c r="I86" i="6"/>
  <c r="J86" i="6"/>
  <c r="K86" i="6"/>
  <c r="L86" i="6"/>
  <c r="M86" i="6"/>
  <c r="N86" i="6"/>
  <c r="O86" i="6"/>
  <c r="D86" i="6"/>
  <c r="E74" i="6"/>
  <c r="F74" i="6"/>
  <c r="G74" i="6"/>
  <c r="H74" i="6"/>
  <c r="I74" i="6"/>
  <c r="J74" i="6"/>
  <c r="K74" i="6"/>
  <c r="L74" i="6"/>
  <c r="M74" i="6"/>
  <c r="N74" i="6"/>
  <c r="O74" i="6"/>
  <c r="D74" i="6"/>
  <c r="E66" i="6"/>
  <c r="F66" i="6"/>
  <c r="G66" i="6"/>
  <c r="H66" i="6"/>
  <c r="I66" i="6"/>
  <c r="J66" i="6"/>
  <c r="K66" i="6"/>
  <c r="L66" i="6"/>
  <c r="M66" i="6"/>
  <c r="N66" i="6"/>
  <c r="O66" i="6"/>
  <c r="D66" i="6"/>
  <c r="E58" i="6"/>
  <c r="F58" i="6"/>
  <c r="G58" i="6"/>
  <c r="H58" i="6"/>
  <c r="I58" i="6"/>
  <c r="J58" i="6"/>
  <c r="K58" i="6"/>
  <c r="L58" i="6"/>
  <c r="M58" i="6"/>
  <c r="N58" i="6"/>
  <c r="O58" i="6"/>
  <c r="D58" i="6"/>
  <c r="E25" i="6"/>
  <c r="F25" i="6"/>
  <c r="G25" i="6"/>
  <c r="H25" i="6"/>
  <c r="I25" i="6"/>
  <c r="J25" i="6"/>
  <c r="K25" i="6"/>
  <c r="L25" i="6"/>
  <c r="M25" i="6"/>
  <c r="N25" i="6"/>
  <c r="O25" i="6"/>
  <c r="D25" i="6"/>
  <c r="D16" i="6"/>
  <c r="E9" i="6"/>
  <c r="F9" i="6"/>
  <c r="G9" i="6"/>
  <c r="H9" i="6"/>
  <c r="I9" i="6"/>
  <c r="J9" i="6"/>
  <c r="K9" i="6"/>
  <c r="L9" i="6"/>
  <c r="M9" i="6"/>
  <c r="N9" i="6"/>
  <c r="O9" i="6"/>
  <c r="D9" i="6"/>
  <c r="E38" i="6"/>
  <c r="E39" i="6"/>
  <c r="F38" i="6"/>
  <c r="F39" i="6"/>
  <c r="G38" i="6"/>
  <c r="G39" i="6"/>
  <c r="H38" i="6"/>
  <c r="H39" i="6"/>
  <c r="I38" i="6"/>
  <c r="I39" i="6"/>
  <c r="J38" i="6"/>
  <c r="J39" i="6"/>
  <c r="K38" i="6"/>
  <c r="K39" i="6"/>
  <c r="L38" i="6"/>
  <c r="L39" i="6"/>
  <c r="M38" i="6"/>
  <c r="M39" i="6"/>
  <c r="N38" i="6"/>
  <c r="N39" i="6"/>
  <c r="O38" i="6"/>
  <c r="O39" i="6"/>
  <c r="D38" i="6"/>
  <c r="D39" i="6"/>
  <c r="E16" i="6"/>
  <c r="F16" i="6"/>
  <c r="G16" i="6"/>
  <c r="H16" i="6"/>
  <c r="I16" i="6"/>
  <c r="J16" i="6"/>
  <c r="K16" i="6"/>
  <c r="L16" i="6"/>
  <c r="M16" i="6"/>
  <c r="N16" i="6"/>
  <c r="O16" i="6"/>
  <c r="J18" i="13"/>
  <c r="I18" i="13"/>
  <c r="H18" i="13"/>
  <c r="G18" i="13"/>
  <c r="C155" i="7"/>
  <c r="C156" i="7"/>
  <c r="C98" i="7"/>
  <c r="C154" i="7"/>
  <c r="M98" i="7"/>
  <c r="G154" i="7"/>
  <c r="H154" i="7"/>
  <c r="N154" i="7"/>
  <c r="K98" i="7"/>
  <c r="F154" i="7"/>
  <c r="O154" i="7"/>
  <c r="D154" i="7"/>
  <c r="D155" i="7"/>
  <c r="D156" i="7"/>
  <c r="E98" i="7"/>
  <c r="L154" i="7"/>
  <c r="O155" i="7"/>
  <c r="O156" i="7"/>
  <c r="H98" i="7"/>
  <c r="I155" i="7"/>
  <c r="I156" i="7"/>
  <c r="D98" i="7"/>
  <c r="I98" i="7"/>
  <c r="O98" i="7"/>
  <c r="L98" i="7"/>
  <c r="G98" i="7"/>
  <c r="E155" i="7"/>
  <c r="E156" i="7"/>
  <c r="H155" i="7"/>
  <c r="H156" i="7"/>
  <c r="K154" i="7"/>
  <c r="I154" i="7"/>
  <c r="E154" i="7"/>
  <c r="L155" i="7"/>
  <c r="L156" i="7"/>
  <c r="G155" i="7"/>
  <c r="G156" i="7"/>
  <c r="K155" i="7"/>
  <c r="K156" i="7"/>
  <c r="N98" i="7"/>
  <c r="J98" i="7"/>
  <c r="F155" i="7"/>
  <c r="F156" i="7"/>
</calcChain>
</file>

<file path=xl/sharedStrings.xml><?xml version="1.0" encoding="utf-8"?>
<sst xmlns="http://schemas.openxmlformats.org/spreadsheetml/2006/main" count="867" uniqueCount="197">
  <si>
    <t>Наименование блюд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</si>
  <si>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</si>
  <si>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</si>
  <si>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</si>
  <si>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</si>
  <si>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</si>
  <si>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</si>
  <si>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</si>
  <si>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</si>
  <si>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</si>
  <si>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</si>
  <si>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</si>
  <si>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</si>
  <si>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2-ая неделя </t>
  </si>
  <si>
    <t>1 день</t>
  </si>
  <si>
    <t>Итого:</t>
  </si>
  <si>
    <t>2 день</t>
  </si>
  <si>
    <t>3 день</t>
  </si>
  <si>
    <t>150/5</t>
  </si>
  <si>
    <t>4 день</t>
  </si>
  <si>
    <t>5 день</t>
  </si>
  <si>
    <t>6 день</t>
  </si>
  <si>
    <t>50/150</t>
  </si>
  <si>
    <t>50/50</t>
  </si>
  <si>
    <t>№ рецептуры</t>
  </si>
  <si>
    <t>1-ая неделя</t>
  </si>
  <si>
    <t>Выход,г</t>
  </si>
  <si>
    <t>Чай с сахаром</t>
  </si>
  <si>
    <t>Хлеб пшеничный</t>
  </si>
  <si>
    <t>Хлеб ржаной</t>
  </si>
  <si>
    <t>Плоды и ягоды свежие (яблоки)</t>
  </si>
  <si>
    <t xml:space="preserve">Чай с сахаром, с лимоном </t>
  </si>
  <si>
    <t>Хим.состав и калорийность российских продуктов питания табл 9 стр 184 , 2012 Дели +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</si>
  <si>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</si>
  <si>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6 стр 134 , 2012 Дели +</t>
  </si>
  <si>
    <t>Каша гречневая рассыпчатая с маслом сливочным</t>
  </si>
  <si>
    <t>№ 376 Сбор.рец. На прод-ию для обуч. Во всех образ.учреж-Дели 2017</t>
  </si>
  <si>
    <t>№ 171 Сбор.рец. На прод-ию для обуч. Во всех образ.учреж-Дели 2017</t>
  </si>
  <si>
    <t>Пюре картофельное с маслом сливочным</t>
  </si>
  <si>
    <t>№ 312 Сбор.рец. На прод-ию для обуч. Во всех образ.учреж-Дели -2017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</si>
  <si>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</si>
  <si>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</si>
  <si>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90</t>
  </si>
  <si>
    <t>Сыр порционно</t>
  </si>
  <si>
    <t>№ 15 Сбор.рец. На прод-ию для обуч. Во всех образ.учреж-Дели 2017</t>
  </si>
  <si>
    <t xml:space="preserve">ПРИМЕРНОЕ ДВУХНЕДЕЛЬНОЕ МЕНЮ ДЛЯ ОБУЧАЮЩИХСЯ В ОБЩЕОБРАЗОВАТЕЛЬНЫХ ОРГАНИЗАЦИЯХ С 5 по 11 КЛАССЫ </t>
  </si>
  <si>
    <t xml:space="preserve">Примерное цикличное двенадцатидневное меню </t>
  </si>
  <si>
    <t>Разработано и утвеждено</t>
  </si>
  <si>
    <t>Для организации питания обучающихся общеобразовательных организаций Республики Татарстан</t>
  </si>
  <si>
    <t xml:space="preserve">№ 15 Сбор.рец. На прод-ию для обуч. Во всех образ.учреж-Дели -2017 </t>
  </si>
  <si>
    <t>Макаронные изделия отварные с маслом сливочным</t>
  </si>
  <si>
    <t>190/10</t>
  </si>
  <si>
    <t>185/10/5</t>
  </si>
  <si>
    <t>10</t>
  </si>
  <si>
    <t>ТТК</t>
  </si>
  <si>
    <t xml:space="preserve"> 2 день</t>
  </si>
  <si>
    <t>Замена блюда</t>
  </si>
  <si>
    <t>День</t>
  </si>
  <si>
    <t>Прием пищи</t>
  </si>
  <si>
    <t>Заменяемое блюдо/ Вариант Замены</t>
  </si>
  <si>
    <t>Белки,г</t>
  </si>
  <si>
    <t>Жиры,г</t>
  </si>
  <si>
    <t>Углеводы,г</t>
  </si>
  <si>
    <t>ЭЦ,ккал</t>
  </si>
  <si>
    <t>по меню</t>
  </si>
  <si>
    <t>замена</t>
  </si>
  <si>
    <t>ГОРЯЧИЙ ЗАВТРАК</t>
  </si>
  <si>
    <t>7-11 лет</t>
  </si>
  <si>
    <t>Макаронные изделия с маслом сливочным</t>
  </si>
  <si>
    <t>Чай  с сахаром,с лимоном</t>
  </si>
  <si>
    <t>2-ая неделя</t>
  </si>
  <si>
    <t>Салат из отварной свеклы</t>
  </si>
  <si>
    <t xml:space="preserve">Чай с сахаром </t>
  </si>
  <si>
    <t>180/3</t>
  </si>
  <si>
    <t>№ 229 Сбор.рец. На прод-ию для обуч. Во всех образ.учреж-Дели 2017</t>
  </si>
  <si>
    <t>Рыба, тушенная в томате с овощами</t>
  </si>
  <si>
    <t>Овощи тушеные с мясом</t>
  </si>
  <si>
    <t>Согласовано</t>
  </si>
  <si>
    <t>Руководитель общеобразовательного учреждения</t>
  </si>
  <si>
    <t>________________________</t>
  </si>
  <si>
    <t>Компот из сухофруктов (75С)</t>
  </si>
  <si>
    <t>№349  Сбор.рец. На прод-ию для обуч. Во всех образ.учреж-Дели 2017</t>
  </si>
  <si>
    <t>Компот из сухофруктов (75С) (сахара 10г)</t>
  </si>
  <si>
    <t>ВСЕГО за 12 дней:</t>
  </si>
  <si>
    <t>В среднем на 1 учащегося в день:</t>
  </si>
  <si>
    <t>(общеобразовательные организации с режимом обучения до 6 часов)</t>
  </si>
  <si>
    <t>Горячий завтрак младшие классы          (7-11 лет)</t>
  </si>
  <si>
    <t>180</t>
  </si>
  <si>
    <t>Гуляш из говядины</t>
  </si>
  <si>
    <t>№ 260 Сбор.рец. На прод-ию для обуч. Во всех образ.учреж-Дели -2017</t>
  </si>
  <si>
    <t>№ 265 Сбор.рец. На прод-ию для обуч. Во всех образ.учреж-Дели -2017</t>
  </si>
  <si>
    <t>нет</t>
  </si>
  <si>
    <t>Плов из говядины с рисовой крупой</t>
  </si>
  <si>
    <t>Гуляш из отварной говядины</t>
  </si>
  <si>
    <t>12 лет и ст</t>
  </si>
  <si>
    <t>Каша гречневая рассыпчатая</t>
  </si>
  <si>
    <t>60/40</t>
  </si>
  <si>
    <t>Итого за 6 дней 1 недели:</t>
  </si>
  <si>
    <t>Итого за 6 дней 2 недели:</t>
  </si>
  <si>
    <t>Горячий завтрак старшие классы          (12 лет и старше)</t>
  </si>
  <si>
    <t>150/3</t>
  </si>
  <si>
    <t>Рис отварный рассыпчатый с маслом сливочным</t>
  </si>
  <si>
    <t>№ 382 Сбор.рец. На прод-ию для обуч. Во всех образ.учреж-Дели 2017</t>
  </si>
  <si>
    <t>Какао с молоком</t>
  </si>
  <si>
    <t>200</t>
  </si>
  <si>
    <r>
      <rPr>
        <sz val="11"/>
        <rFont val="Times New Roman"/>
        <family val="1"/>
        <charset val="204"/>
      </rPr>
      <t xml:space="preserve">Котлеты </t>
    </r>
    <r>
      <rPr>
        <sz val="10"/>
        <rFont val="Times New Roman"/>
        <family val="1"/>
        <charset val="204"/>
      </rPr>
      <t>"</t>
    </r>
    <r>
      <rPr>
        <sz val="11"/>
        <rFont val="Times New Roman"/>
        <family val="1"/>
        <charset val="204"/>
      </rPr>
      <t>Аппетитные</t>
    </r>
    <r>
      <rPr>
        <sz val="10"/>
        <rFont val="Times New Roman"/>
        <family val="1"/>
        <charset val="204"/>
      </rPr>
      <t>"</t>
    </r>
  </si>
  <si>
    <t>Каша пшенная молочная с маслом сливочным</t>
  </si>
  <si>
    <t>Тефтели куриные с гречневой крупой сметанно-томатном соусе</t>
  </si>
  <si>
    <t>Чай "Витаминный" с шиповником</t>
  </si>
  <si>
    <t>Чай  с сахаром,с яблоком</t>
  </si>
  <si>
    <t xml:space="preserve">№ 52 Сбор.рец. На прод-ию для обуч. Во всех образ.учреж-Дели -2017 </t>
  </si>
  <si>
    <t>Сосиски отварные</t>
  </si>
  <si>
    <t>Тефтели куриные с гречневой крупой в сметанно-томатном соусе</t>
  </si>
  <si>
    <t>Чай с сахаром, с яблоком</t>
  </si>
  <si>
    <t>№ 376  Сбор.рец. На прод-ию для обуч. Во всех образ.учреж-Дели 2017</t>
  </si>
  <si>
    <t>№ 143,241 Сбор.рец. На прод-ию для обуч. Во всех образ.учреж-Дели 2017</t>
  </si>
  <si>
    <t>№ 234, 304 Сбор.рец. На прод-ию для обуч. Во всех образ.учреж-Дели 2015</t>
  </si>
  <si>
    <t>90/150/3</t>
  </si>
  <si>
    <t>Пюре картофельное</t>
  </si>
  <si>
    <t>Котлета из мяса птицы</t>
  </si>
  <si>
    <t>180/10/10</t>
  </si>
  <si>
    <t>Котлеты из мяса птицы с макаронными изделиями отварными, с маслом сливочным</t>
  </si>
  <si>
    <t>Котлета из мяса птицы с картофельное пюре, с маслом сливочным</t>
  </si>
  <si>
    <t>Компот из свежих яблок (75С)</t>
  </si>
  <si>
    <t>Компот из свежих яблок (75С)(сахара 10г)</t>
  </si>
  <si>
    <t>№342  Сбор.рец. На прод-ию для обуч. Во всех образ.учреж-Дели 2017</t>
  </si>
  <si>
    <t>Котлеты "Аппетитные" с кашей гречневой рассыпчатой с маслом сливочным</t>
  </si>
  <si>
    <t>75/150/3</t>
  </si>
  <si>
    <t>Каша пшенная молочная с маслом сливочным мл.кл. /Каша пшенная молочная ст.кл.</t>
  </si>
  <si>
    <t>Макаронные изделия отварные</t>
  </si>
  <si>
    <t>День 1 (1 неделя)</t>
  </si>
  <si>
    <t>Компот из сухофруктов (75С)               (сахар 20г)</t>
  </si>
  <si>
    <t xml:space="preserve">Каша пшенная молочная </t>
  </si>
  <si>
    <t>Сосиска отварная с макаронными изделиями отварными</t>
  </si>
  <si>
    <t>День 1 (2 неделя)</t>
  </si>
  <si>
    <t>Биточки рыбные(минтай) мл.кл./ Биточки рыбные ст.кл.</t>
  </si>
  <si>
    <t xml:space="preserve">Сырник из творога мл.кл </t>
  </si>
  <si>
    <t>Директор ООО "ФУДСОЦСЕРВИС"</t>
  </si>
  <si>
    <t>________________Э.Р. Харламова</t>
  </si>
  <si>
    <t>60</t>
  </si>
  <si>
    <t>ПРИМЕРНОЕ ДВУХНЕДЕЛЬНОЕ МЕНЮ ДЛЯ ОБУЧАЮЩИХСЯ В ОБЩЕОБРАЗОВАТЕЛЬНЫХ ОРГАНИЗАЦИЯХ (сезон осенне-зимний)</t>
  </si>
  <si>
    <t>Салат из свежей капусты с морковью</t>
  </si>
  <si>
    <t>Салат из моркови с яблоками</t>
  </si>
  <si>
    <t>60/150/5</t>
  </si>
  <si>
    <t>Сырники из творога с кашей пшенной молочной с маслом сливочным</t>
  </si>
  <si>
    <t>60/180/5</t>
  </si>
  <si>
    <t>Сырники из творога с кашей молочной "Дружба" с маслом сливочным</t>
  </si>
  <si>
    <t>180/5</t>
  </si>
  <si>
    <t>Пюре картофельное с маслом сливочным /Пюре картофельное  ст.кл</t>
  </si>
  <si>
    <t>Свекла отварная дольками</t>
  </si>
  <si>
    <t xml:space="preserve">ТТК Хим.состав и калорийность российских продуктов питания,табл 8, стр 168 , 2012 Дели +, </t>
  </si>
  <si>
    <t>Каша вязкая "Дружба" молочная с маслом сливочным</t>
  </si>
  <si>
    <t xml:space="preserve">Котлета из мяса птицы </t>
  </si>
  <si>
    <r>
      <t xml:space="preserve">Котлета из мяса птицы </t>
    </r>
    <r>
      <rPr>
        <sz val="11"/>
        <color indexed="10"/>
        <rFont val="Times New Roman"/>
        <family val="1"/>
        <charset val="204"/>
      </rPr>
      <t xml:space="preserve">ВОЗМОЖНА ЗАМЕНА НА СОСИСКИ </t>
    </r>
  </si>
  <si>
    <t>Рыба (горбуша), тушеная  в томате с овощами</t>
  </si>
  <si>
    <t>в возрасте с 12 лет и старше (5-11 классы)</t>
  </si>
  <si>
    <t xml:space="preserve">ТТК </t>
  </si>
  <si>
    <t>60/180/3</t>
  </si>
  <si>
    <t>Биточки рыбные с рисом отварным рассыпчатым с маслом сливочным</t>
  </si>
  <si>
    <t>60/220/3</t>
  </si>
  <si>
    <t>220/3</t>
  </si>
  <si>
    <t>Какао с молоком          (сахар 10г) /Чай "Витаминный" с шиповником ст.кл.</t>
  </si>
  <si>
    <r>
      <t>Сырник из творога мл.кл /</t>
    </r>
    <r>
      <rPr>
        <sz val="11"/>
        <color indexed="10"/>
        <rFont val="Times New Roman"/>
        <family val="1"/>
        <charset val="204"/>
      </rPr>
      <t xml:space="preserve">ВОЗМОЖНА ЗАМЕНА НА СОСИСКИ </t>
    </r>
  </si>
  <si>
    <t>* Замена 1 день 1 и 2 недели котлет из мяса птицы и сырников производится строго по таблице замены приложенной к меню.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</si>
  <si>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</si>
  <si>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</si>
  <si>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 xml:space="preserve">Напиток из свежих фруктов (75С) </t>
  </si>
  <si>
    <t>Напиток из свежих фруктов (75С) (сахар 20г)</t>
  </si>
  <si>
    <t>* В 4 день 1 недели с 15.11.2024 тефтели мясные в сметанно-томатном соусе и макаронные изделия отварные с маслом сливочным заменяются на пельмени отварные с маслом сливочным</t>
  </si>
  <si>
    <t>180/2</t>
  </si>
  <si>
    <t>500</t>
  </si>
  <si>
    <t>Мл.кл 66,76 рублей / Ст.кл 50,00 руб.</t>
  </si>
  <si>
    <t xml:space="preserve">Макаронные изделия отварные с маслом сливочным мл.кл. </t>
  </si>
  <si>
    <t xml:space="preserve">Меню ГПД 1 блюдо + Напиток+Хлеб </t>
  </si>
  <si>
    <t>Рассольник ленинградский с куриными фрикадельками, со сметаной</t>
  </si>
  <si>
    <t>250/10/5</t>
  </si>
  <si>
    <t>Суп-лапша домашняя с мясом птицы</t>
  </si>
  <si>
    <t>250/10</t>
  </si>
  <si>
    <t>Суп крестьянский с крупой /пшено/ с куриными фрикадельками, со сметаной</t>
  </si>
  <si>
    <t>Харчо с мясом птицы,со сметаной</t>
  </si>
  <si>
    <t>Борщ из св капусты с мясными фрикадельками, со сметаной</t>
  </si>
  <si>
    <t>Компот из свежих яблок с изюмом</t>
  </si>
  <si>
    <t>Напиток из шиповника</t>
  </si>
  <si>
    <t>Компот из урюка</t>
  </si>
  <si>
    <t>Компот из сухофруктов</t>
  </si>
  <si>
    <t>Суп картофельный с вермишелью,с куриными фрикадельками</t>
  </si>
  <si>
    <t>Щи из св капусты с картофелем на мясном бульоне, со сметаной</t>
  </si>
  <si>
    <t>250/5</t>
  </si>
  <si>
    <t>Суп с рисовой крупой с мясными фрикадельками</t>
  </si>
  <si>
    <t>Суп картофельный с горохом на курином бульоне</t>
  </si>
  <si>
    <t>Рассольник домашний с мясными фрикадельками</t>
  </si>
  <si>
    <t>Компот из изюма и урюка</t>
  </si>
  <si>
    <t>Шулпа с говядиной</t>
  </si>
  <si>
    <t>Солянка по-домашнему</t>
  </si>
  <si>
    <t>ГПД - 25 руб</t>
  </si>
  <si>
    <t>Чай с мармеладом</t>
  </si>
  <si>
    <t>Чай 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</si>
</sst>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0.000"/>
  </numFmts>
  <fonts count="37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"/>
      <family val="2"/>
    </font>
    <font>
      <sz val="12"/>
      <name val="Arial"/>
      <family val="2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28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sz val="9"/>
      <name val="Arial"/>
      <family val="2"/>
      <charset val="204"/>
    </font>
    <font>
      <b/>
      <sz val="11"/>
      <name val="Times New Roman"/>
      <family val="1"/>
      <charset val="204"/>
    </font>
    <font>
      <b/>
      <sz val="11"/>
      <name val="Arial"/>
      <family val="2"/>
      <charset val="204"/>
    </font>
    <font>
      <sz val="10"/>
      <name val="Times New Roman"/>
      <family val="1"/>
      <charset val="204"/>
    </font>
    <font>
      <b/>
      <sz val="11"/>
      <name val="Arial"/>
      <family val="2"/>
    </font>
    <font>
      <sz val="11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4">
    <xf numFmtId="0" fontId="0" fillId="0" borderId="0" xfId="0"/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7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left" vertical="center" wrapText="1"/>
    </xf>
    <xf numFmtId="0" fontId="19" fillId="2" borderId="1" xfId="0" applyNumberFormat="1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vertical="center" wrapText="1"/>
    </xf>
    <xf numFmtId="49" fontId="17" fillId="2" borderId="2" xfId="0" applyNumberFormat="1" applyFont="1" applyFill="1" applyBorder="1" applyAlignment="1">
      <alignment horizontal="center" vertical="center" wrapText="1"/>
    </xf>
    <xf numFmtId="0" fontId="25" fillId="2" borderId="0" xfId="0" applyFont="1" applyFill="1"/>
    <xf numFmtId="0" fontId="19" fillId="2" borderId="2" xfId="0" applyNumberFormat="1" applyFont="1" applyFill="1" applyBorder="1" applyAlignment="1">
      <alignment horizontal="center" vertical="center" wrapText="1"/>
    </xf>
    <xf numFmtId="0" fontId="19" fillId="2" borderId="2" xfId="0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 wrapText="1"/>
    </xf>
    <xf numFmtId="49" fontId="19" fillId="2" borderId="2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19" fillId="2" borderId="1" xfId="0" applyNumberFormat="1" applyFont="1" applyFill="1" applyBorder="1" applyAlignment="1">
      <alignment horizontal="right" vertical="center" wrapText="1"/>
    </xf>
    <xf numFmtId="0" fontId="19" fillId="2" borderId="1" xfId="0" applyNumberFormat="1" applyFont="1" applyFill="1" applyBorder="1" applyAlignment="1">
      <alignment horizontal="center" vertical="center"/>
    </xf>
    <xf numFmtId="0" fontId="19" fillId="2" borderId="3" xfId="0" applyNumberFormat="1" applyFont="1" applyFill="1" applyBorder="1" applyAlignment="1">
      <alignment horizontal="right" vertical="center" wrapText="1"/>
    </xf>
    <xf numFmtId="0" fontId="19" fillId="2" borderId="3" xfId="0" applyNumberFormat="1" applyFont="1" applyFill="1" applyBorder="1" applyAlignment="1">
      <alignment horizontal="left" vertical="center" wrapText="1"/>
    </xf>
    <xf numFmtId="49" fontId="19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3" fillId="2" borderId="3" xfId="0" applyNumberFormat="1" applyFont="1" applyFill="1" applyBorder="1" applyAlignment="1">
      <alignment horizontal="left" vertical="center" wrapText="1"/>
    </xf>
    <xf numFmtId="0" fontId="21" fillId="2" borderId="1" xfId="0" applyNumberFormat="1" applyFont="1" applyFill="1" applyBorder="1" applyAlignment="1">
      <alignment horizontal="left" vertical="center" wrapText="1"/>
    </xf>
    <xf numFmtId="0" fontId="25" fillId="2" borderId="1" xfId="0" applyFont="1" applyFill="1" applyBorder="1"/>
    <xf numFmtId="0" fontId="5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1" fillId="2" borderId="0" xfId="0" applyNumberFormat="1" applyFont="1" applyFill="1" applyAlignment="1">
      <alignment horizontal="center" wrapText="1"/>
    </xf>
    <xf numFmtId="0" fontId="11" fillId="2" borderId="0" xfId="0" applyFont="1" applyFill="1" applyBorder="1" applyAlignment="1">
      <alignment horizontal="left" vertical="top"/>
    </xf>
    <xf numFmtId="0" fontId="10" fillId="2" borderId="0" xfId="0" applyFont="1" applyFill="1" applyAlignment="1">
      <alignment vertical="top"/>
    </xf>
    <xf numFmtId="0" fontId="11" fillId="2" borderId="0" xfId="0" applyFont="1" applyFill="1" applyAlignment="1">
      <alignment horizontal="center" vertical="center"/>
    </xf>
    <xf numFmtId="0" fontId="0" fillId="2" borderId="0" xfId="0" applyFill="1" applyBorder="1"/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Border="1" applyAlignment="1">
      <alignment vertical="top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/>
    <xf numFmtId="0" fontId="10" fillId="2" borderId="0" xfId="0" applyFont="1" applyFill="1" applyBorder="1" applyAlignment="1">
      <alignment vertical="top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right" vertical="center"/>
    </xf>
    <xf numFmtId="0" fontId="27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9" fontId="0" fillId="2" borderId="0" xfId="0" applyNumberFormat="1" applyFill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2" fontId="2" fillId="2" borderId="1" xfId="0" applyNumberFormat="1" applyFont="1" applyFill="1" applyBorder="1" applyAlignment="1">
      <alignment horizontal="center" wrapText="1"/>
    </xf>
    <xf numFmtId="0" fontId="1" fillId="2" borderId="4" xfId="0" applyNumberFormat="1" applyFont="1" applyFill="1" applyBorder="1" applyAlignment="1">
      <alignment horizontal="center" wrapText="1"/>
    </xf>
    <xf numFmtId="0" fontId="6" fillId="2" borderId="0" xfId="0" applyNumberFormat="1" applyFont="1" applyFill="1" applyBorder="1" applyAlignment="1">
      <alignment horizontal="left" wrapText="1"/>
    </xf>
    <xf numFmtId="0" fontId="2" fillId="2" borderId="0" xfId="0" applyNumberFormat="1" applyFont="1" applyFill="1" applyBorder="1" applyAlignment="1">
      <alignment horizontal="left" wrapText="1"/>
    </xf>
    <xf numFmtId="2" fontId="28" fillId="2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9" fillId="2" borderId="1" xfId="0" applyNumberFormat="1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wrapText="1"/>
    </xf>
    <xf numFmtId="0" fontId="2" fillId="2" borderId="0" xfId="0" applyNumberFormat="1" applyFont="1" applyFill="1" applyBorder="1" applyAlignment="1">
      <alignment horizontal="right" wrapText="1"/>
    </xf>
    <xf numFmtId="0" fontId="2" fillId="2" borderId="0" xfId="0" applyNumberFormat="1" applyFont="1" applyFill="1" applyBorder="1" applyAlignment="1">
      <alignment horizontal="center"/>
    </xf>
    <xf numFmtId="2" fontId="2" fillId="2" borderId="0" xfId="0" applyNumberFormat="1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5" fillId="2" borderId="0" xfId="0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16" fillId="2" borderId="0" xfId="0" applyNumberFormat="1" applyFont="1" applyFill="1" applyBorder="1" applyAlignment="1">
      <alignment horizontal="center" vertical="center"/>
    </xf>
    <xf numFmtId="2" fontId="16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horizont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left" vertical="center" wrapText="1"/>
    </xf>
    <xf numFmtId="2" fontId="20" fillId="2" borderId="0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right" wrapText="1"/>
    </xf>
    <xf numFmtId="2" fontId="2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2" fillId="2" borderId="5" xfId="0" applyNumberFormat="1" applyFont="1" applyFill="1" applyBorder="1" applyAlignment="1">
      <alignment horizontal="right"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NumberFormat="1" applyFont="1" applyFill="1" applyBorder="1" applyAlignment="1">
      <alignment horizontal="right" vertical="center" wrapText="1"/>
    </xf>
    <xf numFmtId="0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right"/>
    </xf>
    <xf numFmtId="0" fontId="29" fillId="2" borderId="1" xfId="0" applyFont="1" applyFill="1" applyBorder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2" fontId="30" fillId="2" borderId="0" xfId="0" applyNumberFormat="1" applyFont="1" applyFill="1" applyBorder="1" applyAlignment="1">
      <alignment horizontal="center" vertical="center" wrapText="1"/>
    </xf>
    <xf numFmtId="2" fontId="31" fillId="2" borderId="0" xfId="0" applyNumberFormat="1" applyFont="1" applyFill="1" applyBorder="1" applyAlignment="1">
      <alignment horizontal="center" vertical="center"/>
    </xf>
    <xf numFmtId="2" fontId="31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0" fontId="22" fillId="2" borderId="1" xfId="0" applyNumberFormat="1" applyFont="1" applyFill="1" applyBorder="1" applyAlignment="1">
      <alignment horizontal="center" vertical="center"/>
    </xf>
    <xf numFmtId="0" fontId="25" fillId="2" borderId="0" xfId="0" applyFont="1" applyFill="1" applyBorder="1"/>
    <xf numFmtId="2" fontId="2" fillId="3" borderId="1" xfId="0" applyNumberFormat="1" applyFont="1" applyFill="1" applyBorder="1" applyAlignment="1">
      <alignment horizontal="center" wrapText="1"/>
    </xf>
    <xf numFmtId="0" fontId="6" fillId="4" borderId="1" xfId="0" applyNumberFormat="1" applyFont="1" applyFill="1" applyBorder="1" applyAlignment="1">
      <alignment horizontal="left" wrapText="1"/>
    </xf>
    <xf numFmtId="2" fontId="16" fillId="2" borderId="0" xfId="0" applyNumberFormat="1" applyFont="1" applyFill="1" applyBorder="1" applyAlignment="1">
      <alignment horizontal="center" vertical="center"/>
    </xf>
    <xf numFmtId="2" fontId="20" fillId="2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wrapText="1"/>
    </xf>
    <xf numFmtId="0" fontId="2" fillId="2" borderId="5" xfId="0" applyNumberFormat="1" applyFont="1" applyFill="1" applyBorder="1" applyAlignment="1">
      <alignment horizontal="right" wrapText="1"/>
    </xf>
    <xf numFmtId="0" fontId="2" fillId="2" borderId="5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2" fontId="29" fillId="2" borderId="1" xfId="0" applyNumberFormat="1" applyFont="1" applyFill="1" applyBorder="1" applyAlignment="1">
      <alignment horizontal="center"/>
    </xf>
    <xf numFmtId="0" fontId="15" fillId="2" borderId="1" xfId="0" applyNumberFormat="1" applyFont="1" applyFill="1" applyBorder="1" applyAlignment="1">
      <alignment horizontal="left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wrapText="1"/>
    </xf>
    <xf numFmtId="172" fontId="19" fillId="2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vertical="center"/>
    </xf>
    <xf numFmtId="0" fontId="32" fillId="2" borderId="0" xfId="0" applyFont="1" applyFill="1" applyAlignment="1">
      <alignment vertical="center"/>
    </xf>
    <xf numFmtId="0" fontId="33" fillId="2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left" wrapText="1"/>
    </xf>
    <xf numFmtId="49" fontId="2" fillId="2" borderId="0" xfId="0" applyNumberFormat="1" applyFont="1" applyFill="1" applyBorder="1" applyAlignment="1">
      <alignment horizontal="center" vertical="center"/>
    </xf>
    <xf numFmtId="0" fontId="33" fillId="2" borderId="6" xfId="0" applyFont="1" applyFill="1" applyBorder="1" applyAlignment="1">
      <alignment horizontal="center" vertical="center"/>
    </xf>
    <xf numFmtId="2" fontId="16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/>
    </xf>
    <xf numFmtId="0" fontId="19" fillId="2" borderId="3" xfId="0" applyNumberFormat="1" applyFont="1" applyFill="1" applyBorder="1" applyAlignment="1">
      <alignment horizontal="center" vertical="center" wrapText="1"/>
    </xf>
    <xf numFmtId="0" fontId="19" fillId="2" borderId="5" xfId="0" applyNumberFormat="1" applyFont="1" applyFill="1" applyBorder="1" applyAlignment="1">
      <alignment horizontal="center" vertical="center" wrapText="1"/>
    </xf>
    <xf numFmtId="0" fontId="19" fillId="2" borderId="6" xfId="0" applyNumberFormat="1" applyFont="1" applyFill="1" applyBorder="1" applyAlignment="1">
      <alignment horizontal="center" vertical="center" wrapText="1"/>
    </xf>
    <xf numFmtId="0" fontId="19" fillId="2" borderId="0" xfId="0" applyNumberFormat="1" applyFont="1" applyFill="1" applyAlignment="1">
      <alignment horizontal="center" wrapText="1"/>
    </xf>
    <xf numFmtId="0" fontId="1" fillId="2" borderId="0" xfId="0" applyNumberFormat="1" applyFont="1" applyFill="1" applyAlignment="1">
      <alignment horizontal="center" wrapText="1"/>
    </xf>
    <xf numFmtId="0" fontId="34" fillId="2" borderId="0" xfId="0" applyFont="1" applyFill="1" applyBorder="1" applyAlignment="1">
      <alignment horizontal="center" vertical="center"/>
    </xf>
    <xf numFmtId="0" fontId="34" fillId="2" borderId="0" xfId="0" applyFont="1" applyFill="1" applyBorder="1" applyAlignment="1">
      <alignment horizontal="center" vertical="center" wrapText="1"/>
    </xf>
    <xf numFmtId="0" fontId="35" fillId="2" borderId="0" xfId="0" applyFont="1" applyFill="1" applyBorder="1" applyAlignment="1">
      <alignment horizontal="center" vertical="center" wrapText="1"/>
    </xf>
    <xf numFmtId="1" fontId="20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10" fillId="2" borderId="1" xfId="0" applyNumberFormat="1" applyFont="1" applyFill="1" applyBorder="1" applyAlignment="1">
      <alignment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/>
    <xf numFmtId="172" fontId="19" fillId="2" borderId="5" xfId="0" applyNumberFormat="1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vertical="center"/>
    </xf>
    <xf numFmtId="0" fontId="19" fillId="2" borderId="5" xfId="0" applyNumberFormat="1" applyFont="1" applyFill="1" applyBorder="1" applyAlignment="1">
      <alignment horizontal="left" vertical="center" wrapText="1"/>
    </xf>
    <xf numFmtId="172" fontId="19" fillId="2" borderId="6" xfId="0" applyNumberFormat="1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left" vertical="center" wrapText="1"/>
    </xf>
    <xf numFmtId="0" fontId="10" fillId="5" borderId="1" xfId="0" applyNumberFormat="1" applyFont="1" applyFill="1" applyBorder="1" applyAlignment="1">
      <alignment horizontal="left" vertical="center" wrapText="1"/>
    </xf>
    <xf numFmtId="0" fontId="10" fillId="5" borderId="1" xfId="0" applyNumberFormat="1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wrapText="1"/>
    </xf>
    <xf numFmtId="0" fontId="10" fillId="5" borderId="1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27" fillId="2" borderId="0" xfId="0" applyFont="1" applyFill="1" applyBorder="1"/>
    <xf numFmtId="0" fontId="4" fillId="2" borderId="0" xfId="0" applyFont="1" applyFill="1" applyBorder="1" applyAlignment="1">
      <alignment horizontal="center" wrapText="1"/>
    </xf>
    <xf numFmtId="0" fontId="1" fillId="2" borderId="4" xfId="0" applyNumberFormat="1" applyFont="1" applyFill="1" applyBorder="1" applyAlignment="1">
      <alignment horizontal="center" wrapText="1"/>
    </xf>
    <xf numFmtId="0" fontId="1" fillId="2" borderId="0" xfId="0" applyNumberFormat="1" applyFont="1" applyFill="1" applyAlignment="1">
      <alignment horizontal="center" wrapText="1"/>
    </xf>
    <xf numFmtId="0" fontId="6" fillId="2" borderId="3" xfId="0" applyNumberFormat="1" applyFont="1" applyFill="1" applyBorder="1" applyAlignment="1">
      <alignment horizontal="center" wrapText="1"/>
    </xf>
    <xf numFmtId="0" fontId="6" fillId="2" borderId="5" xfId="0" applyNumberFormat="1" applyFont="1" applyFill="1" applyBorder="1" applyAlignment="1">
      <alignment horizontal="center" wrapText="1"/>
    </xf>
    <xf numFmtId="0" fontId="6" fillId="2" borderId="6" xfId="0" applyNumberFormat="1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6" fillId="2" borderId="0" xfId="0" applyNumberFormat="1" applyFont="1" applyFill="1" applyBorder="1" applyAlignment="1">
      <alignment horizont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center" wrapText="1"/>
    </xf>
    <xf numFmtId="0" fontId="2" fillId="2" borderId="5" xfId="0" applyNumberFormat="1" applyFont="1" applyFill="1" applyBorder="1" applyAlignment="1">
      <alignment horizontal="center" wrapText="1"/>
    </xf>
    <xf numFmtId="0" fontId="2" fillId="2" borderId="6" xfId="0" applyNumberFormat="1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top"/>
    </xf>
    <xf numFmtId="0" fontId="18" fillId="2" borderId="0" xfId="0" applyNumberFormat="1" applyFont="1" applyFill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13" fillId="2" borderId="0" xfId="0" applyFont="1" applyFill="1" applyAlignment="1">
      <alignment horizontal="center" vertical="top"/>
    </xf>
    <xf numFmtId="0" fontId="35" fillId="2" borderId="7" xfId="0" applyFont="1" applyFill="1" applyBorder="1" applyAlignment="1">
      <alignment horizontal="center" vertical="center" wrapText="1"/>
    </xf>
    <xf numFmtId="0" fontId="35" fillId="2" borderId="10" xfId="0" applyFont="1" applyFill="1" applyBorder="1" applyAlignment="1">
      <alignment horizontal="center" vertical="center" wrapText="1"/>
    </xf>
    <xf numFmtId="0" fontId="35" fillId="2" borderId="1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5" fillId="2" borderId="12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19" fillId="2" borderId="3" xfId="0" applyNumberFormat="1" applyFont="1" applyFill="1" applyBorder="1" applyAlignment="1">
      <alignment horizontal="center" vertical="center"/>
    </xf>
    <xf numFmtId="0" fontId="19" fillId="2" borderId="6" xfId="0" applyNumberFormat="1" applyFont="1" applyFill="1" applyBorder="1" applyAlignment="1">
      <alignment horizontal="center" vertical="center"/>
    </xf>
    <xf numFmtId="0" fontId="19" fillId="2" borderId="1" xfId="0" applyNumberFormat="1" applyFont="1" applyFill="1" applyBorder="1" applyAlignment="1">
      <alignment horizontal="center" vertical="center" wrapText="1"/>
    </xf>
    <xf numFmtId="0" fontId="19" fillId="2" borderId="3" xfId="0" applyNumberFormat="1" applyFont="1" applyFill="1" applyBorder="1" applyAlignment="1">
      <alignment horizontal="center" vertical="center" wrapText="1"/>
    </xf>
    <xf numFmtId="0" fontId="19" fillId="2" borderId="5" xfId="0" applyNumberFormat="1" applyFont="1" applyFill="1" applyBorder="1" applyAlignment="1">
      <alignment horizontal="center" vertical="center" wrapText="1"/>
    </xf>
    <xf numFmtId="0" fontId="19" fillId="2" borderId="6" xfId="0" applyNumberFormat="1" applyFont="1" applyFill="1" applyBorder="1" applyAlignment="1">
      <alignment horizontal="center" vertical="center" wrapText="1"/>
    </xf>
    <xf numFmtId="0" fontId="19" fillId="2" borderId="0" xfId="0" applyNumberFormat="1" applyFont="1" applyFill="1" applyAlignment="1">
      <alignment horizontal="center" wrapText="1"/>
    </xf>
    <xf numFmtId="0" fontId="19" fillId="2" borderId="0" xfId="0" applyNumberFormat="1" applyFont="1" applyFill="1" applyBorder="1" applyAlignment="1">
      <alignment horizontal="center" wrapText="1"/>
    </xf>
    <xf numFmtId="0" fontId="19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1"/>
  <sheetViews>
    <sheetView tabSelected="1" topLeftCell="A73" workbookViewId="0">
      <selection activeCell="A102" sqref="A102:A159"/>
    </sheetView>
  </sheetViews>
  <sheetFormatPr defaultColWidth="9.109375" defaultRowHeight="14.4" x14ac:dyDescent="0.3"/>
  <cols>
    <col min="1" max="1" width="28.6640625" style="39" customWidth="1"/>
    <col min="2" max="2" width="55" style="39" customWidth="1"/>
    <col min="3" max="3" width="11" style="39" customWidth="1"/>
    <col min="4" max="6" width="9.109375" style="39"/>
    <col min="7" max="7" width="11" style="39" customWidth="1"/>
    <col min="8" max="9" width="9.109375" style="39"/>
    <col min="10" max="10" width="11.33203125" style="39" customWidth="1"/>
    <col min="11" max="11" width="9.109375" style="39"/>
    <col min="12" max="12" width="11" style="39" customWidth="1"/>
    <col min="13" max="13" width="12" style="39" customWidth="1"/>
    <col min="14" max="14" width="11.33203125" style="39" customWidth="1"/>
    <col min="15" max="15" width="9.109375" style="39"/>
    <col min="16" max="16" width="9.109375" style="40"/>
    <col min="17" max="16384" width="9.109375" style="39"/>
  </cols>
  <sheetData>
    <row r="1" spans="1:15" ht="26.4" x14ac:dyDescent="0.3">
      <c r="A1" s="63" t="s">
        <v>24</v>
      </c>
      <c r="B1" s="64" t="s">
        <v>0</v>
      </c>
      <c r="C1" s="64" t="s">
        <v>26</v>
      </c>
      <c r="D1" s="65" t="s">
        <v>1</v>
      </c>
      <c r="E1" s="65" t="s">
        <v>2</v>
      </c>
      <c r="F1" s="65" t="s">
        <v>3</v>
      </c>
      <c r="G1" s="65" t="s">
        <v>4</v>
      </c>
      <c r="H1" s="65" t="s">
        <v>5</v>
      </c>
      <c r="I1" s="65" t="s">
        <v>6</v>
      </c>
      <c r="J1" s="65" t="s">
        <v>7</v>
      </c>
      <c r="K1" s="65" t="s">
        <v>8</v>
      </c>
      <c r="L1" s="65" t="s">
        <v>9</v>
      </c>
      <c r="M1" s="65" t="s">
        <v>10</v>
      </c>
      <c r="N1" s="65" t="s">
        <v>11</v>
      </c>
      <c r="O1" s="65" t="s">
        <v>12</v>
      </c>
    </row>
    <row r="2" spans="1:15" ht="15.6" x14ac:dyDescent="0.3">
      <c r="A2" s="66"/>
      <c r="B2" s="191" t="s">
        <v>25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</row>
    <row r="3" spans="1:15" ht="15.6" x14ac:dyDescent="0.3">
      <c r="A3" s="122"/>
      <c r="B3" s="191" t="s">
        <v>14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</row>
    <row r="4" spans="1:15" ht="14.4" customHeight="1" x14ac:dyDescent="0.3">
      <c r="A4" s="135" t="s">
        <v>54</v>
      </c>
      <c r="B4" s="132" t="s">
        <v>142</v>
      </c>
      <c r="C4" s="133">
        <v>60</v>
      </c>
      <c r="D4" s="109">
        <v>0.63719999999999988</v>
      </c>
      <c r="E4" s="109">
        <v>3.01</v>
      </c>
      <c r="F4" s="109">
        <v>5.1120000000000001</v>
      </c>
      <c r="G4" s="109">
        <v>50.91</v>
      </c>
      <c r="H4" s="109">
        <v>3.1199999999999999E-2</v>
      </c>
      <c r="I4" s="109">
        <v>2.625</v>
      </c>
      <c r="J4" s="109">
        <v>0</v>
      </c>
      <c r="K4" s="109">
        <v>0.20699999999999999</v>
      </c>
      <c r="L4" s="109">
        <v>14.395199999999999</v>
      </c>
      <c r="M4" s="109">
        <v>26.716799999999996</v>
      </c>
      <c r="N4" s="109">
        <v>18.231000000000002</v>
      </c>
      <c r="O4" s="109">
        <v>0.63900000000000001</v>
      </c>
    </row>
    <row r="5" spans="1:15" ht="14.4" customHeight="1" x14ac:dyDescent="0.3">
      <c r="A5" s="130" t="s">
        <v>54</v>
      </c>
      <c r="B5" s="132" t="s">
        <v>119</v>
      </c>
      <c r="C5" s="149">
        <v>90</v>
      </c>
      <c r="D5" s="109">
        <v>10.199999999999999</v>
      </c>
      <c r="E5" s="109">
        <v>12.926</v>
      </c>
      <c r="F5" s="109">
        <v>13.788</v>
      </c>
      <c r="G5" s="109">
        <v>198</v>
      </c>
      <c r="H5" s="109">
        <v>9.0000000000000011E-2</v>
      </c>
      <c r="I5" s="109">
        <v>0.93600000000000005</v>
      </c>
      <c r="J5" s="109">
        <v>46.260000000000005</v>
      </c>
      <c r="K5" s="109">
        <v>2.52</v>
      </c>
      <c r="L5" s="109">
        <v>77.825999999999993</v>
      </c>
      <c r="M5" s="109">
        <v>85.086000000000013</v>
      </c>
      <c r="N5" s="109">
        <v>18.720000000000002</v>
      </c>
      <c r="O5" s="109">
        <v>1.26</v>
      </c>
    </row>
    <row r="6" spans="1:15" ht="14.4" customHeight="1" x14ac:dyDescent="0.3">
      <c r="A6" s="43" t="s">
        <v>40</v>
      </c>
      <c r="B6" s="38" t="s">
        <v>50</v>
      </c>
      <c r="C6" s="2" t="s">
        <v>18</v>
      </c>
      <c r="D6" s="11">
        <v>5.6994999999999996</v>
      </c>
      <c r="E6" s="11">
        <v>4.2989999999999995</v>
      </c>
      <c r="F6" s="11">
        <v>31.990000000000002</v>
      </c>
      <c r="G6" s="11">
        <v>189.29999999999998</v>
      </c>
      <c r="H6" s="11">
        <v>5.6999999999999995E-2</v>
      </c>
      <c r="I6" s="11">
        <v>0</v>
      </c>
      <c r="J6" s="11">
        <v>20</v>
      </c>
      <c r="K6" s="11">
        <v>0.82250000000000012</v>
      </c>
      <c r="L6" s="11">
        <v>12.391499999999999</v>
      </c>
      <c r="M6" s="11">
        <v>38.667749999999998</v>
      </c>
      <c r="N6" s="11">
        <v>8.6189999999999998</v>
      </c>
      <c r="O6" s="11">
        <v>0.86199999999999999</v>
      </c>
    </row>
    <row r="7" spans="1:15" ht="14.4" customHeight="1" x14ac:dyDescent="0.3">
      <c r="A7" s="43" t="s">
        <v>81</v>
      </c>
      <c r="B7" s="38" t="s">
        <v>80</v>
      </c>
      <c r="C7" s="2">
        <v>200</v>
      </c>
      <c r="D7" s="11">
        <v>0.66200000000000003</v>
      </c>
      <c r="E7" s="11">
        <v>9.0000000000000011E-2</v>
      </c>
      <c r="F7" s="11">
        <v>22.034000000000002</v>
      </c>
      <c r="G7" s="11">
        <v>92.800000000000011</v>
      </c>
      <c r="H7" s="11">
        <v>1.6E-2</v>
      </c>
      <c r="I7" s="11">
        <v>0.72599999999999998</v>
      </c>
      <c r="J7" s="11">
        <v>0</v>
      </c>
      <c r="K7" s="11">
        <v>0.50800000000000001</v>
      </c>
      <c r="L7" s="11">
        <v>32.180000000000007</v>
      </c>
      <c r="M7" s="11">
        <v>23.44</v>
      </c>
      <c r="N7" s="11">
        <v>17.46</v>
      </c>
      <c r="O7" s="11">
        <v>0.66800000000000004</v>
      </c>
    </row>
    <row r="8" spans="1:15" ht="33" customHeight="1" x14ac:dyDescent="0.3">
      <c r="A8" s="44" t="s">
        <v>33</v>
      </c>
      <c r="B8" s="38" t="s">
        <v>29</v>
      </c>
      <c r="C8" s="1">
        <v>30</v>
      </c>
      <c r="D8" s="11">
        <v>1.9799999999999998</v>
      </c>
      <c r="E8" s="11">
        <v>0.36</v>
      </c>
      <c r="F8" s="11">
        <v>11.88</v>
      </c>
      <c r="G8" s="11">
        <v>59.4</v>
      </c>
      <c r="H8" s="11">
        <v>5.1000000000000004E-2</v>
      </c>
      <c r="I8" s="11">
        <v>0</v>
      </c>
      <c r="J8" s="11">
        <v>0</v>
      </c>
      <c r="K8" s="11">
        <v>0.42</v>
      </c>
      <c r="L8" s="11">
        <v>8.6999999999999993</v>
      </c>
      <c r="M8" s="11">
        <v>45</v>
      </c>
      <c r="N8" s="11">
        <v>14.1</v>
      </c>
      <c r="O8" s="11">
        <v>1.17</v>
      </c>
    </row>
    <row r="9" spans="1:15" ht="15.6" x14ac:dyDescent="0.3">
      <c r="A9" s="68"/>
      <c r="B9" s="9" t="s">
        <v>15</v>
      </c>
      <c r="C9" s="10">
        <v>535</v>
      </c>
      <c r="D9" s="121">
        <f>SUM(D4:D8)</f>
        <v>19.178699999999999</v>
      </c>
      <c r="E9" s="121">
        <f t="shared" ref="E9:O9" si="0">SUM(E4:E8)</f>
        <v>20.684999999999999</v>
      </c>
      <c r="F9" s="121">
        <f t="shared" si="0"/>
        <v>84.804000000000002</v>
      </c>
      <c r="G9" s="121">
        <f t="shared" si="0"/>
        <v>590.41</v>
      </c>
      <c r="H9" s="121">
        <f t="shared" si="0"/>
        <v>0.24519999999999997</v>
      </c>
      <c r="I9" s="121">
        <f t="shared" si="0"/>
        <v>4.2869999999999999</v>
      </c>
      <c r="J9" s="121">
        <f t="shared" si="0"/>
        <v>66.260000000000005</v>
      </c>
      <c r="K9" s="121">
        <f t="shared" si="0"/>
        <v>4.4775</v>
      </c>
      <c r="L9" s="121">
        <f t="shared" si="0"/>
        <v>145.49269999999999</v>
      </c>
      <c r="M9" s="121">
        <f t="shared" si="0"/>
        <v>218.91055</v>
      </c>
      <c r="N9" s="121">
        <f t="shared" si="0"/>
        <v>77.13000000000001</v>
      </c>
      <c r="O9" s="121">
        <f t="shared" si="0"/>
        <v>4.5990000000000002</v>
      </c>
    </row>
    <row r="10" spans="1:15" ht="17.399999999999999" x14ac:dyDescent="0.3">
      <c r="A10" s="178"/>
      <c r="B10" s="180"/>
      <c r="C10" s="180"/>
      <c r="D10" s="180"/>
      <c r="E10" s="180"/>
      <c r="F10" s="180"/>
      <c r="G10" s="180"/>
      <c r="H10" s="180"/>
      <c r="I10" s="180"/>
      <c r="J10" s="180"/>
      <c r="K10" s="179"/>
      <c r="L10" s="179"/>
      <c r="M10" s="179"/>
      <c r="N10" s="179"/>
      <c r="O10" s="179"/>
    </row>
    <row r="11" spans="1:15" ht="15.6" x14ac:dyDescent="0.3">
      <c r="A11" s="122"/>
      <c r="B11" s="191" t="s">
        <v>16</v>
      </c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</row>
    <row r="12" spans="1:15" ht="29.4" customHeight="1" x14ac:dyDescent="0.3">
      <c r="A12" s="44" t="s">
        <v>32</v>
      </c>
      <c r="B12" s="38" t="s">
        <v>30</v>
      </c>
      <c r="C12" s="1">
        <v>100</v>
      </c>
      <c r="D12" s="11">
        <v>0.4</v>
      </c>
      <c r="E12" s="11">
        <v>0.4</v>
      </c>
      <c r="F12" s="11">
        <v>9.8000000000000007</v>
      </c>
      <c r="G12" s="11">
        <v>47</v>
      </c>
      <c r="H12" s="11">
        <v>0.03</v>
      </c>
      <c r="I12" s="11">
        <v>10</v>
      </c>
      <c r="J12" s="11"/>
      <c r="K12" s="11">
        <v>0.2</v>
      </c>
      <c r="L12" s="11">
        <v>16</v>
      </c>
      <c r="M12" s="11">
        <v>11</v>
      </c>
      <c r="N12" s="11">
        <v>9</v>
      </c>
      <c r="O12" s="11">
        <v>2.2000000000000002</v>
      </c>
    </row>
    <row r="13" spans="1:15" ht="27.6" x14ac:dyDescent="0.3">
      <c r="A13" s="44" t="s">
        <v>54</v>
      </c>
      <c r="B13" s="38" t="s">
        <v>146</v>
      </c>
      <c r="C13" s="2" t="s">
        <v>143</v>
      </c>
      <c r="D13" s="11">
        <v>13.65</v>
      </c>
      <c r="E13" s="11">
        <v>15.294</v>
      </c>
      <c r="F13" s="11">
        <v>32.322999999999993</v>
      </c>
      <c r="G13" s="11">
        <v>330.9</v>
      </c>
      <c r="H13" s="11">
        <v>0.11220000000000001</v>
      </c>
      <c r="I13" s="11">
        <v>0.876</v>
      </c>
      <c r="J13" s="11">
        <v>65.3</v>
      </c>
      <c r="K13" s="11">
        <v>1.8260000000000001</v>
      </c>
      <c r="L13" s="11">
        <v>314.59500000000003</v>
      </c>
      <c r="M13" s="11">
        <v>252.48599999999999</v>
      </c>
      <c r="N13" s="11">
        <v>41.762999999999998</v>
      </c>
      <c r="O13" s="11">
        <v>1.0105</v>
      </c>
    </row>
    <row r="14" spans="1:15" ht="31.2" customHeight="1" x14ac:dyDescent="0.3">
      <c r="A14" s="44" t="s">
        <v>36</v>
      </c>
      <c r="B14" s="38" t="s">
        <v>27</v>
      </c>
      <c r="C14" s="2" t="s">
        <v>51</v>
      </c>
      <c r="D14" s="11">
        <v>7.0000000000000007E-2</v>
      </c>
      <c r="E14" s="11">
        <v>0.02</v>
      </c>
      <c r="F14" s="11">
        <v>10.01</v>
      </c>
      <c r="G14" s="11">
        <v>40</v>
      </c>
      <c r="H14" s="11">
        <v>0</v>
      </c>
      <c r="I14" s="11">
        <v>0.03</v>
      </c>
      <c r="J14" s="11">
        <v>0</v>
      </c>
      <c r="K14" s="11">
        <v>0</v>
      </c>
      <c r="L14" s="11">
        <v>10.95</v>
      </c>
      <c r="M14" s="11">
        <v>2.8</v>
      </c>
      <c r="N14" s="11">
        <v>1.4</v>
      </c>
      <c r="O14" s="11">
        <v>0.26500000000000001</v>
      </c>
    </row>
    <row r="15" spans="1:15" ht="34.200000000000003" customHeight="1" x14ac:dyDescent="0.3">
      <c r="A15" s="44" t="s">
        <v>33</v>
      </c>
      <c r="B15" s="38" t="s">
        <v>29</v>
      </c>
      <c r="C15" s="1">
        <v>30</v>
      </c>
      <c r="D15" s="11">
        <v>1.9799999999999998</v>
      </c>
      <c r="E15" s="11">
        <v>0.36</v>
      </c>
      <c r="F15" s="11">
        <v>11.88</v>
      </c>
      <c r="G15" s="11">
        <v>59.4</v>
      </c>
      <c r="H15" s="11">
        <v>5.1000000000000004E-2</v>
      </c>
      <c r="I15" s="11">
        <v>0</v>
      </c>
      <c r="J15" s="11">
        <v>0</v>
      </c>
      <c r="K15" s="11">
        <v>0.42</v>
      </c>
      <c r="L15" s="11">
        <v>8.6999999999999993</v>
      </c>
      <c r="M15" s="11">
        <v>45</v>
      </c>
      <c r="N15" s="11">
        <v>14.1</v>
      </c>
      <c r="O15" s="11">
        <v>1.17</v>
      </c>
    </row>
    <row r="16" spans="1:15" ht="15.6" x14ac:dyDescent="0.3">
      <c r="A16" s="68"/>
      <c r="B16" s="9" t="s">
        <v>15</v>
      </c>
      <c r="C16" s="10">
        <v>545</v>
      </c>
      <c r="D16" s="69">
        <f>SUM(D12:D15)</f>
        <v>16.100000000000001</v>
      </c>
      <c r="E16" s="69">
        <f t="shared" ref="E16:O16" si="1">SUM(E12:E15)</f>
        <v>16.074000000000002</v>
      </c>
      <c r="F16" s="69">
        <f t="shared" si="1"/>
        <v>64.012999999999991</v>
      </c>
      <c r="G16" s="69">
        <f t="shared" si="1"/>
        <v>477.29999999999995</v>
      </c>
      <c r="H16" s="69">
        <f t="shared" si="1"/>
        <v>0.19319999999999998</v>
      </c>
      <c r="I16" s="69">
        <f t="shared" si="1"/>
        <v>10.905999999999999</v>
      </c>
      <c r="J16" s="69">
        <f t="shared" si="1"/>
        <v>65.3</v>
      </c>
      <c r="K16" s="69">
        <f t="shared" si="1"/>
        <v>2.4460000000000002</v>
      </c>
      <c r="L16" s="69">
        <f t="shared" si="1"/>
        <v>350.245</v>
      </c>
      <c r="M16" s="69">
        <f t="shared" si="1"/>
        <v>311.286</v>
      </c>
      <c r="N16" s="69">
        <f t="shared" si="1"/>
        <v>66.262999999999991</v>
      </c>
      <c r="O16" s="69">
        <f t="shared" si="1"/>
        <v>4.6455000000000002</v>
      </c>
    </row>
    <row r="17" spans="1:15" ht="15.6" x14ac:dyDescent="0.3">
      <c r="A17" s="126"/>
      <c r="B17" s="127"/>
      <c r="C17" s="128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</row>
    <row r="18" spans="1:15" ht="14.4" customHeight="1" x14ac:dyDescent="0.3">
      <c r="A18" s="184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6"/>
    </row>
    <row r="19" spans="1:15" ht="15.6" x14ac:dyDescent="0.3">
      <c r="A19" s="122"/>
      <c r="B19" s="191" t="s">
        <v>17</v>
      </c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</row>
    <row r="20" spans="1:15" ht="26.4" customHeight="1" x14ac:dyDescent="0.3">
      <c r="A20" s="44" t="s">
        <v>49</v>
      </c>
      <c r="B20" s="38" t="s">
        <v>43</v>
      </c>
      <c r="C20" s="3" t="s">
        <v>53</v>
      </c>
      <c r="D20" s="11">
        <v>2.63</v>
      </c>
      <c r="E20" s="11">
        <v>2.66</v>
      </c>
      <c r="F20" s="11">
        <v>0</v>
      </c>
      <c r="G20" s="11">
        <v>34.333333333333336</v>
      </c>
      <c r="H20" s="11">
        <v>3.333333333333334E-3</v>
      </c>
      <c r="I20" s="11">
        <v>7.0000000000000007E-2</v>
      </c>
      <c r="J20" s="11">
        <v>21</v>
      </c>
      <c r="K20" s="11">
        <v>0.04</v>
      </c>
      <c r="L20" s="11">
        <v>100</v>
      </c>
      <c r="M20" s="11">
        <v>60</v>
      </c>
      <c r="N20" s="11">
        <v>5.5</v>
      </c>
      <c r="O20" s="11">
        <v>7.0000000000000007E-2</v>
      </c>
    </row>
    <row r="21" spans="1:15" ht="25.2" customHeight="1" x14ac:dyDescent="0.3">
      <c r="A21" s="44" t="s">
        <v>89</v>
      </c>
      <c r="B21" s="38" t="s">
        <v>88</v>
      </c>
      <c r="C21" s="3" t="s">
        <v>23</v>
      </c>
      <c r="D21" s="11">
        <v>10.39</v>
      </c>
      <c r="E21" s="11">
        <v>14.79</v>
      </c>
      <c r="F21" s="11">
        <v>10.3</v>
      </c>
      <c r="G21" s="11">
        <v>221</v>
      </c>
      <c r="H21" s="11">
        <v>0.03</v>
      </c>
      <c r="I21" s="11">
        <v>0.92</v>
      </c>
      <c r="J21" s="73"/>
      <c r="K21" s="11">
        <v>2.61</v>
      </c>
      <c r="L21" s="11">
        <v>61.81</v>
      </c>
      <c r="M21" s="11">
        <v>154.15</v>
      </c>
      <c r="N21" s="11">
        <v>22.03</v>
      </c>
      <c r="O21" s="11">
        <v>3.06</v>
      </c>
    </row>
    <row r="22" spans="1:15" ht="14.4" customHeight="1" x14ac:dyDescent="0.3">
      <c r="A22" s="43" t="s">
        <v>37</v>
      </c>
      <c r="B22" s="38" t="s">
        <v>95</v>
      </c>
      <c r="C22" s="2">
        <v>150</v>
      </c>
      <c r="D22" s="11">
        <v>3.77</v>
      </c>
      <c r="E22" s="11">
        <v>2.2900000000000009</v>
      </c>
      <c r="F22" s="11">
        <v>39.72</v>
      </c>
      <c r="G22" s="11">
        <v>214</v>
      </c>
      <c r="H22" s="11">
        <v>0.21</v>
      </c>
      <c r="I22" s="11">
        <v>0</v>
      </c>
      <c r="J22" s="11">
        <v>0</v>
      </c>
      <c r="K22" s="11">
        <v>0.4</v>
      </c>
      <c r="L22" s="11">
        <v>23.990000000000002</v>
      </c>
      <c r="M22" s="11">
        <v>207.35</v>
      </c>
      <c r="N22" s="11">
        <v>140.52000000000001</v>
      </c>
      <c r="O22" s="11">
        <v>4.7100000000000009</v>
      </c>
    </row>
    <row r="23" spans="1:15" ht="26.4" customHeight="1" x14ac:dyDescent="0.3">
      <c r="A23" s="44" t="s">
        <v>41</v>
      </c>
      <c r="B23" s="38" t="s">
        <v>31</v>
      </c>
      <c r="C23" s="1" t="s">
        <v>52</v>
      </c>
      <c r="D23" s="11">
        <v>0.112</v>
      </c>
      <c r="E23" s="11">
        <v>1.8000000000000002E-2</v>
      </c>
      <c r="F23" s="11">
        <v>10.149999999999999</v>
      </c>
      <c r="G23" s="11">
        <v>41.32</v>
      </c>
      <c r="H23" s="11">
        <v>-8.000000000000008E-4</v>
      </c>
      <c r="I23" s="11">
        <v>2.0299999999999994</v>
      </c>
      <c r="J23" s="11">
        <v>0</v>
      </c>
      <c r="K23" s="11">
        <v>5.9999999999999984E-3</v>
      </c>
      <c r="L23" s="11">
        <v>13.249999999999998</v>
      </c>
      <c r="M23" s="11">
        <v>3.9600000000000004</v>
      </c>
      <c r="N23" s="11">
        <v>2.1599999999999997</v>
      </c>
      <c r="O23" s="11">
        <v>0.33299999999999996</v>
      </c>
    </row>
    <row r="24" spans="1:15" ht="33" customHeight="1" x14ac:dyDescent="0.3">
      <c r="A24" s="44" t="s">
        <v>34</v>
      </c>
      <c r="B24" s="38" t="s">
        <v>29</v>
      </c>
      <c r="C24" s="1">
        <v>50</v>
      </c>
      <c r="D24" s="11">
        <v>3.3</v>
      </c>
      <c r="E24" s="11">
        <v>0.60000000000000009</v>
      </c>
      <c r="F24" s="11">
        <v>19.800000000000004</v>
      </c>
      <c r="G24" s="11">
        <v>99.000000000000028</v>
      </c>
      <c r="H24" s="11">
        <v>8.500000000000002E-2</v>
      </c>
      <c r="I24" s="11">
        <v>0</v>
      </c>
      <c r="J24" s="11">
        <v>0</v>
      </c>
      <c r="K24" s="11">
        <v>0.70000000000000007</v>
      </c>
      <c r="L24" s="11">
        <v>14.500000000000002</v>
      </c>
      <c r="M24" s="11">
        <v>75.000000000000014</v>
      </c>
      <c r="N24" s="11">
        <v>23.500000000000007</v>
      </c>
      <c r="O24" s="11">
        <v>1.9500000000000006</v>
      </c>
    </row>
    <row r="25" spans="1:15" ht="15.6" x14ac:dyDescent="0.3">
      <c r="A25" s="68"/>
      <c r="B25" s="9" t="s">
        <v>15</v>
      </c>
      <c r="C25" s="10">
        <v>510</v>
      </c>
      <c r="D25" s="69">
        <f>SUM(D20:D24)</f>
        <v>20.201999999999998</v>
      </c>
      <c r="E25" s="69">
        <f t="shared" ref="E25:O25" si="2">SUM(E20:E24)</f>
        <v>20.358000000000004</v>
      </c>
      <c r="F25" s="69">
        <f t="shared" si="2"/>
        <v>79.97</v>
      </c>
      <c r="G25" s="69">
        <f t="shared" si="2"/>
        <v>609.65333333333342</v>
      </c>
      <c r="H25" s="69">
        <f t="shared" si="2"/>
        <v>0.32753333333333334</v>
      </c>
      <c r="I25" s="69">
        <f t="shared" si="2"/>
        <v>3.0199999999999996</v>
      </c>
      <c r="J25" s="69">
        <f t="shared" si="2"/>
        <v>21</v>
      </c>
      <c r="K25" s="69">
        <f t="shared" si="2"/>
        <v>3.7559999999999998</v>
      </c>
      <c r="L25" s="69">
        <f t="shared" si="2"/>
        <v>213.55</v>
      </c>
      <c r="M25" s="69">
        <f t="shared" si="2"/>
        <v>500.46</v>
      </c>
      <c r="N25" s="69">
        <f t="shared" si="2"/>
        <v>193.71</v>
      </c>
      <c r="O25" s="69">
        <f t="shared" si="2"/>
        <v>10.123000000000001</v>
      </c>
    </row>
    <row r="26" spans="1:15" ht="15.6" x14ac:dyDescent="0.3">
      <c r="A26" s="79"/>
      <c r="B26" s="80"/>
      <c r="C26" s="81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</row>
    <row r="27" spans="1:15" ht="15.6" x14ac:dyDescent="0.3">
      <c r="A27" s="79"/>
      <c r="B27" s="80"/>
      <c r="C27" s="81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</row>
    <row r="28" spans="1:15" ht="15.6" x14ac:dyDescent="0.3">
      <c r="A28" s="79"/>
      <c r="B28" s="80"/>
      <c r="C28" s="81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</row>
    <row r="29" spans="1:15" ht="15.6" x14ac:dyDescent="0.3">
      <c r="A29" s="79"/>
      <c r="B29" s="80"/>
      <c r="C29" s="81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</row>
    <row r="30" spans="1:15" ht="15.6" x14ac:dyDescent="0.3">
      <c r="A30" s="79"/>
      <c r="B30" s="80"/>
      <c r="C30" s="81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</row>
    <row r="31" spans="1:15" ht="14.4" customHeight="1" x14ac:dyDescent="0.3">
      <c r="A31" s="187"/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</row>
    <row r="32" spans="1:15" ht="15.6" x14ac:dyDescent="0.3">
      <c r="A32" s="122"/>
      <c r="B32" s="75" t="s">
        <v>19</v>
      </c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</row>
    <row r="33" spans="1:15" ht="15" customHeight="1" x14ac:dyDescent="0.3">
      <c r="A33" s="37" t="s">
        <v>150</v>
      </c>
      <c r="B33" s="76" t="s">
        <v>149</v>
      </c>
      <c r="C33" s="77">
        <v>60</v>
      </c>
      <c r="D33" s="78">
        <v>1.08</v>
      </c>
      <c r="E33" s="78">
        <v>0.06</v>
      </c>
      <c r="F33" s="78">
        <v>5.88</v>
      </c>
      <c r="G33" s="78">
        <v>28.8</v>
      </c>
      <c r="H33" s="78">
        <v>1.0200000000000001E-2</v>
      </c>
      <c r="I33" s="78">
        <v>5.34</v>
      </c>
      <c r="J33" s="78">
        <v>0</v>
      </c>
      <c r="K33" s="78">
        <v>0.06</v>
      </c>
      <c r="L33" s="78">
        <v>27</v>
      </c>
      <c r="M33" s="78">
        <v>30.6</v>
      </c>
      <c r="N33" s="78">
        <v>15.6</v>
      </c>
      <c r="O33" s="78">
        <v>1.02</v>
      </c>
    </row>
    <row r="34" spans="1:15" ht="14.4" customHeight="1" x14ac:dyDescent="0.3">
      <c r="A34" s="44" t="s">
        <v>54</v>
      </c>
      <c r="B34" s="38" t="s">
        <v>119</v>
      </c>
      <c r="C34" s="3">
        <v>90</v>
      </c>
      <c r="D34" s="11">
        <v>10.199999999999999</v>
      </c>
      <c r="E34" s="11">
        <v>12.926</v>
      </c>
      <c r="F34" s="11">
        <v>13.788</v>
      </c>
      <c r="G34" s="11">
        <v>198</v>
      </c>
      <c r="H34" s="11">
        <v>9.0000000000000011E-2</v>
      </c>
      <c r="I34" s="11">
        <v>0.93600000000000005</v>
      </c>
      <c r="J34" s="11">
        <v>46.260000000000005</v>
      </c>
      <c r="K34" s="11">
        <v>2.52</v>
      </c>
      <c r="L34" s="11">
        <v>77.825999999999993</v>
      </c>
      <c r="M34" s="11">
        <v>85.086000000000013</v>
      </c>
      <c r="N34" s="11">
        <v>18.720000000000002</v>
      </c>
      <c r="O34" s="11">
        <v>1.26</v>
      </c>
    </row>
    <row r="35" spans="1:15" ht="25.2" customHeight="1" x14ac:dyDescent="0.3">
      <c r="A35" s="44" t="s">
        <v>39</v>
      </c>
      <c r="B35" s="38" t="s">
        <v>38</v>
      </c>
      <c r="C35" s="3" t="s">
        <v>100</v>
      </c>
      <c r="D35" s="11">
        <v>3.0764999999999998</v>
      </c>
      <c r="E35" s="83">
        <v>6.2534999999999998</v>
      </c>
      <c r="F35" s="83">
        <v>20.466999999999995</v>
      </c>
      <c r="G35" s="11">
        <v>150.44999999999999</v>
      </c>
      <c r="H35" s="11">
        <v>0.13950000000000001</v>
      </c>
      <c r="I35" s="11">
        <v>18.160499999999999</v>
      </c>
      <c r="J35" s="11">
        <v>8</v>
      </c>
      <c r="K35" s="11">
        <v>0.20150000000000001</v>
      </c>
      <c r="L35" s="11">
        <v>37.454999999999998</v>
      </c>
      <c r="M35" s="11">
        <v>87.194999999999979</v>
      </c>
      <c r="N35" s="11">
        <v>27.75</v>
      </c>
      <c r="O35" s="11">
        <v>1.0135000000000001</v>
      </c>
    </row>
    <row r="36" spans="1:15" ht="28.2" customHeight="1" x14ac:dyDescent="0.3">
      <c r="A36" s="44" t="s">
        <v>114</v>
      </c>
      <c r="B36" s="38" t="s">
        <v>113</v>
      </c>
      <c r="C36" s="2" t="s">
        <v>120</v>
      </c>
      <c r="D36" s="11">
        <v>0.11000000000000001</v>
      </c>
      <c r="E36" s="11">
        <v>6.0000000000000012E-2</v>
      </c>
      <c r="F36" s="11">
        <v>10.98</v>
      </c>
      <c r="G36" s="11">
        <v>44.7</v>
      </c>
      <c r="H36" s="11">
        <v>3.0000000000000001E-3</v>
      </c>
      <c r="I36" s="11">
        <v>1.03</v>
      </c>
      <c r="J36" s="11">
        <v>0</v>
      </c>
      <c r="K36" s="11">
        <v>2.0000000000000004E-2</v>
      </c>
      <c r="L36" s="11">
        <v>12.549999999999999</v>
      </c>
      <c r="M36" s="11">
        <v>3.9</v>
      </c>
      <c r="N36" s="11">
        <v>2.2999999999999998</v>
      </c>
      <c r="O36" s="11">
        <v>0.48000000000000004</v>
      </c>
    </row>
    <row r="37" spans="1:15" ht="30.6" customHeight="1" x14ac:dyDescent="0.3">
      <c r="A37" s="44" t="s">
        <v>34</v>
      </c>
      <c r="B37" s="38" t="s">
        <v>28</v>
      </c>
      <c r="C37" s="1">
        <v>30</v>
      </c>
      <c r="D37" s="11">
        <v>2.2799999999999998</v>
      </c>
      <c r="E37" s="11">
        <v>0.24</v>
      </c>
      <c r="F37" s="11">
        <v>14.76</v>
      </c>
      <c r="G37" s="11">
        <v>70.5</v>
      </c>
      <c r="H37" s="11">
        <v>3.3000000000000002E-2</v>
      </c>
      <c r="I37" s="11">
        <v>0</v>
      </c>
      <c r="J37" s="11">
        <v>0</v>
      </c>
      <c r="K37" s="11">
        <v>0.33</v>
      </c>
      <c r="L37" s="11">
        <v>6</v>
      </c>
      <c r="M37" s="11">
        <v>19.5</v>
      </c>
      <c r="N37" s="11">
        <v>4.2</v>
      </c>
      <c r="O37" s="11">
        <v>0.33</v>
      </c>
    </row>
    <row r="38" spans="1:15" ht="30" customHeight="1" x14ac:dyDescent="0.3">
      <c r="A38" s="44" t="s">
        <v>33</v>
      </c>
      <c r="B38" s="38" t="s">
        <v>29</v>
      </c>
      <c r="C38" s="1">
        <v>40</v>
      </c>
      <c r="D38" s="11">
        <f>D24*0.8</f>
        <v>2.64</v>
      </c>
      <c r="E38" s="11">
        <f t="shared" ref="E38:O38" si="3">E24*0.8</f>
        <v>0.48000000000000009</v>
      </c>
      <c r="F38" s="11">
        <f t="shared" si="3"/>
        <v>15.840000000000003</v>
      </c>
      <c r="G38" s="11">
        <f t="shared" si="3"/>
        <v>79.200000000000031</v>
      </c>
      <c r="H38" s="11">
        <f t="shared" si="3"/>
        <v>6.8000000000000019E-2</v>
      </c>
      <c r="I38" s="11">
        <f t="shared" si="3"/>
        <v>0</v>
      </c>
      <c r="J38" s="11">
        <f t="shared" si="3"/>
        <v>0</v>
      </c>
      <c r="K38" s="11">
        <f t="shared" si="3"/>
        <v>0.56000000000000005</v>
      </c>
      <c r="L38" s="11">
        <f t="shared" si="3"/>
        <v>11.600000000000001</v>
      </c>
      <c r="M38" s="11">
        <f t="shared" si="3"/>
        <v>60.000000000000014</v>
      </c>
      <c r="N38" s="11">
        <f t="shared" si="3"/>
        <v>18.800000000000008</v>
      </c>
      <c r="O38" s="11">
        <f t="shared" si="3"/>
        <v>1.5600000000000005</v>
      </c>
    </row>
    <row r="39" spans="1:15" ht="17.399999999999999" customHeight="1" x14ac:dyDescent="0.3">
      <c r="A39" s="68"/>
      <c r="B39" s="9" t="s">
        <v>15</v>
      </c>
      <c r="C39" s="10">
        <v>573</v>
      </c>
      <c r="D39" s="69">
        <f>SUM(D33:D38)</f>
        <v>19.386499999999998</v>
      </c>
      <c r="E39" s="69">
        <f t="shared" ref="E39:O39" si="4">SUM(E33:E38)</f>
        <v>20.019499999999997</v>
      </c>
      <c r="F39" s="69">
        <f t="shared" si="4"/>
        <v>81.715000000000003</v>
      </c>
      <c r="G39" s="69">
        <f t="shared" si="4"/>
        <v>571.65</v>
      </c>
      <c r="H39" s="69">
        <f t="shared" si="4"/>
        <v>0.34370000000000006</v>
      </c>
      <c r="I39" s="69">
        <f t="shared" si="4"/>
        <v>25.4665</v>
      </c>
      <c r="J39" s="69">
        <f t="shared" si="4"/>
        <v>54.260000000000005</v>
      </c>
      <c r="K39" s="69">
        <f t="shared" si="4"/>
        <v>3.6915000000000004</v>
      </c>
      <c r="L39" s="69">
        <f t="shared" si="4"/>
        <v>172.43100000000001</v>
      </c>
      <c r="M39" s="69">
        <f t="shared" si="4"/>
        <v>286.28100000000001</v>
      </c>
      <c r="N39" s="69">
        <f t="shared" si="4"/>
        <v>87.370000000000019</v>
      </c>
      <c r="O39" s="69">
        <f t="shared" si="4"/>
        <v>5.6635000000000009</v>
      </c>
    </row>
    <row r="40" spans="1:15" ht="17.399999999999999" customHeight="1" x14ac:dyDescent="0.3">
      <c r="A40" s="181"/>
      <c r="B40" s="182"/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3"/>
    </row>
    <row r="41" spans="1:15" ht="15.6" x14ac:dyDescent="0.3">
      <c r="A41" s="122"/>
      <c r="B41" s="191" t="s">
        <v>20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</row>
    <row r="42" spans="1:15" ht="24.6" x14ac:dyDescent="0.3">
      <c r="A42" s="43" t="s">
        <v>44</v>
      </c>
      <c r="B42" s="38" t="s">
        <v>43</v>
      </c>
      <c r="C42" s="1">
        <v>15</v>
      </c>
      <c r="D42" s="11">
        <v>3.9449999999999998</v>
      </c>
      <c r="E42" s="11">
        <v>3.99</v>
      </c>
      <c r="F42" s="11">
        <v>0</v>
      </c>
      <c r="G42" s="11">
        <v>51.5</v>
      </c>
      <c r="H42" s="11">
        <v>5.0000000000000001E-3</v>
      </c>
      <c r="I42" s="11">
        <v>0.105</v>
      </c>
      <c r="J42" s="11">
        <v>31.5</v>
      </c>
      <c r="K42" s="11">
        <v>0.06</v>
      </c>
      <c r="L42" s="11">
        <v>150</v>
      </c>
      <c r="M42" s="11">
        <v>90</v>
      </c>
      <c r="N42" s="11">
        <v>8.25</v>
      </c>
      <c r="O42" s="11">
        <v>0.105</v>
      </c>
    </row>
    <row r="43" spans="1:15" ht="36" x14ac:dyDescent="0.3">
      <c r="A43" s="44" t="s">
        <v>164</v>
      </c>
      <c r="B43" s="38" t="s">
        <v>165</v>
      </c>
      <c r="C43" s="2" t="s">
        <v>96</v>
      </c>
      <c r="D43" s="5">
        <v>7.2838000000000003</v>
      </c>
      <c r="E43" s="5">
        <v>11.94</v>
      </c>
      <c r="F43" s="5">
        <v>8.36</v>
      </c>
      <c r="G43" s="7">
        <v>123.99</v>
      </c>
      <c r="H43" s="5">
        <v>4.7500000000000001E-2</v>
      </c>
      <c r="I43" s="5">
        <v>0.2762</v>
      </c>
      <c r="J43" s="5">
        <v>29.62</v>
      </c>
      <c r="K43" s="5">
        <v>0.42049999999999998</v>
      </c>
      <c r="L43" s="5">
        <v>20.725999999999999</v>
      </c>
      <c r="M43" s="5">
        <v>80.201999999999998</v>
      </c>
      <c r="N43" s="5">
        <v>15.521000000000001</v>
      </c>
      <c r="O43" s="5">
        <v>0.6402000000000001</v>
      </c>
    </row>
    <row r="44" spans="1:15" ht="24.6" x14ac:dyDescent="0.3">
      <c r="A44" s="43" t="s">
        <v>40</v>
      </c>
      <c r="B44" s="38" t="s">
        <v>50</v>
      </c>
      <c r="C44" s="3" t="s">
        <v>147</v>
      </c>
      <c r="D44" s="11">
        <v>5.0999999999999996</v>
      </c>
      <c r="E44" s="11">
        <v>3.62</v>
      </c>
      <c r="F44" s="11">
        <v>31.962</v>
      </c>
      <c r="G44" s="11">
        <v>176.1</v>
      </c>
      <c r="H44" s="11">
        <v>5.6999999999999995E-2</v>
      </c>
      <c r="I44" s="11">
        <v>0</v>
      </c>
      <c r="J44" s="11">
        <v>12</v>
      </c>
      <c r="K44" s="11">
        <v>0.8025000000000001</v>
      </c>
      <c r="L44" s="11">
        <v>11.9115</v>
      </c>
      <c r="M44" s="11">
        <v>38.067749999999997</v>
      </c>
      <c r="N44" s="11">
        <v>8.6189999999999998</v>
      </c>
      <c r="O44" s="11">
        <v>0.85799999999999998</v>
      </c>
    </row>
    <row r="45" spans="1:15" x14ac:dyDescent="0.3">
      <c r="A45" s="130" t="s">
        <v>54</v>
      </c>
      <c r="B45" s="159" t="s">
        <v>166</v>
      </c>
      <c r="C45" s="160">
        <v>200</v>
      </c>
      <c r="D45" s="161">
        <v>0.34</v>
      </c>
      <c r="E45" s="161">
        <v>0.17</v>
      </c>
      <c r="F45" s="161">
        <v>21.46</v>
      </c>
      <c r="G45" s="161">
        <v>103.5</v>
      </c>
      <c r="H45" s="161">
        <v>2.4E-2</v>
      </c>
      <c r="I45" s="161">
        <v>3.1720000000000002</v>
      </c>
      <c r="J45" s="161">
        <v>0</v>
      </c>
      <c r="K45" s="161">
        <v>0.13</v>
      </c>
      <c r="L45" s="161">
        <v>16.668000000000003</v>
      </c>
      <c r="M45" s="161">
        <v>7.0500000000000007</v>
      </c>
      <c r="N45" s="161">
        <v>7.782</v>
      </c>
      <c r="O45" s="161">
        <v>0.88000000000000012</v>
      </c>
    </row>
    <row r="46" spans="1:15" ht="36" x14ac:dyDescent="0.3">
      <c r="A46" s="130" t="s">
        <v>34</v>
      </c>
      <c r="B46" s="38" t="s">
        <v>28</v>
      </c>
      <c r="C46" s="2">
        <v>45</v>
      </c>
      <c r="D46" s="11">
        <f>D37*1.5</f>
        <v>3.42</v>
      </c>
      <c r="E46" s="11">
        <f t="shared" ref="E46:O46" si="5">E37*1.5</f>
        <v>0.36</v>
      </c>
      <c r="F46" s="11">
        <f t="shared" si="5"/>
        <v>22.14</v>
      </c>
      <c r="G46" s="11">
        <f t="shared" si="5"/>
        <v>105.75</v>
      </c>
      <c r="H46" s="11">
        <f t="shared" si="5"/>
        <v>4.9500000000000002E-2</v>
      </c>
      <c r="I46" s="11">
        <f t="shared" si="5"/>
        <v>0</v>
      </c>
      <c r="J46" s="11">
        <f t="shared" si="5"/>
        <v>0</v>
      </c>
      <c r="K46" s="11">
        <f t="shared" si="5"/>
        <v>0.495</v>
      </c>
      <c r="L46" s="11">
        <f t="shared" si="5"/>
        <v>9</v>
      </c>
      <c r="M46" s="11">
        <f t="shared" si="5"/>
        <v>29.25</v>
      </c>
      <c r="N46" s="11">
        <f t="shared" si="5"/>
        <v>6.3000000000000007</v>
      </c>
      <c r="O46" s="11">
        <f t="shared" si="5"/>
        <v>0.495</v>
      </c>
    </row>
    <row r="47" spans="1:15" ht="15.6" x14ac:dyDescent="0.3">
      <c r="A47" s="63"/>
      <c r="B47" s="91" t="s">
        <v>15</v>
      </c>
      <c r="C47" s="4">
        <v>545</v>
      </c>
      <c r="D47" s="8">
        <f>SUM(D42:D46)</f>
        <v>20.088799999999999</v>
      </c>
      <c r="E47" s="8">
        <f t="shared" ref="E47:O47" si="6">SUM(E42:E46)</f>
        <v>20.080000000000002</v>
      </c>
      <c r="F47" s="8">
        <f t="shared" si="6"/>
        <v>83.921999999999997</v>
      </c>
      <c r="G47" s="8">
        <f t="shared" si="6"/>
        <v>560.84</v>
      </c>
      <c r="H47" s="8">
        <f t="shared" si="6"/>
        <v>0.183</v>
      </c>
      <c r="I47" s="8">
        <f t="shared" si="6"/>
        <v>3.5532000000000004</v>
      </c>
      <c r="J47" s="8">
        <f t="shared" si="6"/>
        <v>73.12</v>
      </c>
      <c r="K47" s="8">
        <f t="shared" si="6"/>
        <v>1.9080000000000004</v>
      </c>
      <c r="L47" s="8">
        <f t="shared" si="6"/>
        <v>208.30549999999999</v>
      </c>
      <c r="M47" s="8">
        <f t="shared" si="6"/>
        <v>244.56975</v>
      </c>
      <c r="N47" s="8">
        <f t="shared" si="6"/>
        <v>46.471999999999994</v>
      </c>
      <c r="O47" s="8">
        <f t="shared" si="6"/>
        <v>2.9782000000000002</v>
      </c>
    </row>
    <row r="48" spans="1:15" ht="15.6" x14ac:dyDescent="0.3">
      <c r="A48" s="85"/>
      <c r="B48" s="86"/>
      <c r="C48" s="87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</row>
    <row r="49" spans="1:16" ht="15.6" x14ac:dyDescent="0.3">
      <c r="A49" s="85"/>
      <c r="B49" s="86"/>
      <c r="C49" s="87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67"/>
    </row>
    <row r="50" spans="1:16" ht="15.75" customHeight="1" x14ac:dyDescent="0.3">
      <c r="A50" s="85"/>
      <c r="B50" s="86"/>
      <c r="C50" s="87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</row>
    <row r="51" spans="1:16" ht="15.6" x14ac:dyDescent="0.3">
      <c r="A51" s="92"/>
      <c r="B51" s="80"/>
      <c r="C51" s="87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</row>
    <row r="52" spans="1:16" ht="15.6" x14ac:dyDescent="0.3">
      <c r="A52" s="94"/>
      <c r="B52" s="193" t="s">
        <v>13</v>
      </c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</row>
    <row r="53" spans="1:16" ht="15.6" x14ac:dyDescent="0.3">
      <c r="A53" s="125"/>
      <c r="B53" s="194" t="s">
        <v>14</v>
      </c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</row>
    <row r="54" spans="1:16" ht="27.6" x14ac:dyDescent="0.3">
      <c r="A54" s="130" t="s">
        <v>54</v>
      </c>
      <c r="B54" s="38" t="s">
        <v>144</v>
      </c>
      <c r="C54" s="2" t="s">
        <v>145</v>
      </c>
      <c r="D54" s="11">
        <v>16.02</v>
      </c>
      <c r="E54" s="11">
        <v>18.13</v>
      </c>
      <c r="F54" s="11">
        <v>42.98</v>
      </c>
      <c r="G54" s="11">
        <v>386.4</v>
      </c>
      <c r="H54" s="11">
        <v>0.12720000000000001</v>
      </c>
      <c r="I54" s="11">
        <v>1.02</v>
      </c>
      <c r="J54" s="11">
        <v>67.52</v>
      </c>
      <c r="K54" s="11">
        <v>1.8380000000000001</v>
      </c>
      <c r="L54" s="11">
        <v>344.24200000000002</v>
      </c>
      <c r="M54" s="11">
        <v>275.54399999999998</v>
      </c>
      <c r="N54" s="11">
        <v>47.345999999999997</v>
      </c>
      <c r="O54" s="11">
        <v>1.129</v>
      </c>
    </row>
    <row r="55" spans="1:16" ht="24" x14ac:dyDescent="0.3">
      <c r="A55" s="44" t="s">
        <v>36</v>
      </c>
      <c r="B55" s="38" t="s">
        <v>108</v>
      </c>
      <c r="C55" s="2" t="s">
        <v>52</v>
      </c>
      <c r="D55" s="11">
        <v>0.23499999999999999</v>
      </c>
      <c r="E55" s="11">
        <v>0.09</v>
      </c>
      <c r="F55" s="11">
        <v>12.424999999999999</v>
      </c>
      <c r="G55" s="11">
        <v>54.2</v>
      </c>
      <c r="H55" s="11">
        <v>3.5000000000000001E-3</v>
      </c>
      <c r="I55" s="11">
        <v>50.029999999999994</v>
      </c>
      <c r="J55" s="11">
        <v>0</v>
      </c>
      <c r="K55" s="11">
        <v>0.19</v>
      </c>
      <c r="L55" s="11">
        <v>13.95</v>
      </c>
      <c r="M55" s="11">
        <v>3.65</v>
      </c>
      <c r="N55" s="11">
        <v>2.25</v>
      </c>
      <c r="O55" s="11">
        <v>0.41500000000000004</v>
      </c>
    </row>
    <row r="56" spans="1:16" ht="36" x14ac:dyDescent="0.3">
      <c r="A56" s="44" t="s">
        <v>34</v>
      </c>
      <c r="B56" s="38" t="s">
        <v>28</v>
      </c>
      <c r="C56" s="1">
        <v>25</v>
      </c>
      <c r="D56" s="11">
        <v>1.9</v>
      </c>
      <c r="E56" s="11">
        <v>0.2</v>
      </c>
      <c r="F56" s="11">
        <v>12.3</v>
      </c>
      <c r="G56" s="11">
        <v>58.75</v>
      </c>
      <c r="H56" s="11">
        <v>2.75E-2</v>
      </c>
      <c r="I56" s="11">
        <v>0</v>
      </c>
      <c r="J56" s="11">
        <v>0</v>
      </c>
      <c r="K56" s="11">
        <v>0.27500000000000002</v>
      </c>
      <c r="L56" s="11">
        <v>5</v>
      </c>
      <c r="M56" s="11">
        <v>16.25</v>
      </c>
      <c r="N56" s="11">
        <v>3.5</v>
      </c>
      <c r="O56" s="11">
        <v>0.27500000000000002</v>
      </c>
    </row>
    <row r="57" spans="1:16" ht="32.4" customHeight="1" x14ac:dyDescent="0.3">
      <c r="A57" s="44" t="s">
        <v>33</v>
      </c>
      <c r="B57" s="38" t="s">
        <v>29</v>
      </c>
      <c r="C57" s="1">
        <v>30</v>
      </c>
      <c r="D57" s="11">
        <v>1.9799999999999998</v>
      </c>
      <c r="E57" s="11">
        <v>0.36</v>
      </c>
      <c r="F57" s="11">
        <v>11.88</v>
      </c>
      <c r="G57" s="11">
        <v>59.4</v>
      </c>
      <c r="H57" s="11">
        <v>5.1000000000000004E-2</v>
      </c>
      <c r="I57" s="11">
        <v>0</v>
      </c>
      <c r="J57" s="11">
        <v>0</v>
      </c>
      <c r="K57" s="11">
        <v>0.42</v>
      </c>
      <c r="L57" s="11">
        <v>8.6999999999999993</v>
      </c>
      <c r="M57" s="11">
        <v>45</v>
      </c>
      <c r="N57" s="11">
        <v>14.1</v>
      </c>
      <c r="O57" s="11">
        <v>1.17</v>
      </c>
      <c r="P57" s="67">
        <v>0.25</v>
      </c>
    </row>
    <row r="58" spans="1:16" ht="16.5" customHeight="1" x14ac:dyDescent="0.3">
      <c r="A58" s="63"/>
      <c r="B58" s="91" t="s">
        <v>15</v>
      </c>
      <c r="C58" s="4">
        <v>500</v>
      </c>
      <c r="D58" s="8">
        <f>SUM(D54:D57)</f>
        <v>20.134999999999998</v>
      </c>
      <c r="E58" s="8">
        <f t="shared" ref="E58:O58" si="7">SUM(E54:E57)</f>
        <v>18.779999999999998</v>
      </c>
      <c r="F58" s="8">
        <f t="shared" si="7"/>
        <v>79.584999999999994</v>
      </c>
      <c r="G58" s="8">
        <f t="shared" si="7"/>
        <v>558.75</v>
      </c>
      <c r="H58" s="8">
        <f t="shared" si="7"/>
        <v>0.2092</v>
      </c>
      <c r="I58" s="8">
        <f t="shared" si="7"/>
        <v>51.05</v>
      </c>
      <c r="J58" s="8">
        <f t="shared" si="7"/>
        <v>67.52</v>
      </c>
      <c r="K58" s="8">
        <f t="shared" si="7"/>
        <v>2.7229999999999999</v>
      </c>
      <c r="L58" s="8">
        <f t="shared" si="7"/>
        <v>371.892</v>
      </c>
      <c r="M58" s="8">
        <f t="shared" si="7"/>
        <v>340.44399999999996</v>
      </c>
      <c r="N58" s="8">
        <f t="shared" si="7"/>
        <v>67.195999999999998</v>
      </c>
      <c r="O58" s="8">
        <f t="shared" si="7"/>
        <v>2.9889999999999999</v>
      </c>
      <c r="P58" s="67"/>
    </row>
    <row r="59" spans="1:16" ht="16.5" customHeight="1" x14ac:dyDescent="0.3">
      <c r="A59" s="188"/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90"/>
      <c r="P59" s="67"/>
    </row>
    <row r="60" spans="1:16" ht="16.5" customHeight="1" x14ac:dyDescent="0.3">
      <c r="A60" s="125"/>
      <c r="B60" s="194" t="s">
        <v>16</v>
      </c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67"/>
    </row>
    <row r="61" spans="1:16" ht="34.200000000000003" customHeight="1" x14ac:dyDescent="0.3">
      <c r="A61" s="44" t="s">
        <v>32</v>
      </c>
      <c r="B61" s="38" t="s">
        <v>30</v>
      </c>
      <c r="C61" s="1">
        <v>100</v>
      </c>
      <c r="D61" s="11">
        <v>0.4</v>
      </c>
      <c r="E61" s="11">
        <v>0.4</v>
      </c>
      <c r="F61" s="11">
        <v>9.8000000000000007</v>
      </c>
      <c r="G61" s="11">
        <v>47</v>
      </c>
      <c r="H61" s="11">
        <v>0.03</v>
      </c>
      <c r="I61" s="11">
        <v>10</v>
      </c>
      <c r="J61" s="11"/>
      <c r="K61" s="11">
        <v>0.2</v>
      </c>
      <c r="L61" s="11">
        <v>16</v>
      </c>
      <c r="M61" s="11">
        <v>11</v>
      </c>
      <c r="N61" s="11">
        <v>9</v>
      </c>
      <c r="O61" s="11">
        <v>2.2000000000000002</v>
      </c>
      <c r="P61" s="67"/>
    </row>
    <row r="62" spans="1:16" ht="36.6" customHeight="1" x14ac:dyDescent="0.3">
      <c r="A62" s="44" t="s">
        <v>90</v>
      </c>
      <c r="B62" s="38" t="s">
        <v>92</v>
      </c>
      <c r="C62" s="3" t="s">
        <v>22</v>
      </c>
      <c r="D62" s="11">
        <v>15.945833333333336</v>
      </c>
      <c r="E62" s="83">
        <v>19.55</v>
      </c>
      <c r="F62" s="83">
        <v>39.744999999999997</v>
      </c>
      <c r="G62" s="11">
        <v>408.41666666666669</v>
      </c>
      <c r="H62" s="11">
        <v>3.9166666666666669E-2</v>
      </c>
      <c r="I62" s="11">
        <v>0.26500000000000001</v>
      </c>
      <c r="J62" s="11">
        <v>0</v>
      </c>
      <c r="K62" s="11">
        <v>4.2249999999999996</v>
      </c>
      <c r="L62" s="11">
        <v>89.326666666666696</v>
      </c>
      <c r="M62" s="11">
        <v>176.22833333333335</v>
      </c>
      <c r="N62" s="11">
        <v>40.583333333333336</v>
      </c>
      <c r="O62" s="11">
        <v>2.6416666666666662</v>
      </c>
      <c r="P62" s="67"/>
    </row>
    <row r="63" spans="1:16" ht="22.2" customHeight="1" x14ac:dyDescent="0.3">
      <c r="A63" s="44" t="s">
        <v>36</v>
      </c>
      <c r="B63" s="38" t="s">
        <v>27</v>
      </c>
      <c r="C63" s="2" t="s">
        <v>51</v>
      </c>
      <c r="D63" s="11">
        <v>7.0000000000000007E-2</v>
      </c>
      <c r="E63" s="11">
        <v>0.02</v>
      </c>
      <c r="F63" s="11">
        <v>10.01</v>
      </c>
      <c r="G63" s="11">
        <v>40</v>
      </c>
      <c r="H63" s="11">
        <v>0</v>
      </c>
      <c r="I63" s="11">
        <v>0.03</v>
      </c>
      <c r="J63" s="11">
        <v>0</v>
      </c>
      <c r="K63" s="11">
        <v>0</v>
      </c>
      <c r="L63" s="11">
        <v>10.95</v>
      </c>
      <c r="M63" s="11">
        <v>2.8</v>
      </c>
      <c r="N63" s="11">
        <v>1.4</v>
      </c>
      <c r="O63" s="11">
        <v>0.26500000000000001</v>
      </c>
    </row>
    <row r="64" spans="1:16" ht="36" x14ac:dyDescent="0.3">
      <c r="A64" s="44" t="s">
        <v>34</v>
      </c>
      <c r="B64" s="38" t="s">
        <v>28</v>
      </c>
      <c r="C64" s="1">
        <v>25</v>
      </c>
      <c r="D64" s="11">
        <v>1.9</v>
      </c>
      <c r="E64" s="11">
        <v>0.2</v>
      </c>
      <c r="F64" s="11">
        <v>12.3</v>
      </c>
      <c r="G64" s="11">
        <v>58.75</v>
      </c>
      <c r="H64" s="11">
        <v>2.75E-2</v>
      </c>
      <c r="I64" s="11">
        <v>0</v>
      </c>
      <c r="J64" s="11">
        <v>0</v>
      </c>
      <c r="K64" s="11">
        <v>0.27500000000000002</v>
      </c>
      <c r="L64" s="11">
        <v>5</v>
      </c>
      <c r="M64" s="11">
        <v>16.25</v>
      </c>
      <c r="N64" s="11">
        <v>3.5</v>
      </c>
      <c r="O64" s="11">
        <v>0.27500000000000002</v>
      </c>
    </row>
    <row r="65" spans="1:16" ht="36" x14ac:dyDescent="0.3">
      <c r="A65" s="44" t="s">
        <v>33</v>
      </c>
      <c r="B65" s="38" t="s">
        <v>29</v>
      </c>
      <c r="C65" s="1">
        <v>20</v>
      </c>
      <c r="D65" s="11">
        <v>1.32</v>
      </c>
      <c r="E65" s="11">
        <v>0.24000000000000002</v>
      </c>
      <c r="F65" s="11">
        <v>7.9200000000000017</v>
      </c>
      <c r="G65" s="11">
        <v>39.600000000000009</v>
      </c>
      <c r="H65" s="11">
        <v>3.4000000000000009E-2</v>
      </c>
      <c r="I65" s="11">
        <v>0</v>
      </c>
      <c r="J65" s="11">
        <v>0</v>
      </c>
      <c r="K65" s="11">
        <v>0.28000000000000003</v>
      </c>
      <c r="L65" s="11">
        <v>5.8000000000000007</v>
      </c>
      <c r="M65" s="11">
        <v>30.000000000000004</v>
      </c>
      <c r="N65" s="11">
        <v>9.4000000000000021</v>
      </c>
      <c r="O65" s="11">
        <v>0.78000000000000025</v>
      </c>
    </row>
    <row r="66" spans="1:16" ht="34.5" customHeight="1" x14ac:dyDescent="0.3">
      <c r="A66" s="63"/>
      <c r="B66" s="91" t="s">
        <v>15</v>
      </c>
      <c r="C66" s="4">
        <v>545</v>
      </c>
      <c r="D66" s="8">
        <f>SUM(D61:D65)</f>
        <v>19.635833333333334</v>
      </c>
      <c r="E66" s="8">
        <f t="shared" ref="E66:O66" si="8">SUM(E61:E65)</f>
        <v>20.409999999999997</v>
      </c>
      <c r="F66" s="8">
        <f t="shared" si="8"/>
        <v>79.775000000000006</v>
      </c>
      <c r="G66" s="8">
        <f t="shared" si="8"/>
        <v>593.76666666666677</v>
      </c>
      <c r="H66" s="8">
        <f t="shared" si="8"/>
        <v>0.13066666666666668</v>
      </c>
      <c r="I66" s="8">
        <f t="shared" si="8"/>
        <v>10.295</v>
      </c>
      <c r="J66" s="8">
        <f t="shared" si="8"/>
        <v>0</v>
      </c>
      <c r="K66" s="8">
        <f t="shared" si="8"/>
        <v>4.9800000000000004</v>
      </c>
      <c r="L66" s="8">
        <f t="shared" si="8"/>
        <v>127.0766666666667</v>
      </c>
      <c r="M66" s="8">
        <f t="shared" si="8"/>
        <v>236.27833333333336</v>
      </c>
      <c r="N66" s="8">
        <f t="shared" si="8"/>
        <v>63.88333333333334</v>
      </c>
      <c r="O66" s="8">
        <f t="shared" si="8"/>
        <v>6.1616666666666671</v>
      </c>
    </row>
    <row r="67" spans="1:16" ht="15.6" x14ac:dyDescent="0.3">
      <c r="A67" s="104"/>
      <c r="B67" s="105"/>
      <c r="C67" s="106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8"/>
    </row>
    <row r="68" spans="1:16" s="41" customFormat="1" ht="15.6" x14ac:dyDescent="0.3">
      <c r="A68" s="125"/>
      <c r="B68" s="194" t="s">
        <v>17</v>
      </c>
      <c r="C68" s="194"/>
      <c r="D68" s="194"/>
      <c r="E68" s="194"/>
      <c r="F68" s="194"/>
      <c r="G68" s="194"/>
      <c r="H68" s="194"/>
      <c r="I68" s="194"/>
      <c r="J68" s="194"/>
      <c r="K68" s="194"/>
      <c r="L68" s="194"/>
      <c r="M68" s="194"/>
      <c r="N68" s="194"/>
      <c r="O68" s="194"/>
      <c r="P68" s="42"/>
    </row>
    <row r="69" spans="1:16" ht="24" x14ac:dyDescent="0.3">
      <c r="A69" s="44" t="s">
        <v>110</v>
      </c>
      <c r="B69" s="90" t="s">
        <v>71</v>
      </c>
      <c r="C69" s="6">
        <v>60</v>
      </c>
      <c r="D69" s="11">
        <v>0.8448</v>
      </c>
      <c r="E69" s="11">
        <v>3.6071999999999997</v>
      </c>
      <c r="F69" s="11">
        <v>4.9559999999999995</v>
      </c>
      <c r="G69" s="11">
        <v>55.68</v>
      </c>
      <c r="H69" s="11">
        <v>1.0200000000000001E-2</v>
      </c>
      <c r="I69" s="11">
        <v>3.9899999999999998</v>
      </c>
      <c r="J69" s="11">
        <v>0</v>
      </c>
      <c r="K69" s="11">
        <v>1.62</v>
      </c>
      <c r="L69" s="11">
        <v>21.278400000000001</v>
      </c>
      <c r="M69" s="11">
        <v>24.379200000000001</v>
      </c>
      <c r="N69" s="11">
        <v>12.417000000000002</v>
      </c>
      <c r="O69" s="11">
        <v>0.79440000000000022</v>
      </c>
    </row>
    <row r="70" spans="1:16" ht="24.6" x14ac:dyDescent="0.3">
      <c r="A70" s="43" t="s">
        <v>74</v>
      </c>
      <c r="B70" s="34" t="s">
        <v>75</v>
      </c>
      <c r="C70" s="3" t="s">
        <v>23</v>
      </c>
      <c r="D70" s="11">
        <v>9.0500000000000007</v>
      </c>
      <c r="E70" s="83">
        <v>6.09</v>
      </c>
      <c r="F70" s="83">
        <v>3.8</v>
      </c>
      <c r="G70" s="11">
        <v>105</v>
      </c>
      <c r="H70" s="11">
        <v>0.05</v>
      </c>
      <c r="I70" s="83">
        <v>3.73</v>
      </c>
      <c r="J70" s="83">
        <v>5.82</v>
      </c>
      <c r="K70" s="83">
        <v>2.52</v>
      </c>
      <c r="L70" s="11">
        <v>69.069999999999993</v>
      </c>
      <c r="M70" s="11">
        <v>162.19</v>
      </c>
      <c r="N70" s="11">
        <v>48.53</v>
      </c>
      <c r="O70" s="11">
        <v>0.85</v>
      </c>
    </row>
    <row r="71" spans="1:16" ht="24" x14ac:dyDescent="0.3">
      <c r="A71" s="44" t="s">
        <v>39</v>
      </c>
      <c r="B71" s="38" t="s">
        <v>38</v>
      </c>
      <c r="C71" s="3" t="s">
        <v>100</v>
      </c>
      <c r="D71" s="11">
        <v>3.0764999999999998</v>
      </c>
      <c r="E71" s="83">
        <v>6.2534999999999998</v>
      </c>
      <c r="F71" s="83">
        <v>20.466999999999995</v>
      </c>
      <c r="G71" s="11">
        <v>150.44999999999999</v>
      </c>
      <c r="H71" s="11">
        <v>0.13950000000000001</v>
      </c>
      <c r="I71" s="11">
        <v>18.160499999999999</v>
      </c>
      <c r="J71" s="11">
        <v>8</v>
      </c>
      <c r="K71" s="11">
        <v>0.20150000000000001</v>
      </c>
      <c r="L71" s="11">
        <v>37.454999999999998</v>
      </c>
      <c r="M71" s="11">
        <v>87.194999999999979</v>
      </c>
      <c r="N71" s="11">
        <v>27.75</v>
      </c>
      <c r="O71" s="11">
        <v>1.0135000000000001</v>
      </c>
      <c r="P71" s="67">
        <v>0.25</v>
      </c>
    </row>
    <row r="72" spans="1:16" ht="15.75" customHeight="1" x14ac:dyDescent="0.3">
      <c r="A72" s="43" t="s">
        <v>125</v>
      </c>
      <c r="B72" s="38" t="s">
        <v>123</v>
      </c>
      <c r="C72" s="2">
        <v>200</v>
      </c>
      <c r="D72" s="11">
        <v>0.16000000000000003</v>
      </c>
      <c r="E72" s="11">
        <v>0.16000000000000003</v>
      </c>
      <c r="F72" s="11">
        <v>17.900000000000002</v>
      </c>
      <c r="G72" s="11">
        <v>74.600000000000009</v>
      </c>
      <c r="H72" s="11">
        <v>1.2E-2</v>
      </c>
      <c r="I72" s="11">
        <v>0.9</v>
      </c>
      <c r="J72" s="11">
        <v>0</v>
      </c>
      <c r="K72" s="11">
        <v>8.0000000000000016E-2</v>
      </c>
      <c r="L72" s="11">
        <v>13.88</v>
      </c>
      <c r="M72" s="11">
        <v>4.4000000000000004</v>
      </c>
      <c r="N72" s="11">
        <v>5.1400000000000006</v>
      </c>
      <c r="O72" s="11">
        <v>0.92199999999999993</v>
      </c>
    </row>
    <row r="73" spans="1:16" ht="36" x14ac:dyDescent="0.3">
      <c r="A73" s="44" t="s">
        <v>34</v>
      </c>
      <c r="B73" s="38" t="s">
        <v>28</v>
      </c>
      <c r="C73" s="1">
        <v>35</v>
      </c>
      <c r="D73" s="11">
        <v>2.6599999999999997</v>
      </c>
      <c r="E73" s="11">
        <v>0.28000000000000003</v>
      </c>
      <c r="F73" s="11">
        <v>17.220000000000002</v>
      </c>
      <c r="G73" s="11">
        <v>82.25</v>
      </c>
      <c r="H73" s="11">
        <v>3.85E-2</v>
      </c>
      <c r="I73" s="11">
        <v>0</v>
      </c>
      <c r="J73" s="11">
        <v>0</v>
      </c>
      <c r="K73" s="11">
        <v>0.38500000000000001</v>
      </c>
      <c r="L73" s="11">
        <v>7</v>
      </c>
      <c r="M73" s="11">
        <v>22.75</v>
      </c>
      <c r="N73" s="11">
        <v>4.9000000000000004</v>
      </c>
      <c r="O73" s="11">
        <v>0.38500000000000001</v>
      </c>
    </row>
    <row r="74" spans="1:16" ht="15.6" x14ac:dyDescent="0.3">
      <c r="A74" s="63"/>
      <c r="B74" s="91" t="s">
        <v>15</v>
      </c>
      <c r="C74" s="4">
        <v>548</v>
      </c>
      <c r="D74" s="8">
        <f>SUM(D69:D73)</f>
        <v>15.7913</v>
      </c>
      <c r="E74" s="8">
        <f t="shared" ref="E74:O74" si="9">SUM(E69:E73)</f>
        <v>16.390699999999999</v>
      </c>
      <c r="F74" s="8">
        <f t="shared" si="9"/>
        <v>64.343000000000004</v>
      </c>
      <c r="G74" s="8">
        <f t="shared" si="9"/>
        <v>467.98</v>
      </c>
      <c r="H74" s="8">
        <f t="shared" si="9"/>
        <v>0.25020000000000003</v>
      </c>
      <c r="I74" s="8">
        <f t="shared" si="9"/>
        <v>26.780499999999996</v>
      </c>
      <c r="J74" s="8">
        <f t="shared" si="9"/>
        <v>13.82</v>
      </c>
      <c r="K74" s="8">
        <f t="shared" si="9"/>
        <v>4.8065000000000007</v>
      </c>
      <c r="L74" s="8">
        <f t="shared" si="9"/>
        <v>148.68340000000001</v>
      </c>
      <c r="M74" s="8">
        <f t="shared" si="9"/>
        <v>300.91419999999994</v>
      </c>
      <c r="N74" s="8">
        <f t="shared" si="9"/>
        <v>98.737000000000009</v>
      </c>
      <c r="O74" s="8">
        <f t="shared" si="9"/>
        <v>3.9649000000000001</v>
      </c>
    </row>
    <row r="75" spans="1:16" s="41" customFormat="1" ht="15.6" x14ac:dyDescent="0.3">
      <c r="A75" s="85"/>
      <c r="B75" s="86"/>
      <c r="C75" s="110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42"/>
    </row>
    <row r="77" spans="1:16" ht="15.6" x14ac:dyDescent="0.3">
      <c r="A77" s="85"/>
      <c r="B77" s="86"/>
      <c r="C77" s="110"/>
      <c r="D77" s="111"/>
      <c r="E77" s="111"/>
      <c r="F77" s="111"/>
      <c r="G77" s="111"/>
      <c r="H77" s="111"/>
      <c r="I77" s="111"/>
      <c r="J77" s="111"/>
      <c r="K77" s="111"/>
      <c r="L77" s="111"/>
      <c r="M77" s="111"/>
      <c r="N77" s="111"/>
      <c r="O77" s="111"/>
    </row>
    <row r="78" spans="1:16" ht="15.6" x14ac:dyDescent="0.3">
      <c r="A78" s="85"/>
      <c r="B78" s="86"/>
      <c r="C78" s="110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1"/>
    </row>
    <row r="79" spans="1:16" ht="15.6" x14ac:dyDescent="0.3">
      <c r="A79" s="85"/>
      <c r="B79" s="86"/>
      <c r="C79" s="110"/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67">
        <v>0.25</v>
      </c>
    </row>
    <row r="80" spans="1:16" ht="15.6" x14ac:dyDescent="0.3">
      <c r="A80" s="85"/>
      <c r="B80" s="86"/>
      <c r="C80" s="110"/>
      <c r="D80" s="111"/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11"/>
    </row>
    <row r="81" spans="1:16" ht="15.6" x14ac:dyDescent="0.3">
      <c r="A81" s="125"/>
      <c r="B81" s="194" t="s">
        <v>19</v>
      </c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</row>
    <row r="82" spans="1:16" ht="27.6" x14ac:dyDescent="0.3">
      <c r="A82" s="130" t="s">
        <v>54</v>
      </c>
      <c r="B82" s="38" t="s">
        <v>112</v>
      </c>
      <c r="C82" s="3" t="s">
        <v>96</v>
      </c>
      <c r="D82" s="11">
        <v>3.17</v>
      </c>
      <c r="E82" s="11">
        <v>5.19</v>
      </c>
      <c r="F82" s="11">
        <v>9.8483000000000001</v>
      </c>
      <c r="G82" s="11">
        <v>118.01</v>
      </c>
      <c r="H82" s="11">
        <v>6.5349999999999991E-2</v>
      </c>
      <c r="I82" s="11">
        <v>0.27619999999999995</v>
      </c>
      <c r="J82" s="11">
        <v>29.619999999999997</v>
      </c>
      <c r="K82" s="11">
        <v>0.45514999999999994</v>
      </c>
      <c r="L82" s="11">
        <v>61.677</v>
      </c>
      <c r="M82" s="11">
        <v>92.8035</v>
      </c>
      <c r="N82" s="11">
        <v>26.558</v>
      </c>
      <c r="O82" s="11">
        <v>1.0443</v>
      </c>
    </row>
    <row r="83" spans="1:16" ht="24" x14ac:dyDescent="0.3">
      <c r="A83" s="44" t="s">
        <v>40</v>
      </c>
      <c r="B83" s="38" t="s">
        <v>50</v>
      </c>
      <c r="C83" s="2" t="s">
        <v>73</v>
      </c>
      <c r="D83" s="11">
        <v>6.6444000000000001</v>
      </c>
      <c r="E83" s="11">
        <v>7.5960000000000001</v>
      </c>
      <c r="F83" s="11">
        <v>31.776000000000003</v>
      </c>
      <c r="G83" s="11">
        <v>221.94</v>
      </c>
      <c r="H83" s="11">
        <v>6.6599999999999993E-2</v>
      </c>
      <c r="I83" s="11">
        <v>0</v>
      </c>
      <c r="J83" s="11">
        <v>12</v>
      </c>
      <c r="K83" s="11">
        <v>1.1928000000000001</v>
      </c>
      <c r="L83" s="11">
        <v>6.5519999999999996</v>
      </c>
      <c r="M83" s="11">
        <v>45.503999999999998</v>
      </c>
      <c r="N83" s="11">
        <v>25.344000000000001</v>
      </c>
      <c r="O83" s="11">
        <v>1.3326</v>
      </c>
    </row>
    <row r="84" spans="1:16" ht="24.6" x14ac:dyDescent="0.3">
      <c r="A84" s="43" t="s">
        <v>102</v>
      </c>
      <c r="B84" s="38" t="s">
        <v>103</v>
      </c>
      <c r="C84" s="2">
        <v>200</v>
      </c>
      <c r="D84" s="11">
        <v>4.0780000000000003</v>
      </c>
      <c r="E84" s="11">
        <v>3.544</v>
      </c>
      <c r="F84" s="11">
        <v>7.597999999999999</v>
      </c>
      <c r="G84" s="11">
        <v>78.600000000000009</v>
      </c>
      <c r="H84" s="11">
        <v>5.6000000000000008E-2</v>
      </c>
      <c r="I84" s="11">
        <v>1.5880000000000001</v>
      </c>
      <c r="J84" s="11">
        <v>24.400000000000002</v>
      </c>
      <c r="K84" s="11">
        <v>0</v>
      </c>
      <c r="L84" s="11">
        <v>151.91999999999999</v>
      </c>
      <c r="M84" s="11">
        <v>124.56</v>
      </c>
      <c r="N84" s="11">
        <v>21.340000000000003</v>
      </c>
      <c r="O84" s="11">
        <v>0.44800000000000006</v>
      </c>
    </row>
    <row r="85" spans="1:16" ht="36" x14ac:dyDescent="0.3">
      <c r="A85" s="44" t="s">
        <v>34</v>
      </c>
      <c r="B85" s="38" t="s">
        <v>28</v>
      </c>
      <c r="C85" s="1">
        <v>30</v>
      </c>
      <c r="D85" s="11">
        <v>2.2799999999999998</v>
      </c>
      <c r="E85" s="11">
        <v>0.24</v>
      </c>
      <c r="F85" s="11">
        <v>14.76</v>
      </c>
      <c r="G85" s="11">
        <v>70.5</v>
      </c>
      <c r="H85" s="11">
        <v>3.3000000000000002E-2</v>
      </c>
      <c r="I85" s="11">
        <v>0</v>
      </c>
      <c r="J85" s="11">
        <v>0</v>
      </c>
      <c r="K85" s="11">
        <v>0.33</v>
      </c>
      <c r="L85" s="11">
        <v>6</v>
      </c>
      <c r="M85" s="11">
        <v>19.5</v>
      </c>
      <c r="N85" s="11">
        <v>4.2</v>
      </c>
      <c r="O85" s="11">
        <v>0.33</v>
      </c>
    </row>
    <row r="86" spans="1:16" s="41" customFormat="1" ht="39" customHeight="1" x14ac:dyDescent="0.3">
      <c r="A86" s="63"/>
      <c r="B86" s="91" t="s">
        <v>15</v>
      </c>
      <c r="C86" s="4">
        <v>513</v>
      </c>
      <c r="D86" s="8">
        <f>D82+D83+D84+D85</f>
        <v>16.1724</v>
      </c>
      <c r="E86" s="8">
        <f t="shared" ref="E86:O86" si="10">E82+E83+E84+E85</f>
        <v>16.57</v>
      </c>
      <c r="F86" s="8">
        <f t="shared" si="10"/>
        <v>63.982300000000002</v>
      </c>
      <c r="G86" s="8">
        <f t="shared" si="10"/>
        <v>489.05</v>
      </c>
      <c r="H86" s="8">
        <f t="shared" si="10"/>
        <v>0.22095000000000001</v>
      </c>
      <c r="I86" s="8">
        <f t="shared" si="10"/>
        <v>1.8642000000000001</v>
      </c>
      <c r="J86" s="8">
        <f t="shared" si="10"/>
        <v>66.02</v>
      </c>
      <c r="K86" s="8">
        <f t="shared" si="10"/>
        <v>1.9779500000000001</v>
      </c>
      <c r="L86" s="8">
        <f t="shared" si="10"/>
        <v>226.149</v>
      </c>
      <c r="M86" s="8">
        <f t="shared" si="10"/>
        <v>282.36750000000001</v>
      </c>
      <c r="N86" s="8">
        <f t="shared" si="10"/>
        <v>77.442000000000007</v>
      </c>
      <c r="O86" s="8">
        <f t="shared" si="10"/>
        <v>3.1549</v>
      </c>
      <c r="P86" s="42"/>
    </row>
    <row r="87" spans="1:16" ht="15.6" x14ac:dyDescent="0.3">
      <c r="A87" s="99"/>
      <c r="B87" s="100"/>
      <c r="C87" s="101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3"/>
      <c r="P87" s="67">
        <v>0.25</v>
      </c>
    </row>
    <row r="88" spans="1:16" ht="15.6" x14ac:dyDescent="0.3">
      <c r="A88" s="125"/>
      <c r="B88" s="194" t="s">
        <v>20</v>
      </c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</row>
    <row r="89" spans="1:16" ht="36" x14ac:dyDescent="0.3">
      <c r="A89" s="44" t="s">
        <v>32</v>
      </c>
      <c r="B89" s="38" t="s">
        <v>30</v>
      </c>
      <c r="C89" s="1">
        <v>100</v>
      </c>
      <c r="D89" s="11">
        <v>0.4</v>
      </c>
      <c r="E89" s="11">
        <v>0.4</v>
      </c>
      <c r="F89" s="11">
        <v>9.8000000000000007</v>
      </c>
      <c r="G89" s="11">
        <v>47</v>
      </c>
      <c r="H89" s="11">
        <v>0.03</v>
      </c>
      <c r="I89" s="11">
        <v>10</v>
      </c>
      <c r="J89" s="11"/>
      <c r="K89" s="11">
        <v>0.2</v>
      </c>
      <c r="L89" s="11">
        <v>16</v>
      </c>
      <c r="M89" s="11">
        <v>11</v>
      </c>
      <c r="N89" s="11">
        <v>9</v>
      </c>
      <c r="O89" s="11">
        <v>2.2000000000000002</v>
      </c>
    </row>
    <row r="90" spans="1:16" ht="41.4" x14ac:dyDescent="0.3">
      <c r="A90" s="98" t="s">
        <v>115</v>
      </c>
      <c r="B90" s="38" t="s">
        <v>76</v>
      </c>
      <c r="C90" s="2" t="s">
        <v>22</v>
      </c>
      <c r="D90" s="11">
        <v>12.475</v>
      </c>
      <c r="E90" s="11">
        <v>15.68</v>
      </c>
      <c r="F90" s="11">
        <v>19.334999999999997</v>
      </c>
      <c r="G90" s="11">
        <v>271.5</v>
      </c>
      <c r="H90" s="11">
        <v>0.12</v>
      </c>
      <c r="I90" s="11">
        <v>18.765000000000001</v>
      </c>
      <c r="J90" s="11">
        <v>39</v>
      </c>
      <c r="K90" s="11">
        <v>4.67</v>
      </c>
      <c r="L90" s="11">
        <v>89.15</v>
      </c>
      <c r="M90" s="11">
        <v>148.63</v>
      </c>
      <c r="N90" s="11">
        <v>39.69</v>
      </c>
      <c r="O90" s="11">
        <v>2.2250000000000001</v>
      </c>
    </row>
    <row r="91" spans="1:16" ht="24.6" x14ac:dyDescent="0.3">
      <c r="A91" s="43" t="s">
        <v>81</v>
      </c>
      <c r="B91" s="38" t="s">
        <v>80</v>
      </c>
      <c r="C91" s="2">
        <v>200</v>
      </c>
      <c r="D91" s="11">
        <v>0.66200000000000003</v>
      </c>
      <c r="E91" s="11">
        <v>9.0000000000000011E-2</v>
      </c>
      <c r="F91" s="11">
        <v>22.034000000000002</v>
      </c>
      <c r="G91" s="11">
        <v>92.800000000000011</v>
      </c>
      <c r="H91" s="11">
        <v>1.6E-2</v>
      </c>
      <c r="I91" s="11">
        <v>0.72599999999999998</v>
      </c>
      <c r="J91" s="11">
        <v>0</v>
      </c>
      <c r="K91" s="11">
        <v>0.50800000000000001</v>
      </c>
      <c r="L91" s="11">
        <v>32.180000000000007</v>
      </c>
      <c r="M91" s="11">
        <v>23.44</v>
      </c>
      <c r="N91" s="11">
        <v>17.46</v>
      </c>
      <c r="O91" s="11">
        <v>0.66800000000000004</v>
      </c>
    </row>
    <row r="92" spans="1:16" ht="36" x14ac:dyDescent="0.3">
      <c r="A92" s="44" t="s">
        <v>34</v>
      </c>
      <c r="B92" s="38" t="s">
        <v>28</v>
      </c>
      <c r="C92" s="1">
        <v>30</v>
      </c>
      <c r="D92" s="11">
        <v>2.2799999999999998</v>
      </c>
      <c r="E92" s="11">
        <v>0.24</v>
      </c>
      <c r="F92" s="11">
        <v>14.76</v>
      </c>
      <c r="G92" s="11">
        <v>70.5</v>
      </c>
      <c r="H92" s="11">
        <v>3.3000000000000002E-2</v>
      </c>
      <c r="I92" s="11">
        <v>0</v>
      </c>
      <c r="J92" s="11">
        <v>0</v>
      </c>
      <c r="K92" s="11">
        <v>0.33</v>
      </c>
      <c r="L92" s="11">
        <v>6</v>
      </c>
      <c r="M92" s="11">
        <v>19.5</v>
      </c>
      <c r="N92" s="11">
        <v>4.2</v>
      </c>
      <c r="O92" s="11">
        <v>0.33</v>
      </c>
    </row>
    <row r="93" spans="1:16" ht="15.6" x14ac:dyDescent="0.3">
      <c r="A93" s="63"/>
      <c r="B93" s="91" t="s">
        <v>15</v>
      </c>
      <c r="C93" s="4">
        <v>530</v>
      </c>
      <c r="D93" s="8">
        <f>SUM(D89:D92)</f>
        <v>15.817</v>
      </c>
      <c r="E93" s="8">
        <f t="shared" ref="E93:O93" si="11">SUM(E89:E92)</f>
        <v>16.409999999999997</v>
      </c>
      <c r="F93" s="8">
        <f t="shared" si="11"/>
        <v>65.929000000000002</v>
      </c>
      <c r="G93" s="8">
        <f t="shared" si="11"/>
        <v>481.8</v>
      </c>
      <c r="H93" s="8">
        <f t="shared" si="11"/>
        <v>0.19899999999999998</v>
      </c>
      <c r="I93" s="8">
        <f t="shared" si="11"/>
        <v>29.491</v>
      </c>
      <c r="J93" s="8">
        <f t="shared" si="11"/>
        <v>39</v>
      </c>
      <c r="K93" s="8">
        <f t="shared" si="11"/>
        <v>5.7080000000000002</v>
      </c>
      <c r="L93" s="8">
        <f t="shared" si="11"/>
        <v>143.33000000000001</v>
      </c>
      <c r="M93" s="8">
        <f t="shared" si="11"/>
        <v>202.57</v>
      </c>
      <c r="N93" s="8">
        <f t="shared" si="11"/>
        <v>70.350000000000009</v>
      </c>
      <c r="O93" s="8">
        <f t="shared" si="11"/>
        <v>5.4230000000000009</v>
      </c>
    </row>
    <row r="94" spans="1:16" ht="15.6" x14ac:dyDescent="0.3">
      <c r="A94" s="99"/>
      <c r="B94" s="100"/>
      <c r="C94" s="101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</row>
    <row r="95" spans="1:16" ht="15.75" customHeight="1" x14ac:dyDescent="0.3"/>
    <row r="96" spans="1:16" x14ac:dyDescent="0.3"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</row>
    <row r="97" spans="1:16" s="41" customFormat="1" x14ac:dyDescent="0.3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42"/>
    </row>
    <row r="99" spans="1:16" s="41" customFormat="1" x14ac:dyDescent="0.3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42"/>
    </row>
    <row r="101" spans="1:16" s="41" customFormat="1" ht="39" customHeight="1" x14ac:dyDescent="0.3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42"/>
    </row>
  </sheetData>
  <mergeCells count="12">
    <mergeCell ref="B52:O52"/>
    <mergeCell ref="B53:O53"/>
    <mergeCell ref="B60:O60"/>
    <mergeCell ref="B68:O68"/>
    <mergeCell ref="B81:O81"/>
    <mergeCell ref="B88:O88"/>
    <mergeCell ref="B2:O2"/>
    <mergeCell ref="B3:O3"/>
    <mergeCell ref="B11:O11"/>
    <mergeCell ref="B19:O19"/>
    <mergeCell ref="C32:O32"/>
    <mergeCell ref="B41:O41"/>
  </mergeCells>
  <pageMargins left="0.7" right="0.7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1"/>
  <sheetViews>
    <sheetView workbookViewId="0">
      <selection activeCell="A102" sqref="A102:A159"/>
    </sheetView>
  </sheetViews>
  <sheetFormatPr defaultColWidth="9.109375" defaultRowHeight="14.4" x14ac:dyDescent="0.3"/>
  <cols>
    <col min="1" max="1" width="28.6640625" style="39" customWidth="1"/>
    <col min="2" max="2" width="55" style="39" customWidth="1"/>
    <col min="3" max="3" width="11" style="39" customWidth="1"/>
    <col min="4" max="6" width="9.109375" style="39"/>
    <col min="7" max="7" width="11" style="39" customWidth="1"/>
    <col min="8" max="9" width="9.109375" style="39"/>
    <col min="10" max="10" width="11.33203125" style="39" customWidth="1"/>
    <col min="11" max="11" width="9.109375" style="39"/>
    <col min="12" max="12" width="11" style="39" customWidth="1"/>
    <col min="13" max="13" width="12" style="39" customWidth="1"/>
    <col min="14" max="14" width="11.33203125" style="39" customWidth="1"/>
    <col min="15" max="15" width="9.109375" style="39"/>
    <col min="16" max="16" width="9.109375" style="40"/>
    <col min="17" max="16384" width="9.109375" style="39"/>
  </cols>
  <sheetData>
    <row r="1" spans="1:15" ht="26.4" x14ac:dyDescent="0.3">
      <c r="A1" s="63" t="s">
        <v>24</v>
      </c>
      <c r="B1" s="64" t="s">
        <v>0</v>
      </c>
      <c r="C1" s="64" t="s">
        <v>26</v>
      </c>
      <c r="D1" s="65" t="s">
        <v>1</v>
      </c>
      <c r="E1" s="65" t="s">
        <v>2</v>
      </c>
      <c r="F1" s="65" t="s">
        <v>3</v>
      </c>
      <c r="G1" s="65" t="s">
        <v>4</v>
      </c>
      <c r="H1" s="65" t="s">
        <v>5</v>
      </c>
      <c r="I1" s="65" t="s">
        <v>6</v>
      </c>
      <c r="J1" s="65" t="s">
        <v>7</v>
      </c>
      <c r="K1" s="65" t="s">
        <v>8</v>
      </c>
      <c r="L1" s="65" t="s">
        <v>9</v>
      </c>
      <c r="M1" s="65" t="s">
        <v>10</v>
      </c>
      <c r="N1" s="65" t="s">
        <v>11</v>
      </c>
      <c r="O1" s="65" t="s">
        <v>12</v>
      </c>
    </row>
    <row r="2" spans="1:15" ht="15.6" x14ac:dyDescent="0.3">
      <c r="A2" s="66"/>
      <c r="B2" s="191" t="s">
        <v>25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</row>
    <row r="3" spans="1:15" ht="15.6" x14ac:dyDescent="0.3">
      <c r="A3" s="122"/>
      <c r="B3" s="191" t="s">
        <v>14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</row>
    <row r="4" spans="1:15" ht="14.4" customHeight="1" x14ac:dyDescent="0.3">
      <c r="A4" s="135" t="s">
        <v>54</v>
      </c>
      <c r="B4" s="132" t="s">
        <v>142</v>
      </c>
      <c r="C4" s="133">
        <v>60</v>
      </c>
      <c r="D4" s="109">
        <v>0.63719999999999988</v>
      </c>
      <c r="E4" s="109">
        <v>3.01</v>
      </c>
      <c r="F4" s="109">
        <v>5.1120000000000001</v>
      </c>
      <c r="G4" s="109">
        <v>50.91</v>
      </c>
      <c r="H4" s="109">
        <v>3.1199999999999999E-2</v>
      </c>
      <c r="I4" s="109">
        <v>2.625</v>
      </c>
      <c r="J4" s="109">
        <v>0</v>
      </c>
      <c r="K4" s="109">
        <v>0.20699999999999999</v>
      </c>
      <c r="L4" s="109">
        <v>14.395199999999999</v>
      </c>
      <c r="M4" s="109">
        <v>26.716799999999996</v>
      </c>
      <c r="N4" s="109">
        <v>18.231000000000002</v>
      </c>
      <c r="O4" s="109">
        <v>0.63900000000000001</v>
      </c>
    </row>
    <row r="5" spans="1:15" ht="14.4" customHeight="1" x14ac:dyDescent="0.3">
      <c r="A5" s="130" t="s">
        <v>54</v>
      </c>
      <c r="B5" s="132" t="s">
        <v>119</v>
      </c>
      <c r="C5" s="149">
        <v>90</v>
      </c>
      <c r="D5" s="109">
        <v>10.199999999999999</v>
      </c>
      <c r="E5" s="109">
        <v>12.926</v>
      </c>
      <c r="F5" s="109">
        <v>13.788</v>
      </c>
      <c r="G5" s="109">
        <v>198</v>
      </c>
      <c r="H5" s="109">
        <v>9.0000000000000011E-2</v>
      </c>
      <c r="I5" s="109">
        <v>0.93600000000000005</v>
      </c>
      <c r="J5" s="109">
        <v>46.260000000000005</v>
      </c>
      <c r="K5" s="109">
        <v>2.52</v>
      </c>
      <c r="L5" s="109">
        <v>77.825999999999993</v>
      </c>
      <c r="M5" s="109">
        <v>85.086000000000013</v>
      </c>
      <c r="N5" s="109">
        <v>18.720000000000002</v>
      </c>
      <c r="O5" s="109">
        <v>1.26</v>
      </c>
    </row>
    <row r="6" spans="1:15" ht="14.4" customHeight="1" x14ac:dyDescent="0.3">
      <c r="A6" s="43" t="s">
        <v>40</v>
      </c>
      <c r="B6" s="38" t="s">
        <v>50</v>
      </c>
      <c r="C6" s="2" t="s">
        <v>18</v>
      </c>
      <c r="D6" s="11">
        <v>5.6994999999999996</v>
      </c>
      <c r="E6" s="11">
        <v>4.2989999999999995</v>
      </c>
      <c r="F6" s="11">
        <v>31.990000000000002</v>
      </c>
      <c r="G6" s="11">
        <v>189.29999999999998</v>
      </c>
      <c r="H6" s="11">
        <v>5.6999999999999995E-2</v>
      </c>
      <c r="I6" s="11">
        <v>0</v>
      </c>
      <c r="J6" s="11">
        <v>20</v>
      </c>
      <c r="K6" s="11">
        <v>0.82250000000000012</v>
      </c>
      <c r="L6" s="11">
        <v>12.391499999999999</v>
      </c>
      <c r="M6" s="11">
        <v>38.667749999999998</v>
      </c>
      <c r="N6" s="11">
        <v>8.6189999999999998</v>
      </c>
      <c r="O6" s="11">
        <v>0.86199999999999999</v>
      </c>
    </row>
    <row r="7" spans="1:15" ht="14.4" customHeight="1" x14ac:dyDescent="0.3">
      <c r="A7" s="43" t="s">
        <v>81</v>
      </c>
      <c r="B7" s="38" t="s">
        <v>80</v>
      </c>
      <c r="C7" s="2">
        <v>200</v>
      </c>
      <c r="D7" s="11">
        <v>0.66200000000000003</v>
      </c>
      <c r="E7" s="11">
        <v>9.0000000000000011E-2</v>
      </c>
      <c r="F7" s="11">
        <v>22.034000000000002</v>
      </c>
      <c r="G7" s="11">
        <v>92.800000000000011</v>
      </c>
      <c r="H7" s="11">
        <v>1.6E-2</v>
      </c>
      <c r="I7" s="11">
        <v>0.72599999999999998</v>
      </c>
      <c r="J7" s="11">
        <v>0</v>
      </c>
      <c r="K7" s="11">
        <v>0.50800000000000001</v>
      </c>
      <c r="L7" s="11">
        <v>32.180000000000007</v>
      </c>
      <c r="M7" s="11">
        <v>23.44</v>
      </c>
      <c r="N7" s="11">
        <v>17.46</v>
      </c>
      <c r="O7" s="11">
        <v>0.66800000000000004</v>
      </c>
    </row>
    <row r="8" spans="1:15" ht="33" customHeight="1" x14ac:dyDescent="0.3">
      <c r="A8" s="44" t="s">
        <v>33</v>
      </c>
      <c r="B8" s="38" t="s">
        <v>29</v>
      </c>
      <c r="C8" s="1">
        <v>30</v>
      </c>
      <c r="D8" s="11">
        <v>1.9799999999999998</v>
      </c>
      <c r="E8" s="11">
        <v>0.36</v>
      </c>
      <c r="F8" s="11">
        <v>11.88</v>
      </c>
      <c r="G8" s="11">
        <v>59.4</v>
      </c>
      <c r="H8" s="11">
        <v>5.1000000000000004E-2</v>
      </c>
      <c r="I8" s="11">
        <v>0</v>
      </c>
      <c r="J8" s="11">
        <v>0</v>
      </c>
      <c r="K8" s="11">
        <v>0.42</v>
      </c>
      <c r="L8" s="11">
        <v>8.6999999999999993</v>
      </c>
      <c r="M8" s="11">
        <v>45</v>
      </c>
      <c r="N8" s="11">
        <v>14.1</v>
      </c>
      <c r="O8" s="11">
        <v>1.17</v>
      </c>
    </row>
    <row r="9" spans="1:15" ht="15.6" x14ac:dyDescent="0.3">
      <c r="A9" s="68"/>
      <c r="B9" s="9" t="s">
        <v>15</v>
      </c>
      <c r="C9" s="10">
        <v>535</v>
      </c>
      <c r="D9" s="121">
        <f>SUM(D4:D8)</f>
        <v>19.178699999999999</v>
      </c>
      <c r="E9" s="121">
        <f t="shared" ref="E9:O9" si="0">SUM(E4:E8)</f>
        <v>20.684999999999999</v>
      </c>
      <c r="F9" s="121">
        <f t="shared" si="0"/>
        <v>84.804000000000002</v>
      </c>
      <c r="G9" s="121">
        <f t="shared" si="0"/>
        <v>590.41</v>
      </c>
      <c r="H9" s="121">
        <f t="shared" si="0"/>
        <v>0.24519999999999997</v>
      </c>
      <c r="I9" s="121">
        <f t="shared" si="0"/>
        <v>4.2869999999999999</v>
      </c>
      <c r="J9" s="121">
        <f t="shared" si="0"/>
        <v>66.260000000000005</v>
      </c>
      <c r="K9" s="121">
        <f t="shared" si="0"/>
        <v>4.4775</v>
      </c>
      <c r="L9" s="121">
        <f t="shared" si="0"/>
        <v>145.49269999999999</v>
      </c>
      <c r="M9" s="121">
        <f t="shared" si="0"/>
        <v>218.91055</v>
      </c>
      <c r="N9" s="121">
        <f t="shared" si="0"/>
        <v>77.13000000000001</v>
      </c>
      <c r="O9" s="121">
        <f t="shared" si="0"/>
        <v>4.5990000000000002</v>
      </c>
    </row>
    <row r="10" spans="1:15" ht="17.399999999999999" x14ac:dyDescent="0.3">
      <c r="A10" s="178"/>
      <c r="B10" s="45"/>
      <c r="C10" s="45"/>
      <c r="D10" s="45"/>
      <c r="E10" s="45"/>
      <c r="F10" s="45"/>
      <c r="G10" s="45"/>
      <c r="H10" s="45"/>
      <c r="I10" s="45"/>
      <c r="J10" s="45"/>
      <c r="K10" s="70"/>
      <c r="L10" s="70"/>
      <c r="M10" s="70"/>
      <c r="N10" s="70"/>
      <c r="O10" s="70"/>
    </row>
    <row r="11" spans="1:15" ht="15.6" x14ac:dyDescent="0.3">
      <c r="A11" s="122"/>
      <c r="B11" s="191" t="s">
        <v>16</v>
      </c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</row>
    <row r="12" spans="1:15" ht="29.4" customHeight="1" x14ac:dyDescent="0.3">
      <c r="A12" s="44" t="s">
        <v>32</v>
      </c>
      <c r="B12" s="38" t="s">
        <v>30</v>
      </c>
      <c r="C12" s="1">
        <v>100</v>
      </c>
      <c r="D12" s="11">
        <v>0.4</v>
      </c>
      <c r="E12" s="11">
        <v>0.4</v>
      </c>
      <c r="F12" s="11">
        <v>9.8000000000000007</v>
      </c>
      <c r="G12" s="11">
        <v>47</v>
      </c>
      <c r="H12" s="11">
        <v>0.03</v>
      </c>
      <c r="I12" s="11">
        <v>10</v>
      </c>
      <c r="J12" s="11"/>
      <c r="K12" s="11">
        <v>0.2</v>
      </c>
      <c r="L12" s="11">
        <v>16</v>
      </c>
      <c r="M12" s="11">
        <v>11</v>
      </c>
      <c r="N12" s="11">
        <v>9</v>
      </c>
      <c r="O12" s="11">
        <v>2.2000000000000002</v>
      </c>
    </row>
    <row r="13" spans="1:15" ht="27.6" x14ac:dyDescent="0.3">
      <c r="A13" s="44" t="s">
        <v>54</v>
      </c>
      <c r="B13" s="38" t="s">
        <v>146</v>
      </c>
      <c r="C13" s="2" t="s">
        <v>143</v>
      </c>
      <c r="D13" s="11">
        <v>13.65</v>
      </c>
      <c r="E13" s="11">
        <v>15.294</v>
      </c>
      <c r="F13" s="11">
        <v>32.322999999999993</v>
      </c>
      <c r="G13" s="11">
        <v>330.9</v>
      </c>
      <c r="H13" s="11">
        <v>0.11220000000000001</v>
      </c>
      <c r="I13" s="11">
        <v>0.876</v>
      </c>
      <c r="J13" s="11">
        <v>65.3</v>
      </c>
      <c r="K13" s="11">
        <v>1.8260000000000001</v>
      </c>
      <c r="L13" s="11">
        <v>314.59500000000003</v>
      </c>
      <c r="M13" s="11">
        <v>252.48599999999999</v>
      </c>
      <c r="N13" s="11">
        <v>41.762999999999998</v>
      </c>
      <c r="O13" s="11">
        <v>1.0105</v>
      </c>
    </row>
    <row r="14" spans="1:15" ht="31.2" customHeight="1" x14ac:dyDescent="0.3">
      <c r="A14" s="44" t="s">
        <v>36</v>
      </c>
      <c r="B14" s="38" t="s">
        <v>27</v>
      </c>
      <c r="C14" s="2" t="s">
        <v>51</v>
      </c>
      <c r="D14" s="11">
        <v>7.0000000000000007E-2</v>
      </c>
      <c r="E14" s="11">
        <v>0.02</v>
      </c>
      <c r="F14" s="11">
        <v>10.01</v>
      </c>
      <c r="G14" s="11">
        <v>40</v>
      </c>
      <c r="H14" s="11">
        <v>0</v>
      </c>
      <c r="I14" s="11">
        <v>0.03</v>
      </c>
      <c r="J14" s="11">
        <v>0</v>
      </c>
      <c r="K14" s="11">
        <v>0</v>
      </c>
      <c r="L14" s="11">
        <v>10.95</v>
      </c>
      <c r="M14" s="11">
        <v>2.8</v>
      </c>
      <c r="N14" s="11">
        <v>1.4</v>
      </c>
      <c r="O14" s="11">
        <v>0.26500000000000001</v>
      </c>
    </row>
    <row r="15" spans="1:15" ht="34.200000000000003" customHeight="1" x14ac:dyDescent="0.3">
      <c r="A15" s="44" t="s">
        <v>33</v>
      </c>
      <c r="B15" s="38" t="s">
        <v>29</v>
      </c>
      <c r="C15" s="1">
        <v>30</v>
      </c>
      <c r="D15" s="11">
        <v>1.9799999999999998</v>
      </c>
      <c r="E15" s="11">
        <v>0.36</v>
      </c>
      <c r="F15" s="11">
        <v>11.88</v>
      </c>
      <c r="G15" s="11">
        <v>59.4</v>
      </c>
      <c r="H15" s="11">
        <v>5.1000000000000004E-2</v>
      </c>
      <c r="I15" s="11">
        <v>0</v>
      </c>
      <c r="J15" s="11">
        <v>0</v>
      </c>
      <c r="K15" s="11">
        <v>0.42</v>
      </c>
      <c r="L15" s="11">
        <v>8.6999999999999993</v>
      </c>
      <c r="M15" s="11">
        <v>45</v>
      </c>
      <c r="N15" s="11">
        <v>14.1</v>
      </c>
      <c r="O15" s="11">
        <v>1.17</v>
      </c>
    </row>
    <row r="16" spans="1:15" ht="15.6" x14ac:dyDescent="0.3">
      <c r="A16" s="68"/>
      <c r="B16" s="9" t="s">
        <v>15</v>
      </c>
      <c r="C16" s="10">
        <v>545</v>
      </c>
      <c r="D16" s="69">
        <f>SUM(D12:D15)</f>
        <v>16.100000000000001</v>
      </c>
      <c r="E16" s="69">
        <f t="shared" ref="E16:O16" si="1">SUM(E12:E15)</f>
        <v>16.074000000000002</v>
      </c>
      <c r="F16" s="69">
        <f t="shared" si="1"/>
        <v>64.012999999999991</v>
      </c>
      <c r="G16" s="69">
        <f t="shared" si="1"/>
        <v>477.29999999999995</v>
      </c>
      <c r="H16" s="69">
        <f t="shared" si="1"/>
        <v>0.19319999999999998</v>
      </c>
      <c r="I16" s="69">
        <f t="shared" si="1"/>
        <v>10.905999999999999</v>
      </c>
      <c r="J16" s="69">
        <f t="shared" si="1"/>
        <v>65.3</v>
      </c>
      <c r="K16" s="69">
        <f t="shared" si="1"/>
        <v>2.4460000000000002</v>
      </c>
      <c r="L16" s="69">
        <f t="shared" si="1"/>
        <v>350.245</v>
      </c>
      <c r="M16" s="69">
        <f t="shared" si="1"/>
        <v>311.286</v>
      </c>
      <c r="N16" s="69">
        <f t="shared" si="1"/>
        <v>66.262999999999991</v>
      </c>
      <c r="O16" s="69">
        <f t="shared" si="1"/>
        <v>4.6455000000000002</v>
      </c>
    </row>
    <row r="17" spans="1:15" ht="15.6" x14ac:dyDescent="0.3">
      <c r="A17" s="126"/>
      <c r="B17" s="127"/>
      <c r="C17" s="128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</row>
    <row r="18" spans="1:15" ht="14.4" customHeight="1" x14ac:dyDescent="0.3">
      <c r="A18" s="184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6"/>
    </row>
    <row r="19" spans="1:15" ht="15.6" x14ac:dyDescent="0.3">
      <c r="A19" s="122"/>
      <c r="B19" s="191" t="s">
        <v>17</v>
      </c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</row>
    <row r="20" spans="1:15" ht="26.4" customHeight="1" x14ac:dyDescent="0.3">
      <c r="A20" s="44" t="s">
        <v>49</v>
      </c>
      <c r="B20" s="38" t="s">
        <v>43</v>
      </c>
      <c r="C20" s="3" t="s">
        <v>53</v>
      </c>
      <c r="D20" s="11">
        <v>2.63</v>
      </c>
      <c r="E20" s="11">
        <v>2.66</v>
      </c>
      <c r="F20" s="11">
        <v>0</v>
      </c>
      <c r="G20" s="11">
        <v>34.333333333333336</v>
      </c>
      <c r="H20" s="11">
        <v>3.333333333333334E-3</v>
      </c>
      <c r="I20" s="11">
        <v>7.0000000000000007E-2</v>
      </c>
      <c r="J20" s="11">
        <v>21</v>
      </c>
      <c r="K20" s="11">
        <v>0.04</v>
      </c>
      <c r="L20" s="11">
        <v>100</v>
      </c>
      <c r="M20" s="11">
        <v>60</v>
      </c>
      <c r="N20" s="11">
        <v>5.5</v>
      </c>
      <c r="O20" s="11">
        <v>7.0000000000000007E-2</v>
      </c>
    </row>
    <row r="21" spans="1:15" ht="25.2" customHeight="1" x14ac:dyDescent="0.3">
      <c r="A21" s="44" t="s">
        <v>89</v>
      </c>
      <c r="B21" s="38" t="s">
        <v>88</v>
      </c>
      <c r="C21" s="3" t="s">
        <v>23</v>
      </c>
      <c r="D21" s="11">
        <v>10.39</v>
      </c>
      <c r="E21" s="11">
        <v>14.79</v>
      </c>
      <c r="F21" s="11">
        <v>10.3</v>
      </c>
      <c r="G21" s="11">
        <v>221</v>
      </c>
      <c r="H21" s="11">
        <v>0.03</v>
      </c>
      <c r="I21" s="11">
        <v>0.92</v>
      </c>
      <c r="J21" s="73"/>
      <c r="K21" s="11">
        <v>2.61</v>
      </c>
      <c r="L21" s="11">
        <v>61.81</v>
      </c>
      <c r="M21" s="11">
        <v>154.15</v>
      </c>
      <c r="N21" s="11">
        <v>22.03</v>
      </c>
      <c r="O21" s="11">
        <v>3.06</v>
      </c>
    </row>
    <row r="22" spans="1:15" ht="14.4" customHeight="1" x14ac:dyDescent="0.3">
      <c r="A22" s="43" t="s">
        <v>37</v>
      </c>
      <c r="B22" s="38" t="s">
        <v>95</v>
      </c>
      <c r="C22" s="2">
        <v>150</v>
      </c>
      <c r="D22" s="11">
        <v>3.77</v>
      </c>
      <c r="E22" s="11">
        <v>2.2900000000000009</v>
      </c>
      <c r="F22" s="11">
        <v>39.72</v>
      </c>
      <c r="G22" s="11">
        <v>214</v>
      </c>
      <c r="H22" s="11">
        <v>0.21</v>
      </c>
      <c r="I22" s="11">
        <v>0</v>
      </c>
      <c r="J22" s="11">
        <v>0</v>
      </c>
      <c r="K22" s="11">
        <v>0.4</v>
      </c>
      <c r="L22" s="11">
        <v>23.990000000000002</v>
      </c>
      <c r="M22" s="11">
        <v>207.35</v>
      </c>
      <c r="N22" s="11">
        <v>140.52000000000001</v>
      </c>
      <c r="O22" s="11">
        <v>4.7100000000000009</v>
      </c>
    </row>
    <row r="23" spans="1:15" ht="26.4" customHeight="1" x14ac:dyDescent="0.3">
      <c r="A23" s="44" t="s">
        <v>41</v>
      </c>
      <c r="B23" s="38" t="s">
        <v>31</v>
      </c>
      <c r="C23" s="1" t="s">
        <v>52</v>
      </c>
      <c r="D23" s="11">
        <v>0.112</v>
      </c>
      <c r="E23" s="11">
        <v>1.8000000000000002E-2</v>
      </c>
      <c r="F23" s="11">
        <v>10.149999999999999</v>
      </c>
      <c r="G23" s="11">
        <v>41.32</v>
      </c>
      <c r="H23" s="11">
        <v>-8.000000000000008E-4</v>
      </c>
      <c r="I23" s="11">
        <v>2.0299999999999994</v>
      </c>
      <c r="J23" s="11">
        <v>0</v>
      </c>
      <c r="K23" s="11">
        <v>5.9999999999999984E-3</v>
      </c>
      <c r="L23" s="11">
        <v>13.249999999999998</v>
      </c>
      <c r="M23" s="11">
        <v>3.9600000000000004</v>
      </c>
      <c r="N23" s="11">
        <v>2.1599999999999997</v>
      </c>
      <c r="O23" s="11">
        <v>0.33299999999999996</v>
      </c>
    </row>
    <row r="24" spans="1:15" ht="33" customHeight="1" x14ac:dyDescent="0.3">
      <c r="A24" s="44" t="s">
        <v>34</v>
      </c>
      <c r="B24" s="38" t="s">
        <v>29</v>
      </c>
      <c r="C24" s="1">
        <v>50</v>
      </c>
      <c r="D24" s="11">
        <v>3.3</v>
      </c>
      <c r="E24" s="11">
        <v>0.60000000000000009</v>
      </c>
      <c r="F24" s="11">
        <v>19.800000000000004</v>
      </c>
      <c r="G24" s="11">
        <v>99.000000000000028</v>
      </c>
      <c r="H24" s="11">
        <v>8.500000000000002E-2</v>
      </c>
      <c r="I24" s="11">
        <v>0</v>
      </c>
      <c r="J24" s="11">
        <v>0</v>
      </c>
      <c r="K24" s="11">
        <v>0.70000000000000007</v>
      </c>
      <c r="L24" s="11">
        <v>14.500000000000002</v>
      </c>
      <c r="M24" s="11">
        <v>75.000000000000014</v>
      </c>
      <c r="N24" s="11">
        <v>23.500000000000007</v>
      </c>
      <c r="O24" s="11">
        <v>1.9500000000000006</v>
      </c>
    </row>
    <row r="25" spans="1:15" ht="15.6" x14ac:dyDescent="0.3">
      <c r="A25" s="68"/>
      <c r="B25" s="9" t="s">
        <v>15</v>
      </c>
      <c r="C25" s="10">
        <v>510</v>
      </c>
      <c r="D25" s="69">
        <f>SUM(D20:D24)</f>
        <v>20.201999999999998</v>
      </c>
      <c r="E25" s="69">
        <f t="shared" ref="E25:O25" si="2">SUM(E20:E24)</f>
        <v>20.358000000000004</v>
      </c>
      <c r="F25" s="69">
        <f t="shared" si="2"/>
        <v>79.97</v>
      </c>
      <c r="G25" s="69">
        <f t="shared" si="2"/>
        <v>609.65333333333342</v>
      </c>
      <c r="H25" s="69">
        <f t="shared" si="2"/>
        <v>0.32753333333333334</v>
      </c>
      <c r="I25" s="69">
        <f t="shared" si="2"/>
        <v>3.0199999999999996</v>
      </c>
      <c r="J25" s="69">
        <f t="shared" si="2"/>
        <v>21</v>
      </c>
      <c r="K25" s="69">
        <f t="shared" si="2"/>
        <v>3.7559999999999998</v>
      </c>
      <c r="L25" s="69">
        <f t="shared" si="2"/>
        <v>213.55</v>
      </c>
      <c r="M25" s="69">
        <f t="shared" si="2"/>
        <v>500.46</v>
      </c>
      <c r="N25" s="69">
        <f t="shared" si="2"/>
        <v>193.71</v>
      </c>
      <c r="O25" s="69">
        <f t="shared" si="2"/>
        <v>10.123000000000001</v>
      </c>
    </row>
    <row r="26" spans="1:15" ht="15.6" x14ac:dyDescent="0.3">
      <c r="A26" s="79"/>
      <c r="B26" s="80"/>
      <c r="C26" s="81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</row>
    <row r="27" spans="1:15" ht="15.6" x14ac:dyDescent="0.3">
      <c r="A27" s="79"/>
      <c r="B27" s="80"/>
      <c r="C27" s="81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</row>
    <row r="28" spans="1:15" ht="15.6" x14ac:dyDescent="0.3">
      <c r="A28" s="79"/>
      <c r="B28" s="80"/>
      <c r="C28" s="81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</row>
    <row r="29" spans="1:15" ht="15.6" x14ac:dyDescent="0.3">
      <c r="A29" s="79"/>
      <c r="B29" s="80"/>
      <c r="C29" s="81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</row>
    <row r="30" spans="1:15" ht="15.6" x14ac:dyDescent="0.3">
      <c r="A30" s="79"/>
      <c r="B30" s="80"/>
      <c r="C30" s="81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</row>
    <row r="31" spans="1:15" ht="14.4" customHeight="1" x14ac:dyDescent="0.3">
      <c r="A31" s="187"/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</row>
    <row r="32" spans="1:15" ht="15.6" x14ac:dyDescent="0.3">
      <c r="A32" s="122"/>
      <c r="B32" s="75" t="s">
        <v>19</v>
      </c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</row>
    <row r="33" spans="1:15" ht="15" customHeight="1" x14ac:dyDescent="0.3">
      <c r="A33" s="37" t="s">
        <v>150</v>
      </c>
      <c r="B33" s="76" t="s">
        <v>149</v>
      </c>
      <c r="C33" s="77">
        <v>60</v>
      </c>
      <c r="D33" s="78">
        <v>1.08</v>
      </c>
      <c r="E33" s="78">
        <v>0.06</v>
      </c>
      <c r="F33" s="78">
        <v>5.88</v>
      </c>
      <c r="G33" s="78">
        <v>28.8</v>
      </c>
      <c r="H33" s="78">
        <v>1.0200000000000001E-2</v>
      </c>
      <c r="I33" s="78">
        <v>5.34</v>
      </c>
      <c r="J33" s="78">
        <v>0</v>
      </c>
      <c r="K33" s="78">
        <v>0.06</v>
      </c>
      <c r="L33" s="78">
        <v>27</v>
      </c>
      <c r="M33" s="78">
        <v>30.6</v>
      </c>
      <c r="N33" s="78">
        <v>15.6</v>
      </c>
      <c r="O33" s="78">
        <v>1.02</v>
      </c>
    </row>
    <row r="34" spans="1:15" ht="14.4" customHeight="1" x14ac:dyDescent="0.3">
      <c r="A34" s="44" t="s">
        <v>54</v>
      </c>
      <c r="B34" s="38" t="s">
        <v>119</v>
      </c>
      <c r="C34" s="3">
        <v>90</v>
      </c>
      <c r="D34" s="11">
        <v>10.199999999999999</v>
      </c>
      <c r="E34" s="11">
        <v>12.926</v>
      </c>
      <c r="F34" s="11">
        <v>13.788</v>
      </c>
      <c r="G34" s="11">
        <v>198</v>
      </c>
      <c r="H34" s="11">
        <v>9.0000000000000011E-2</v>
      </c>
      <c r="I34" s="11">
        <v>0.93600000000000005</v>
      </c>
      <c r="J34" s="11">
        <v>46.260000000000005</v>
      </c>
      <c r="K34" s="11">
        <v>2.52</v>
      </c>
      <c r="L34" s="11">
        <v>77.825999999999993</v>
      </c>
      <c r="M34" s="11">
        <v>85.086000000000013</v>
      </c>
      <c r="N34" s="11">
        <v>18.720000000000002</v>
      </c>
      <c r="O34" s="11">
        <v>1.26</v>
      </c>
    </row>
    <row r="35" spans="1:15" ht="25.2" customHeight="1" x14ac:dyDescent="0.3">
      <c r="A35" s="44" t="s">
        <v>39</v>
      </c>
      <c r="B35" s="38" t="s">
        <v>38</v>
      </c>
      <c r="C35" s="3" t="s">
        <v>100</v>
      </c>
      <c r="D35" s="11">
        <v>3.0764999999999998</v>
      </c>
      <c r="E35" s="83">
        <v>6.2534999999999998</v>
      </c>
      <c r="F35" s="83">
        <v>20.466999999999995</v>
      </c>
      <c r="G35" s="11">
        <v>150.44999999999999</v>
      </c>
      <c r="H35" s="11">
        <v>0.13950000000000001</v>
      </c>
      <c r="I35" s="11">
        <v>18.160499999999999</v>
      </c>
      <c r="J35" s="11">
        <v>8</v>
      </c>
      <c r="K35" s="11">
        <v>0.20150000000000001</v>
      </c>
      <c r="L35" s="11">
        <v>37.454999999999998</v>
      </c>
      <c r="M35" s="11">
        <v>87.194999999999979</v>
      </c>
      <c r="N35" s="11">
        <v>27.75</v>
      </c>
      <c r="O35" s="11">
        <v>1.0135000000000001</v>
      </c>
    </row>
    <row r="36" spans="1:15" ht="28.2" customHeight="1" x14ac:dyDescent="0.3">
      <c r="A36" s="44" t="s">
        <v>114</v>
      </c>
      <c r="B36" s="38" t="s">
        <v>113</v>
      </c>
      <c r="C36" s="2" t="s">
        <v>120</v>
      </c>
      <c r="D36" s="11">
        <v>0.11000000000000001</v>
      </c>
      <c r="E36" s="11">
        <v>6.0000000000000012E-2</v>
      </c>
      <c r="F36" s="11">
        <v>10.98</v>
      </c>
      <c r="G36" s="11">
        <v>44.7</v>
      </c>
      <c r="H36" s="11">
        <v>3.0000000000000001E-3</v>
      </c>
      <c r="I36" s="11">
        <v>1.03</v>
      </c>
      <c r="J36" s="11">
        <v>0</v>
      </c>
      <c r="K36" s="11">
        <v>2.0000000000000004E-2</v>
      </c>
      <c r="L36" s="11">
        <v>12.549999999999999</v>
      </c>
      <c r="M36" s="11">
        <v>3.9</v>
      </c>
      <c r="N36" s="11">
        <v>2.2999999999999998</v>
      </c>
      <c r="O36" s="11">
        <v>0.48000000000000004</v>
      </c>
    </row>
    <row r="37" spans="1:15" ht="30.6" customHeight="1" x14ac:dyDescent="0.3">
      <c r="A37" s="44" t="s">
        <v>34</v>
      </c>
      <c r="B37" s="38" t="s">
        <v>28</v>
      </c>
      <c r="C37" s="1">
        <v>30</v>
      </c>
      <c r="D37" s="11">
        <v>2.2799999999999998</v>
      </c>
      <c r="E37" s="11">
        <v>0.24</v>
      </c>
      <c r="F37" s="11">
        <v>14.76</v>
      </c>
      <c r="G37" s="11">
        <v>70.5</v>
      </c>
      <c r="H37" s="11">
        <v>3.3000000000000002E-2</v>
      </c>
      <c r="I37" s="11">
        <v>0</v>
      </c>
      <c r="J37" s="11">
        <v>0</v>
      </c>
      <c r="K37" s="11">
        <v>0.33</v>
      </c>
      <c r="L37" s="11">
        <v>6</v>
      </c>
      <c r="M37" s="11">
        <v>19.5</v>
      </c>
      <c r="N37" s="11">
        <v>4.2</v>
      </c>
      <c r="O37" s="11">
        <v>0.33</v>
      </c>
    </row>
    <row r="38" spans="1:15" ht="30" customHeight="1" x14ac:dyDescent="0.3">
      <c r="A38" s="44" t="s">
        <v>33</v>
      </c>
      <c r="B38" s="38" t="s">
        <v>29</v>
      </c>
      <c r="C38" s="1">
        <v>40</v>
      </c>
      <c r="D38" s="11">
        <f>D24*0.8</f>
        <v>2.64</v>
      </c>
      <c r="E38" s="11">
        <f t="shared" ref="E38:O38" si="3">E24*0.8</f>
        <v>0.48000000000000009</v>
      </c>
      <c r="F38" s="11">
        <f t="shared" si="3"/>
        <v>15.840000000000003</v>
      </c>
      <c r="G38" s="11">
        <f t="shared" si="3"/>
        <v>79.200000000000031</v>
      </c>
      <c r="H38" s="11">
        <f t="shared" si="3"/>
        <v>6.8000000000000019E-2</v>
      </c>
      <c r="I38" s="11">
        <f t="shared" si="3"/>
        <v>0</v>
      </c>
      <c r="J38" s="11">
        <f t="shared" si="3"/>
        <v>0</v>
      </c>
      <c r="K38" s="11">
        <f t="shared" si="3"/>
        <v>0.56000000000000005</v>
      </c>
      <c r="L38" s="11">
        <f t="shared" si="3"/>
        <v>11.600000000000001</v>
      </c>
      <c r="M38" s="11">
        <f t="shared" si="3"/>
        <v>60.000000000000014</v>
      </c>
      <c r="N38" s="11">
        <f t="shared" si="3"/>
        <v>18.800000000000008</v>
      </c>
      <c r="O38" s="11">
        <f t="shared" si="3"/>
        <v>1.5600000000000005</v>
      </c>
    </row>
    <row r="39" spans="1:15" ht="17.399999999999999" customHeight="1" x14ac:dyDescent="0.3">
      <c r="A39" s="68"/>
      <c r="B39" s="9" t="s">
        <v>15</v>
      </c>
      <c r="C39" s="10">
        <v>573</v>
      </c>
      <c r="D39" s="69">
        <f>SUM(D33:D38)</f>
        <v>19.386499999999998</v>
      </c>
      <c r="E39" s="69">
        <f t="shared" ref="E39:O39" si="4">SUM(E33:E38)</f>
        <v>20.019499999999997</v>
      </c>
      <c r="F39" s="69">
        <f t="shared" si="4"/>
        <v>81.715000000000003</v>
      </c>
      <c r="G39" s="69">
        <f t="shared" si="4"/>
        <v>571.65</v>
      </c>
      <c r="H39" s="69">
        <f t="shared" si="4"/>
        <v>0.34370000000000006</v>
      </c>
      <c r="I39" s="69">
        <f t="shared" si="4"/>
        <v>25.4665</v>
      </c>
      <c r="J39" s="69">
        <f t="shared" si="4"/>
        <v>54.260000000000005</v>
      </c>
      <c r="K39" s="69">
        <f t="shared" si="4"/>
        <v>3.6915000000000004</v>
      </c>
      <c r="L39" s="69">
        <f t="shared" si="4"/>
        <v>172.43100000000001</v>
      </c>
      <c r="M39" s="69">
        <f t="shared" si="4"/>
        <v>286.28100000000001</v>
      </c>
      <c r="N39" s="69">
        <f t="shared" si="4"/>
        <v>87.370000000000019</v>
      </c>
      <c r="O39" s="69">
        <f t="shared" si="4"/>
        <v>5.6635000000000009</v>
      </c>
    </row>
    <row r="40" spans="1:15" ht="17.399999999999999" customHeight="1" x14ac:dyDescent="0.3">
      <c r="A40" s="181"/>
      <c r="B40" s="182"/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3"/>
    </row>
    <row r="41" spans="1:15" ht="15.6" x14ac:dyDescent="0.3">
      <c r="A41" s="122"/>
      <c r="B41" s="191" t="s">
        <v>20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</row>
    <row r="42" spans="1:15" ht="24.6" x14ac:dyDescent="0.3">
      <c r="A42" s="43" t="s">
        <v>44</v>
      </c>
      <c r="B42" s="38" t="s">
        <v>43</v>
      </c>
      <c r="C42" s="1">
        <v>15</v>
      </c>
      <c r="D42" s="11">
        <v>3.9449999999999998</v>
      </c>
      <c r="E42" s="11">
        <v>3.99</v>
      </c>
      <c r="F42" s="11">
        <v>0</v>
      </c>
      <c r="G42" s="11">
        <v>51.5</v>
      </c>
      <c r="H42" s="11">
        <v>5.0000000000000001E-3</v>
      </c>
      <c r="I42" s="11">
        <v>0.105</v>
      </c>
      <c r="J42" s="11">
        <v>31.5</v>
      </c>
      <c r="K42" s="11">
        <v>0.06</v>
      </c>
      <c r="L42" s="11">
        <v>150</v>
      </c>
      <c r="M42" s="11">
        <v>90</v>
      </c>
      <c r="N42" s="11">
        <v>8.25</v>
      </c>
      <c r="O42" s="11">
        <v>0.105</v>
      </c>
    </row>
    <row r="43" spans="1:15" ht="36" x14ac:dyDescent="0.3">
      <c r="A43" s="44" t="s">
        <v>164</v>
      </c>
      <c r="B43" s="38" t="s">
        <v>165</v>
      </c>
      <c r="C43" s="2" t="s">
        <v>96</v>
      </c>
      <c r="D43" s="5">
        <v>7.2838000000000003</v>
      </c>
      <c r="E43" s="5">
        <v>11.94</v>
      </c>
      <c r="F43" s="5">
        <v>8.36</v>
      </c>
      <c r="G43" s="7">
        <v>123.99</v>
      </c>
      <c r="H43" s="5">
        <v>4.7500000000000001E-2</v>
      </c>
      <c r="I43" s="5">
        <v>0.2762</v>
      </c>
      <c r="J43" s="5">
        <v>29.62</v>
      </c>
      <c r="K43" s="5">
        <v>0.42049999999999998</v>
      </c>
      <c r="L43" s="5">
        <v>20.725999999999999</v>
      </c>
      <c r="M43" s="5">
        <v>80.201999999999998</v>
      </c>
      <c r="N43" s="5">
        <v>15.521000000000001</v>
      </c>
      <c r="O43" s="5">
        <v>0.6402000000000001</v>
      </c>
    </row>
    <row r="44" spans="1:15" ht="24.6" x14ac:dyDescent="0.3">
      <c r="A44" s="43" t="s">
        <v>40</v>
      </c>
      <c r="B44" s="38" t="s">
        <v>50</v>
      </c>
      <c r="C44" s="3" t="s">
        <v>147</v>
      </c>
      <c r="D44" s="11">
        <v>5.0999999999999996</v>
      </c>
      <c r="E44" s="11">
        <v>3.62</v>
      </c>
      <c r="F44" s="11">
        <v>31.962</v>
      </c>
      <c r="G44" s="11">
        <v>176.1</v>
      </c>
      <c r="H44" s="11">
        <v>5.6999999999999995E-2</v>
      </c>
      <c r="I44" s="11">
        <v>0</v>
      </c>
      <c r="J44" s="11">
        <v>12</v>
      </c>
      <c r="K44" s="11">
        <v>0.8025000000000001</v>
      </c>
      <c r="L44" s="11">
        <v>11.9115</v>
      </c>
      <c r="M44" s="11">
        <v>38.067749999999997</v>
      </c>
      <c r="N44" s="11">
        <v>8.6189999999999998</v>
      </c>
      <c r="O44" s="11">
        <v>0.85799999999999998</v>
      </c>
    </row>
    <row r="45" spans="1:15" x14ac:dyDescent="0.3">
      <c r="A45" s="130" t="s">
        <v>54</v>
      </c>
      <c r="B45" s="159" t="s">
        <v>166</v>
      </c>
      <c r="C45" s="160">
        <v>200</v>
      </c>
      <c r="D45" s="161">
        <v>0.34</v>
      </c>
      <c r="E45" s="161">
        <v>0.17</v>
      </c>
      <c r="F45" s="161">
        <v>21.46</v>
      </c>
      <c r="G45" s="161">
        <v>103.5</v>
      </c>
      <c r="H45" s="161">
        <v>2.4E-2</v>
      </c>
      <c r="I45" s="161">
        <v>3.1720000000000002</v>
      </c>
      <c r="J45" s="161">
        <v>0</v>
      </c>
      <c r="K45" s="161">
        <v>0.13</v>
      </c>
      <c r="L45" s="161">
        <v>16.668000000000003</v>
      </c>
      <c r="M45" s="161">
        <v>7.0500000000000007</v>
      </c>
      <c r="N45" s="161">
        <v>7.782</v>
      </c>
      <c r="O45" s="161">
        <v>0.88000000000000012</v>
      </c>
    </row>
    <row r="46" spans="1:15" ht="36" x14ac:dyDescent="0.3">
      <c r="A46" s="130" t="s">
        <v>34</v>
      </c>
      <c r="B46" s="38" t="s">
        <v>28</v>
      </c>
      <c r="C46" s="2">
        <v>45</v>
      </c>
      <c r="D46" s="11">
        <f>D37*1.5</f>
        <v>3.42</v>
      </c>
      <c r="E46" s="11">
        <f t="shared" ref="E46:O46" si="5">E37*1.5</f>
        <v>0.36</v>
      </c>
      <c r="F46" s="11">
        <f t="shared" si="5"/>
        <v>22.14</v>
      </c>
      <c r="G46" s="11">
        <f t="shared" si="5"/>
        <v>105.75</v>
      </c>
      <c r="H46" s="11">
        <f t="shared" si="5"/>
        <v>4.9500000000000002E-2</v>
      </c>
      <c r="I46" s="11">
        <f t="shared" si="5"/>
        <v>0</v>
      </c>
      <c r="J46" s="11">
        <f t="shared" si="5"/>
        <v>0</v>
      </c>
      <c r="K46" s="11">
        <f t="shared" si="5"/>
        <v>0.495</v>
      </c>
      <c r="L46" s="11">
        <f t="shared" si="5"/>
        <v>9</v>
      </c>
      <c r="M46" s="11">
        <f t="shared" si="5"/>
        <v>29.25</v>
      </c>
      <c r="N46" s="11">
        <f t="shared" si="5"/>
        <v>6.3000000000000007</v>
      </c>
      <c r="O46" s="11">
        <f t="shared" si="5"/>
        <v>0.495</v>
      </c>
    </row>
    <row r="47" spans="1:15" ht="15.6" x14ac:dyDescent="0.3">
      <c r="A47" s="63"/>
      <c r="B47" s="91" t="s">
        <v>15</v>
      </c>
      <c r="C47" s="4">
        <v>545</v>
      </c>
      <c r="D47" s="8">
        <f>SUM(D42:D46)</f>
        <v>20.088799999999999</v>
      </c>
      <c r="E47" s="8">
        <f t="shared" ref="E47:O47" si="6">SUM(E42:E46)</f>
        <v>20.080000000000002</v>
      </c>
      <c r="F47" s="8">
        <f t="shared" si="6"/>
        <v>83.921999999999997</v>
      </c>
      <c r="G47" s="8">
        <f t="shared" si="6"/>
        <v>560.84</v>
      </c>
      <c r="H47" s="8">
        <f t="shared" si="6"/>
        <v>0.183</v>
      </c>
      <c r="I47" s="8">
        <f t="shared" si="6"/>
        <v>3.5532000000000004</v>
      </c>
      <c r="J47" s="8">
        <f t="shared" si="6"/>
        <v>73.12</v>
      </c>
      <c r="K47" s="8">
        <f t="shared" si="6"/>
        <v>1.9080000000000004</v>
      </c>
      <c r="L47" s="8">
        <f t="shared" si="6"/>
        <v>208.30549999999999</v>
      </c>
      <c r="M47" s="8">
        <f t="shared" si="6"/>
        <v>244.56975</v>
      </c>
      <c r="N47" s="8">
        <f t="shared" si="6"/>
        <v>46.471999999999994</v>
      </c>
      <c r="O47" s="8">
        <f t="shared" si="6"/>
        <v>2.9782000000000002</v>
      </c>
    </row>
    <row r="48" spans="1:15" ht="15.6" x14ac:dyDescent="0.3">
      <c r="A48" s="85"/>
      <c r="B48" s="86"/>
      <c r="C48" s="87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</row>
    <row r="49" spans="1:16" ht="15.6" x14ac:dyDescent="0.3">
      <c r="A49" s="85"/>
      <c r="B49" s="86"/>
      <c r="C49" s="87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67"/>
    </row>
    <row r="50" spans="1:16" ht="15.75" customHeight="1" x14ac:dyDescent="0.3">
      <c r="A50" s="85"/>
      <c r="B50" s="86"/>
      <c r="C50" s="87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</row>
    <row r="51" spans="1:16" ht="15.6" x14ac:dyDescent="0.3">
      <c r="A51" s="92"/>
      <c r="B51" s="80"/>
      <c r="C51" s="87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</row>
    <row r="52" spans="1:16" ht="15.6" x14ac:dyDescent="0.3">
      <c r="A52" s="94"/>
      <c r="B52" s="193" t="s">
        <v>13</v>
      </c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</row>
    <row r="53" spans="1:16" ht="15.6" x14ac:dyDescent="0.3">
      <c r="A53" s="125"/>
      <c r="B53" s="194" t="s">
        <v>14</v>
      </c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</row>
    <row r="54" spans="1:16" ht="27.6" x14ac:dyDescent="0.3">
      <c r="A54" s="130" t="s">
        <v>54</v>
      </c>
      <c r="B54" s="38" t="s">
        <v>144</v>
      </c>
      <c r="C54" s="2" t="s">
        <v>145</v>
      </c>
      <c r="D54" s="11">
        <v>16.02</v>
      </c>
      <c r="E54" s="11">
        <v>18.13</v>
      </c>
      <c r="F54" s="11">
        <v>42.98</v>
      </c>
      <c r="G54" s="11">
        <v>386.4</v>
      </c>
      <c r="H54" s="11">
        <v>0.12720000000000001</v>
      </c>
      <c r="I54" s="11">
        <v>1.02</v>
      </c>
      <c r="J54" s="11">
        <v>67.52</v>
      </c>
      <c r="K54" s="11">
        <v>1.8380000000000001</v>
      </c>
      <c r="L54" s="11">
        <v>344.24200000000002</v>
      </c>
      <c r="M54" s="11">
        <v>275.54399999999998</v>
      </c>
      <c r="N54" s="11">
        <v>47.345999999999997</v>
      </c>
      <c r="O54" s="11">
        <v>1.129</v>
      </c>
    </row>
    <row r="55" spans="1:16" ht="24" x14ac:dyDescent="0.3">
      <c r="A55" s="44" t="s">
        <v>36</v>
      </c>
      <c r="B55" s="38" t="s">
        <v>108</v>
      </c>
      <c r="C55" s="2" t="s">
        <v>52</v>
      </c>
      <c r="D55" s="11">
        <v>0.23499999999999999</v>
      </c>
      <c r="E55" s="11">
        <v>0.09</v>
      </c>
      <c r="F55" s="11">
        <v>12.424999999999999</v>
      </c>
      <c r="G55" s="11">
        <v>54.2</v>
      </c>
      <c r="H55" s="11">
        <v>3.5000000000000001E-3</v>
      </c>
      <c r="I55" s="11">
        <v>50.029999999999994</v>
      </c>
      <c r="J55" s="11">
        <v>0</v>
      </c>
      <c r="K55" s="11">
        <v>0.19</v>
      </c>
      <c r="L55" s="11">
        <v>13.95</v>
      </c>
      <c r="M55" s="11">
        <v>3.65</v>
      </c>
      <c r="N55" s="11">
        <v>2.25</v>
      </c>
      <c r="O55" s="11">
        <v>0.41500000000000004</v>
      </c>
    </row>
    <row r="56" spans="1:16" ht="36" x14ac:dyDescent="0.3">
      <c r="A56" s="44" t="s">
        <v>34</v>
      </c>
      <c r="B56" s="38" t="s">
        <v>28</v>
      </c>
      <c r="C56" s="1">
        <v>25</v>
      </c>
      <c r="D56" s="11">
        <v>1.9</v>
      </c>
      <c r="E56" s="11">
        <v>0.2</v>
      </c>
      <c r="F56" s="11">
        <v>12.3</v>
      </c>
      <c r="G56" s="11">
        <v>58.75</v>
      </c>
      <c r="H56" s="11">
        <v>2.75E-2</v>
      </c>
      <c r="I56" s="11">
        <v>0</v>
      </c>
      <c r="J56" s="11">
        <v>0</v>
      </c>
      <c r="K56" s="11">
        <v>0.27500000000000002</v>
      </c>
      <c r="L56" s="11">
        <v>5</v>
      </c>
      <c r="M56" s="11">
        <v>16.25</v>
      </c>
      <c r="N56" s="11">
        <v>3.5</v>
      </c>
      <c r="O56" s="11">
        <v>0.27500000000000002</v>
      </c>
    </row>
    <row r="57" spans="1:16" ht="32.4" customHeight="1" x14ac:dyDescent="0.3">
      <c r="A57" s="44" t="s">
        <v>33</v>
      </c>
      <c r="B57" s="38" t="s">
        <v>29</v>
      </c>
      <c r="C57" s="1">
        <v>30</v>
      </c>
      <c r="D57" s="11">
        <v>1.9799999999999998</v>
      </c>
      <c r="E57" s="11">
        <v>0.36</v>
      </c>
      <c r="F57" s="11">
        <v>11.88</v>
      </c>
      <c r="G57" s="11">
        <v>59.4</v>
      </c>
      <c r="H57" s="11">
        <v>5.1000000000000004E-2</v>
      </c>
      <c r="I57" s="11">
        <v>0</v>
      </c>
      <c r="J57" s="11">
        <v>0</v>
      </c>
      <c r="K57" s="11">
        <v>0.42</v>
      </c>
      <c r="L57" s="11">
        <v>8.6999999999999993</v>
      </c>
      <c r="M57" s="11">
        <v>45</v>
      </c>
      <c r="N57" s="11">
        <v>14.1</v>
      </c>
      <c r="O57" s="11">
        <v>1.17</v>
      </c>
      <c r="P57" s="67">
        <v>0.25</v>
      </c>
    </row>
    <row r="58" spans="1:16" ht="16.5" customHeight="1" x14ac:dyDescent="0.3">
      <c r="A58" s="63"/>
      <c r="B58" s="91" t="s">
        <v>15</v>
      </c>
      <c r="C58" s="4">
        <v>500</v>
      </c>
      <c r="D58" s="8">
        <f>SUM(D54:D57)</f>
        <v>20.134999999999998</v>
      </c>
      <c r="E58" s="8">
        <f t="shared" ref="E58:O58" si="7">SUM(E54:E57)</f>
        <v>18.779999999999998</v>
      </c>
      <c r="F58" s="8">
        <f t="shared" si="7"/>
        <v>79.584999999999994</v>
      </c>
      <c r="G58" s="8">
        <f t="shared" si="7"/>
        <v>558.75</v>
      </c>
      <c r="H58" s="8">
        <f t="shared" si="7"/>
        <v>0.2092</v>
      </c>
      <c r="I58" s="8">
        <f t="shared" si="7"/>
        <v>51.05</v>
      </c>
      <c r="J58" s="8">
        <f t="shared" si="7"/>
        <v>67.52</v>
      </c>
      <c r="K58" s="8">
        <f t="shared" si="7"/>
        <v>2.7229999999999999</v>
      </c>
      <c r="L58" s="8">
        <f t="shared" si="7"/>
        <v>371.892</v>
      </c>
      <c r="M58" s="8">
        <f t="shared" si="7"/>
        <v>340.44399999999996</v>
      </c>
      <c r="N58" s="8">
        <f t="shared" si="7"/>
        <v>67.195999999999998</v>
      </c>
      <c r="O58" s="8">
        <f t="shared" si="7"/>
        <v>2.9889999999999999</v>
      </c>
      <c r="P58" s="67"/>
    </row>
    <row r="59" spans="1:16" ht="16.5" customHeight="1" x14ac:dyDescent="0.3">
      <c r="A59" s="188"/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90"/>
      <c r="P59" s="67"/>
    </row>
    <row r="60" spans="1:16" ht="16.5" customHeight="1" x14ac:dyDescent="0.3">
      <c r="A60" s="125"/>
      <c r="B60" s="194" t="s">
        <v>16</v>
      </c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67"/>
    </row>
    <row r="61" spans="1:16" ht="34.200000000000003" customHeight="1" x14ac:dyDescent="0.3">
      <c r="A61" s="44" t="s">
        <v>32</v>
      </c>
      <c r="B61" s="38" t="s">
        <v>30</v>
      </c>
      <c r="C61" s="1">
        <v>100</v>
      </c>
      <c r="D61" s="11">
        <v>0.4</v>
      </c>
      <c r="E61" s="11">
        <v>0.4</v>
      </c>
      <c r="F61" s="11">
        <v>9.8000000000000007</v>
      </c>
      <c r="G61" s="11">
        <v>47</v>
      </c>
      <c r="H61" s="11">
        <v>0.03</v>
      </c>
      <c r="I61" s="11">
        <v>10</v>
      </c>
      <c r="J61" s="11"/>
      <c r="K61" s="11">
        <v>0.2</v>
      </c>
      <c r="L61" s="11">
        <v>16</v>
      </c>
      <c r="M61" s="11">
        <v>11</v>
      </c>
      <c r="N61" s="11">
        <v>9</v>
      </c>
      <c r="O61" s="11">
        <v>2.2000000000000002</v>
      </c>
      <c r="P61" s="67"/>
    </row>
    <row r="62" spans="1:16" ht="36.6" customHeight="1" x14ac:dyDescent="0.3">
      <c r="A62" s="44" t="s">
        <v>90</v>
      </c>
      <c r="B62" s="38" t="s">
        <v>92</v>
      </c>
      <c r="C62" s="3" t="s">
        <v>22</v>
      </c>
      <c r="D62" s="11">
        <v>15.945833333333336</v>
      </c>
      <c r="E62" s="83">
        <v>19.55</v>
      </c>
      <c r="F62" s="83">
        <v>39.744999999999997</v>
      </c>
      <c r="G62" s="11">
        <v>408.41666666666669</v>
      </c>
      <c r="H62" s="11">
        <v>3.9166666666666669E-2</v>
      </c>
      <c r="I62" s="11">
        <v>0.26500000000000001</v>
      </c>
      <c r="J62" s="11">
        <v>0</v>
      </c>
      <c r="K62" s="11">
        <v>4.2249999999999996</v>
      </c>
      <c r="L62" s="11">
        <v>89.326666666666696</v>
      </c>
      <c r="M62" s="11">
        <v>176.22833333333335</v>
      </c>
      <c r="N62" s="11">
        <v>40.583333333333336</v>
      </c>
      <c r="O62" s="11">
        <v>2.6416666666666662</v>
      </c>
      <c r="P62" s="67"/>
    </row>
    <row r="63" spans="1:16" ht="22.2" customHeight="1" x14ac:dyDescent="0.3">
      <c r="A63" s="44" t="s">
        <v>36</v>
      </c>
      <c r="B63" s="38" t="s">
        <v>27</v>
      </c>
      <c r="C63" s="2" t="s">
        <v>51</v>
      </c>
      <c r="D63" s="11">
        <v>7.0000000000000007E-2</v>
      </c>
      <c r="E63" s="11">
        <v>0.02</v>
      </c>
      <c r="F63" s="11">
        <v>10.01</v>
      </c>
      <c r="G63" s="11">
        <v>40</v>
      </c>
      <c r="H63" s="11">
        <v>0</v>
      </c>
      <c r="I63" s="11">
        <v>0.03</v>
      </c>
      <c r="J63" s="11">
        <v>0</v>
      </c>
      <c r="K63" s="11">
        <v>0</v>
      </c>
      <c r="L63" s="11">
        <v>10.95</v>
      </c>
      <c r="M63" s="11">
        <v>2.8</v>
      </c>
      <c r="N63" s="11">
        <v>1.4</v>
      </c>
      <c r="O63" s="11">
        <v>0.26500000000000001</v>
      </c>
    </row>
    <row r="64" spans="1:16" ht="36" x14ac:dyDescent="0.3">
      <c r="A64" s="44" t="s">
        <v>34</v>
      </c>
      <c r="B64" s="38" t="s">
        <v>28</v>
      </c>
      <c r="C64" s="1">
        <v>25</v>
      </c>
      <c r="D64" s="11">
        <v>1.9</v>
      </c>
      <c r="E64" s="11">
        <v>0.2</v>
      </c>
      <c r="F64" s="11">
        <v>12.3</v>
      </c>
      <c r="G64" s="11">
        <v>58.75</v>
      </c>
      <c r="H64" s="11">
        <v>2.75E-2</v>
      </c>
      <c r="I64" s="11">
        <v>0</v>
      </c>
      <c r="J64" s="11">
        <v>0</v>
      </c>
      <c r="K64" s="11">
        <v>0.27500000000000002</v>
      </c>
      <c r="L64" s="11">
        <v>5</v>
      </c>
      <c r="M64" s="11">
        <v>16.25</v>
      </c>
      <c r="N64" s="11">
        <v>3.5</v>
      </c>
      <c r="O64" s="11">
        <v>0.27500000000000002</v>
      </c>
    </row>
    <row r="65" spans="1:16" ht="36" x14ac:dyDescent="0.3">
      <c r="A65" s="44" t="s">
        <v>33</v>
      </c>
      <c r="B65" s="38" t="s">
        <v>29</v>
      </c>
      <c r="C65" s="1">
        <v>20</v>
      </c>
      <c r="D65" s="11">
        <v>1.32</v>
      </c>
      <c r="E65" s="11">
        <v>0.24000000000000002</v>
      </c>
      <c r="F65" s="11">
        <v>7.9200000000000017</v>
      </c>
      <c r="G65" s="11">
        <v>39.600000000000009</v>
      </c>
      <c r="H65" s="11">
        <v>3.4000000000000009E-2</v>
      </c>
      <c r="I65" s="11">
        <v>0</v>
      </c>
      <c r="J65" s="11">
        <v>0</v>
      </c>
      <c r="K65" s="11">
        <v>0.28000000000000003</v>
      </c>
      <c r="L65" s="11">
        <v>5.8000000000000007</v>
      </c>
      <c r="M65" s="11">
        <v>30.000000000000004</v>
      </c>
      <c r="N65" s="11">
        <v>9.4000000000000021</v>
      </c>
      <c r="O65" s="11">
        <v>0.78000000000000025</v>
      </c>
    </row>
    <row r="66" spans="1:16" ht="34.5" customHeight="1" x14ac:dyDescent="0.3">
      <c r="A66" s="63"/>
      <c r="B66" s="91" t="s">
        <v>15</v>
      </c>
      <c r="C66" s="4">
        <v>545</v>
      </c>
      <c r="D66" s="8">
        <f>SUM(D61:D65)</f>
        <v>19.635833333333334</v>
      </c>
      <c r="E66" s="8">
        <f t="shared" ref="E66:O66" si="8">SUM(E61:E65)</f>
        <v>20.409999999999997</v>
      </c>
      <c r="F66" s="8">
        <f t="shared" si="8"/>
        <v>79.775000000000006</v>
      </c>
      <c r="G66" s="8">
        <f t="shared" si="8"/>
        <v>593.76666666666677</v>
      </c>
      <c r="H66" s="8">
        <f t="shared" si="8"/>
        <v>0.13066666666666668</v>
      </c>
      <c r="I66" s="8">
        <f t="shared" si="8"/>
        <v>10.295</v>
      </c>
      <c r="J66" s="8">
        <f t="shared" si="8"/>
        <v>0</v>
      </c>
      <c r="K66" s="8">
        <f t="shared" si="8"/>
        <v>4.9800000000000004</v>
      </c>
      <c r="L66" s="8">
        <f t="shared" si="8"/>
        <v>127.0766666666667</v>
      </c>
      <c r="M66" s="8">
        <f t="shared" si="8"/>
        <v>236.27833333333336</v>
      </c>
      <c r="N66" s="8">
        <f t="shared" si="8"/>
        <v>63.88333333333334</v>
      </c>
      <c r="O66" s="8">
        <f t="shared" si="8"/>
        <v>6.1616666666666671</v>
      </c>
    </row>
    <row r="67" spans="1:16" ht="15.6" x14ac:dyDescent="0.3">
      <c r="A67" s="104"/>
      <c r="B67" s="105"/>
      <c r="C67" s="106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8"/>
    </row>
    <row r="68" spans="1:16" s="41" customFormat="1" ht="15.6" x14ac:dyDescent="0.3">
      <c r="A68" s="125"/>
      <c r="B68" s="194" t="s">
        <v>17</v>
      </c>
      <c r="C68" s="194"/>
      <c r="D68" s="194"/>
      <c r="E68" s="194"/>
      <c r="F68" s="194"/>
      <c r="G68" s="194"/>
      <c r="H68" s="194"/>
      <c r="I68" s="194"/>
      <c r="J68" s="194"/>
      <c r="K68" s="194"/>
      <c r="L68" s="194"/>
      <c r="M68" s="194"/>
      <c r="N68" s="194"/>
      <c r="O68" s="194"/>
      <c r="P68" s="42"/>
    </row>
    <row r="69" spans="1:16" ht="24" x14ac:dyDescent="0.3">
      <c r="A69" s="44" t="s">
        <v>110</v>
      </c>
      <c r="B69" s="90" t="s">
        <v>71</v>
      </c>
      <c r="C69" s="6">
        <v>60</v>
      </c>
      <c r="D69" s="11">
        <v>0.8448</v>
      </c>
      <c r="E69" s="11">
        <v>3.6071999999999997</v>
      </c>
      <c r="F69" s="11">
        <v>4.9559999999999995</v>
      </c>
      <c r="G69" s="11">
        <v>55.68</v>
      </c>
      <c r="H69" s="11">
        <v>1.0200000000000001E-2</v>
      </c>
      <c r="I69" s="11">
        <v>3.9899999999999998</v>
      </c>
      <c r="J69" s="11">
        <v>0</v>
      </c>
      <c r="K69" s="11">
        <v>1.62</v>
      </c>
      <c r="L69" s="11">
        <v>21.278400000000001</v>
      </c>
      <c r="M69" s="11">
        <v>24.379200000000001</v>
      </c>
      <c r="N69" s="11">
        <v>12.417000000000002</v>
      </c>
      <c r="O69" s="11">
        <v>0.79440000000000022</v>
      </c>
    </row>
    <row r="70" spans="1:16" ht="24.6" x14ac:dyDescent="0.3">
      <c r="A70" s="43" t="s">
        <v>74</v>
      </c>
      <c r="B70" s="34" t="s">
        <v>75</v>
      </c>
      <c r="C70" s="3" t="s">
        <v>23</v>
      </c>
      <c r="D70" s="11">
        <v>9.0500000000000007</v>
      </c>
      <c r="E70" s="83">
        <v>6.09</v>
      </c>
      <c r="F70" s="83">
        <v>3.8</v>
      </c>
      <c r="G70" s="11">
        <v>105</v>
      </c>
      <c r="H70" s="11">
        <v>0.05</v>
      </c>
      <c r="I70" s="83">
        <v>3.73</v>
      </c>
      <c r="J70" s="83">
        <v>5.82</v>
      </c>
      <c r="K70" s="83">
        <v>2.52</v>
      </c>
      <c r="L70" s="11">
        <v>69.069999999999993</v>
      </c>
      <c r="M70" s="11">
        <v>162.19</v>
      </c>
      <c r="N70" s="11">
        <v>48.53</v>
      </c>
      <c r="O70" s="11">
        <v>0.85</v>
      </c>
    </row>
    <row r="71" spans="1:16" ht="24" x14ac:dyDescent="0.3">
      <c r="A71" s="44" t="s">
        <v>39</v>
      </c>
      <c r="B71" s="38" t="s">
        <v>38</v>
      </c>
      <c r="C71" s="3" t="s">
        <v>100</v>
      </c>
      <c r="D71" s="11">
        <v>3.0764999999999998</v>
      </c>
      <c r="E71" s="83">
        <v>6.2534999999999998</v>
      </c>
      <c r="F71" s="83">
        <v>20.466999999999995</v>
      </c>
      <c r="G71" s="11">
        <v>150.44999999999999</v>
      </c>
      <c r="H71" s="11">
        <v>0.13950000000000001</v>
      </c>
      <c r="I71" s="11">
        <v>18.160499999999999</v>
      </c>
      <c r="J71" s="11">
        <v>8</v>
      </c>
      <c r="K71" s="11">
        <v>0.20150000000000001</v>
      </c>
      <c r="L71" s="11">
        <v>37.454999999999998</v>
      </c>
      <c r="M71" s="11">
        <v>87.194999999999979</v>
      </c>
      <c r="N71" s="11">
        <v>27.75</v>
      </c>
      <c r="O71" s="11">
        <v>1.0135000000000001</v>
      </c>
      <c r="P71" s="67">
        <v>0.25</v>
      </c>
    </row>
    <row r="72" spans="1:16" ht="15.75" customHeight="1" x14ac:dyDescent="0.3">
      <c r="A72" s="43" t="s">
        <v>125</v>
      </c>
      <c r="B72" s="38" t="s">
        <v>123</v>
      </c>
      <c r="C72" s="2">
        <v>200</v>
      </c>
      <c r="D72" s="11">
        <v>0.16000000000000003</v>
      </c>
      <c r="E72" s="11">
        <v>0.16000000000000003</v>
      </c>
      <c r="F72" s="11">
        <v>17.900000000000002</v>
      </c>
      <c r="G72" s="11">
        <v>74.600000000000009</v>
      </c>
      <c r="H72" s="11">
        <v>1.2E-2</v>
      </c>
      <c r="I72" s="11">
        <v>0.9</v>
      </c>
      <c r="J72" s="11">
        <v>0</v>
      </c>
      <c r="K72" s="11">
        <v>8.0000000000000016E-2</v>
      </c>
      <c r="L72" s="11">
        <v>13.88</v>
      </c>
      <c r="M72" s="11">
        <v>4.4000000000000004</v>
      </c>
      <c r="N72" s="11">
        <v>5.1400000000000006</v>
      </c>
      <c r="O72" s="11">
        <v>0.92199999999999993</v>
      </c>
    </row>
    <row r="73" spans="1:16" ht="36" x14ac:dyDescent="0.3">
      <c r="A73" s="44" t="s">
        <v>34</v>
      </c>
      <c r="B73" s="38" t="s">
        <v>28</v>
      </c>
      <c r="C73" s="1">
        <v>35</v>
      </c>
      <c r="D73" s="11">
        <v>2.6599999999999997</v>
      </c>
      <c r="E73" s="11">
        <v>0.28000000000000003</v>
      </c>
      <c r="F73" s="11">
        <v>17.220000000000002</v>
      </c>
      <c r="G73" s="11">
        <v>82.25</v>
      </c>
      <c r="H73" s="11">
        <v>3.85E-2</v>
      </c>
      <c r="I73" s="11">
        <v>0</v>
      </c>
      <c r="J73" s="11">
        <v>0</v>
      </c>
      <c r="K73" s="11">
        <v>0.38500000000000001</v>
      </c>
      <c r="L73" s="11">
        <v>7</v>
      </c>
      <c r="M73" s="11">
        <v>22.75</v>
      </c>
      <c r="N73" s="11">
        <v>4.9000000000000004</v>
      </c>
      <c r="O73" s="11">
        <v>0.38500000000000001</v>
      </c>
    </row>
    <row r="74" spans="1:16" ht="15.6" x14ac:dyDescent="0.3">
      <c r="A74" s="63"/>
      <c r="B74" s="91" t="s">
        <v>15</v>
      </c>
      <c r="C74" s="4">
        <v>548</v>
      </c>
      <c r="D74" s="8">
        <f>SUM(D69:D73)</f>
        <v>15.7913</v>
      </c>
      <c r="E74" s="8">
        <f t="shared" ref="E74:O74" si="9">SUM(E69:E73)</f>
        <v>16.390699999999999</v>
      </c>
      <c r="F74" s="8">
        <f t="shared" si="9"/>
        <v>64.343000000000004</v>
      </c>
      <c r="G74" s="8">
        <f t="shared" si="9"/>
        <v>467.98</v>
      </c>
      <c r="H74" s="8">
        <f t="shared" si="9"/>
        <v>0.25020000000000003</v>
      </c>
      <c r="I74" s="8">
        <f t="shared" si="9"/>
        <v>26.780499999999996</v>
      </c>
      <c r="J74" s="8">
        <f t="shared" si="9"/>
        <v>13.82</v>
      </c>
      <c r="K74" s="8">
        <f t="shared" si="9"/>
        <v>4.8065000000000007</v>
      </c>
      <c r="L74" s="8">
        <f t="shared" si="9"/>
        <v>148.68340000000001</v>
      </c>
      <c r="M74" s="8">
        <f t="shared" si="9"/>
        <v>300.91419999999994</v>
      </c>
      <c r="N74" s="8">
        <f t="shared" si="9"/>
        <v>98.737000000000009</v>
      </c>
      <c r="O74" s="8">
        <f t="shared" si="9"/>
        <v>3.9649000000000001</v>
      </c>
    </row>
    <row r="75" spans="1:16" s="41" customFormat="1" ht="15.6" x14ac:dyDescent="0.3">
      <c r="A75" s="85"/>
      <c r="B75" s="86"/>
      <c r="C75" s="110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42"/>
    </row>
    <row r="77" spans="1:16" ht="15.6" x14ac:dyDescent="0.3">
      <c r="A77" s="85"/>
      <c r="B77" s="86"/>
      <c r="C77" s="110"/>
      <c r="D77" s="111"/>
      <c r="E77" s="111"/>
      <c r="F77" s="111"/>
      <c r="G77" s="111"/>
      <c r="H77" s="111"/>
      <c r="I77" s="111"/>
      <c r="J77" s="111"/>
      <c r="K77" s="111"/>
      <c r="L77" s="111"/>
      <c r="M77" s="111"/>
      <c r="N77" s="111"/>
      <c r="O77" s="111"/>
    </row>
    <row r="78" spans="1:16" ht="15.6" x14ac:dyDescent="0.3">
      <c r="A78" s="85"/>
      <c r="B78" s="86"/>
      <c r="C78" s="110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1"/>
    </row>
    <row r="79" spans="1:16" ht="15.6" x14ac:dyDescent="0.3">
      <c r="A79" s="85"/>
      <c r="B79" s="86"/>
      <c r="C79" s="110"/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67">
        <v>0.25</v>
      </c>
    </row>
    <row r="80" spans="1:16" ht="15.6" x14ac:dyDescent="0.3">
      <c r="A80" s="85"/>
      <c r="B80" s="86"/>
      <c r="C80" s="110"/>
      <c r="D80" s="111"/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11"/>
    </row>
    <row r="81" spans="1:16" ht="15.6" x14ac:dyDescent="0.3">
      <c r="A81" s="125"/>
      <c r="B81" s="194" t="s">
        <v>19</v>
      </c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</row>
    <row r="82" spans="1:16" ht="27.6" x14ac:dyDescent="0.3">
      <c r="A82" s="130" t="s">
        <v>54</v>
      </c>
      <c r="B82" s="38" t="s">
        <v>112</v>
      </c>
      <c r="C82" s="3" t="s">
        <v>96</v>
      </c>
      <c r="D82" s="11">
        <v>3.17</v>
      </c>
      <c r="E82" s="11">
        <v>5.19</v>
      </c>
      <c r="F82" s="11">
        <v>9.8483000000000001</v>
      </c>
      <c r="G82" s="11">
        <v>118.01</v>
      </c>
      <c r="H82" s="11">
        <v>6.5349999999999991E-2</v>
      </c>
      <c r="I82" s="11">
        <v>0.27619999999999995</v>
      </c>
      <c r="J82" s="11">
        <v>29.619999999999997</v>
      </c>
      <c r="K82" s="11">
        <v>0.45514999999999994</v>
      </c>
      <c r="L82" s="11">
        <v>61.677</v>
      </c>
      <c r="M82" s="11">
        <v>92.8035</v>
      </c>
      <c r="N82" s="11">
        <v>26.558</v>
      </c>
      <c r="O82" s="11">
        <v>1.0443</v>
      </c>
    </row>
    <row r="83" spans="1:16" ht="24" x14ac:dyDescent="0.3">
      <c r="A83" s="44" t="s">
        <v>40</v>
      </c>
      <c r="B83" s="38" t="s">
        <v>50</v>
      </c>
      <c r="C83" s="2" t="s">
        <v>73</v>
      </c>
      <c r="D83" s="11">
        <v>6.6444000000000001</v>
      </c>
      <c r="E83" s="11">
        <v>7.5960000000000001</v>
      </c>
      <c r="F83" s="11">
        <v>31.776000000000003</v>
      </c>
      <c r="G83" s="11">
        <v>221.94</v>
      </c>
      <c r="H83" s="11">
        <v>6.6599999999999993E-2</v>
      </c>
      <c r="I83" s="11">
        <v>0</v>
      </c>
      <c r="J83" s="11">
        <v>12</v>
      </c>
      <c r="K83" s="11">
        <v>1.1928000000000001</v>
      </c>
      <c r="L83" s="11">
        <v>6.5519999999999996</v>
      </c>
      <c r="M83" s="11">
        <v>45.503999999999998</v>
      </c>
      <c r="N83" s="11">
        <v>25.344000000000001</v>
      </c>
      <c r="O83" s="11">
        <v>1.3326</v>
      </c>
    </row>
    <row r="84" spans="1:16" ht="24.6" x14ac:dyDescent="0.3">
      <c r="A84" s="43" t="s">
        <v>102</v>
      </c>
      <c r="B84" s="38" t="s">
        <v>103</v>
      </c>
      <c r="C84" s="2">
        <v>200</v>
      </c>
      <c r="D84" s="11">
        <v>4.0780000000000003</v>
      </c>
      <c r="E84" s="11">
        <v>3.544</v>
      </c>
      <c r="F84" s="11">
        <v>7.597999999999999</v>
      </c>
      <c r="G84" s="11">
        <v>78.600000000000009</v>
      </c>
      <c r="H84" s="11">
        <v>5.6000000000000008E-2</v>
      </c>
      <c r="I84" s="11">
        <v>1.5880000000000001</v>
      </c>
      <c r="J84" s="11">
        <v>24.400000000000002</v>
      </c>
      <c r="K84" s="11">
        <v>0</v>
      </c>
      <c r="L84" s="11">
        <v>151.91999999999999</v>
      </c>
      <c r="M84" s="11">
        <v>124.56</v>
      </c>
      <c r="N84" s="11">
        <v>21.340000000000003</v>
      </c>
      <c r="O84" s="11">
        <v>0.44800000000000006</v>
      </c>
    </row>
    <row r="85" spans="1:16" ht="36" x14ac:dyDescent="0.3">
      <c r="A85" s="44" t="s">
        <v>34</v>
      </c>
      <c r="B85" s="38" t="s">
        <v>28</v>
      </c>
      <c r="C85" s="1">
        <v>30</v>
      </c>
      <c r="D85" s="11">
        <v>2.2799999999999998</v>
      </c>
      <c r="E85" s="11">
        <v>0.24</v>
      </c>
      <c r="F85" s="11">
        <v>14.76</v>
      </c>
      <c r="G85" s="11">
        <v>70.5</v>
      </c>
      <c r="H85" s="11">
        <v>3.3000000000000002E-2</v>
      </c>
      <c r="I85" s="11">
        <v>0</v>
      </c>
      <c r="J85" s="11">
        <v>0</v>
      </c>
      <c r="K85" s="11">
        <v>0.33</v>
      </c>
      <c r="L85" s="11">
        <v>6</v>
      </c>
      <c r="M85" s="11">
        <v>19.5</v>
      </c>
      <c r="N85" s="11">
        <v>4.2</v>
      </c>
      <c r="O85" s="11">
        <v>0.33</v>
      </c>
    </row>
    <row r="86" spans="1:16" s="41" customFormat="1" ht="39" customHeight="1" x14ac:dyDescent="0.3">
      <c r="A86" s="63"/>
      <c r="B86" s="91" t="s">
        <v>15</v>
      </c>
      <c r="C86" s="4">
        <v>513</v>
      </c>
      <c r="D86" s="8">
        <f>D82+D83+D84+D85</f>
        <v>16.1724</v>
      </c>
      <c r="E86" s="8">
        <f t="shared" ref="E86:O86" si="10">E82+E83+E84+E85</f>
        <v>16.57</v>
      </c>
      <c r="F86" s="8">
        <f t="shared" si="10"/>
        <v>63.982300000000002</v>
      </c>
      <c r="G86" s="8">
        <f t="shared" si="10"/>
        <v>489.05</v>
      </c>
      <c r="H86" s="8">
        <f t="shared" si="10"/>
        <v>0.22095000000000001</v>
      </c>
      <c r="I86" s="8">
        <f t="shared" si="10"/>
        <v>1.8642000000000001</v>
      </c>
      <c r="J86" s="8">
        <f t="shared" si="10"/>
        <v>66.02</v>
      </c>
      <c r="K86" s="8">
        <f t="shared" si="10"/>
        <v>1.9779500000000001</v>
      </c>
      <c r="L86" s="8">
        <f t="shared" si="10"/>
        <v>226.149</v>
      </c>
      <c r="M86" s="8">
        <f t="shared" si="10"/>
        <v>282.36750000000001</v>
      </c>
      <c r="N86" s="8">
        <f t="shared" si="10"/>
        <v>77.442000000000007</v>
      </c>
      <c r="O86" s="8">
        <f t="shared" si="10"/>
        <v>3.1549</v>
      </c>
      <c r="P86" s="42"/>
    </row>
    <row r="87" spans="1:16" ht="15.6" x14ac:dyDescent="0.3">
      <c r="A87" s="99"/>
      <c r="B87" s="100"/>
      <c r="C87" s="101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3"/>
      <c r="P87" s="67">
        <v>0.25</v>
      </c>
    </row>
    <row r="88" spans="1:16" ht="15.6" x14ac:dyDescent="0.3">
      <c r="A88" s="125"/>
      <c r="B88" s="194" t="s">
        <v>20</v>
      </c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</row>
    <row r="89" spans="1:16" ht="36" x14ac:dyDescent="0.3">
      <c r="A89" s="44" t="s">
        <v>32</v>
      </c>
      <c r="B89" s="38" t="s">
        <v>30</v>
      </c>
      <c r="C89" s="1">
        <v>100</v>
      </c>
      <c r="D89" s="11">
        <v>0.4</v>
      </c>
      <c r="E89" s="11">
        <v>0.4</v>
      </c>
      <c r="F89" s="11">
        <v>9.8000000000000007</v>
      </c>
      <c r="G89" s="11">
        <v>47</v>
      </c>
      <c r="H89" s="11">
        <v>0.03</v>
      </c>
      <c r="I89" s="11">
        <v>10</v>
      </c>
      <c r="J89" s="11"/>
      <c r="K89" s="11">
        <v>0.2</v>
      </c>
      <c r="L89" s="11">
        <v>16</v>
      </c>
      <c r="M89" s="11">
        <v>11</v>
      </c>
      <c r="N89" s="11">
        <v>9</v>
      </c>
      <c r="O89" s="11">
        <v>2.2000000000000002</v>
      </c>
    </row>
    <row r="90" spans="1:16" ht="41.4" x14ac:dyDescent="0.3">
      <c r="A90" s="98" t="s">
        <v>115</v>
      </c>
      <c r="B90" s="38" t="s">
        <v>76</v>
      </c>
      <c r="C90" s="2" t="s">
        <v>22</v>
      </c>
      <c r="D90" s="11">
        <v>12.475</v>
      </c>
      <c r="E90" s="11">
        <v>15.68</v>
      </c>
      <c r="F90" s="11">
        <v>19.334999999999997</v>
      </c>
      <c r="G90" s="11">
        <v>271.5</v>
      </c>
      <c r="H90" s="11">
        <v>0.12</v>
      </c>
      <c r="I90" s="11">
        <v>18.765000000000001</v>
      </c>
      <c r="J90" s="11">
        <v>39</v>
      </c>
      <c r="K90" s="11">
        <v>4.67</v>
      </c>
      <c r="L90" s="11">
        <v>89.15</v>
      </c>
      <c r="M90" s="11">
        <v>148.63</v>
      </c>
      <c r="N90" s="11">
        <v>39.69</v>
      </c>
      <c r="O90" s="11">
        <v>2.2250000000000001</v>
      </c>
    </row>
    <row r="91" spans="1:16" ht="24.6" x14ac:dyDescent="0.3">
      <c r="A91" s="43" t="s">
        <v>81</v>
      </c>
      <c r="B91" s="38" t="s">
        <v>80</v>
      </c>
      <c r="C91" s="2">
        <v>200</v>
      </c>
      <c r="D91" s="11">
        <v>0.66200000000000003</v>
      </c>
      <c r="E91" s="11">
        <v>9.0000000000000011E-2</v>
      </c>
      <c r="F91" s="11">
        <v>22.034000000000002</v>
      </c>
      <c r="G91" s="11">
        <v>92.800000000000011</v>
      </c>
      <c r="H91" s="11">
        <v>1.6E-2</v>
      </c>
      <c r="I91" s="11">
        <v>0.72599999999999998</v>
      </c>
      <c r="J91" s="11">
        <v>0</v>
      </c>
      <c r="K91" s="11">
        <v>0.50800000000000001</v>
      </c>
      <c r="L91" s="11">
        <v>32.180000000000007</v>
      </c>
      <c r="M91" s="11">
        <v>23.44</v>
      </c>
      <c r="N91" s="11">
        <v>17.46</v>
      </c>
      <c r="O91" s="11">
        <v>0.66800000000000004</v>
      </c>
    </row>
    <row r="92" spans="1:16" ht="36" x14ac:dyDescent="0.3">
      <c r="A92" s="44" t="s">
        <v>34</v>
      </c>
      <c r="B92" s="38" t="s">
        <v>28</v>
      </c>
      <c r="C92" s="1">
        <v>30</v>
      </c>
      <c r="D92" s="11">
        <v>2.2799999999999998</v>
      </c>
      <c r="E92" s="11">
        <v>0.24</v>
      </c>
      <c r="F92" s="11">
        <v>14.76</v>
      </c>
      <c r="G92" s="11">
        <v>70.5</v>
      </c>
      <c r="H92" s="11">
        <v>3.3000000000000002E-2</v>
      </c>
      <c r="I92" s="11">
        <v>0</v>
      </c>
      <c r="J92" s="11">
        <v>0</v>
      </c>
      <c r="K92" s="11">
        <v>0.33</v>
      </c>
      <c r="L92" s="11">
        <v>6</v>
      </c>
      <c r="M92" s="11">
        <v>19.5</v>
      </c>
      <c r="N92" s="11">
        <v>4.2</v>
      </c>
      <c r="O92" s="11">
        <v>0.33</v>
      </c>
    </row>
    <row r="93" spans="1:16" ht="15.6" x14ac:dyDescent="0.3">
      <c r="A93" s="63"/>
      <c r="B93" s="91" t="s">
        <v>15</v>
      </c>
      <c r="C93" s="4">
        <v>530</v>
      </c>
      <c r="D93" s="8">
        <f>SUM(D89:D92)</f>
        <v>15.817</v>
      </c>
      <c r="E93" s="8">
        <f t="shared" ref="E93:O93" si="11">SUM(E89:E92)</f>
        <v>16.409999999999997</v>
      </c>
      <c r="F93" s="8">
        <f t="shared" si="11"/>
        <v>65.929000000000002</v>
      </c>
      <c r="G93" s="8">
        <f t="shared" si="11"/>
        <v>481.8</v>
      </c>
      <c r="H93" s="8">
        <f t="shared" si="11"/>
        <v>0.19899999999999998</v>
      </c>
      <c r="I93" s="8">
        <f t="shared" si="11"/>
        <v>29.491</v>
      </c>
      <c r="J93" s="8">
        <f t="shared" si="11"/>
        <v>39</v>
      </c>
      <c r="K93" s="8">
        <f t="shared" si="11"/>
        <v>5.7080000000000002</v>
      </c>
      <c r="L93" s="8">
        <f t="shared" si="11"/>
        <v>143.33000000000001</v>
      </c>
      <c r="M93" s="8">
        <f t="shared" si="11"/>
        <v>202.57</v>
      </c>
      <c r="N93" s="8">
        <f t="shared" si="11"/>
        <v>70.350000000000009</v>
      </c>
      <c r="O93" s="8">
        <f t="shared" si="11"/>
        <v>5.4230000000000009</v>
      </c>
    </row>
    <row r="94" spans="1:16" ht="15.6" x14ac:dyDescent="0.3">
      <c r="A94" s="99"/>
      <c r="B94" s="100"/>
      <c r="C94" s="101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</row>
    <row r="95" spans="1:16" ht="15.75" customHeight="1" x14ac:dyDescent="0.3"/>
    <row r="96" spans="1:16" x14ac:dyDescent="0.3"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</row>
    <row r="97" spans="1:16" s="41" customFormat="1" x14ac:dyDescent="0.3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42"/>
    </row>
    <row r="99" spans="1:16" s="41" customFormat="1" x14ac:dyDescent="0.3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42"/>
    </row>
    <row r="101" spans="1:16" s="41" customFormat="1" ht="39" customHeight="1" x14ac:dyDescent="0.3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42"/>
    </row>
  </sheetData>
  <mergeCells count="12">
    <mergeCell ref="B19:O19"/>
    <mergeCell ref="C32:O32"/>
    <mergeCell ref="B88:O88"/>
    <mergeCell ref="B81:O81"/>
    <mergeCell ref="B68:O68"/>
    <mergeCell ref="B60:O60"/>
    <mergeCell ref="B41:O41"/>
    <mergeCell ref="B2:O2"/>
    <mergeCell ref="B3:O3"/>
    <mergeCell ref="B53:O53"/>
    <mergeCell ref="B11:O11"/>
    <mergeCell ref="B52:O52"/>
  </mergeCells>
  <pageMargins left="0.7" right="0.7" top="0.75" bottom="0.75" header="0.3" footer="0.3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60"/>
  <sheetViews>
    <sheetView topLeftCell="A145" workbookViewId="0">
      <selection activeCell="C110" sqref="C110:G112"/>
    </sheetView>
  </sheetViews>
  <sheetFormatPr defaultColWidth="9.109375" defaultRowHeight="14.4" x14ac:dyDescent="0.3"/>
  <cols>
    <col min="1" max="1" width="28.6640625" style="39" customWidth="1"/>
    <col min="2" max="2" width="55" style="39" customWidth="1"/>
    <col min="3" max="3" width="11" style="39" customWidth="1"/>
    <col min="4" max="4" width="11.88671875" style="39" customWidth="1"/>
    <col min="5" max="6" width="9.109375" style="39"/>
    <col min="7" max="7" width="11" style="39" customWidth="1"/>
    <col min="8" max="9" width="9.109375" style="39"/>
    <col min="10" max="10" width="11.33203125" style="39" customWidth="1"/>
    <col min="11" max="11" width="9.109375" style="39"/>
    <col min="12" max="12" width="11" style="39" customWidth="1"/>
    <col min="13" max="13" width="12" style="39" customWidth="1"/>
    <col min="14" max="14" width="11.33203125" style="39" customWidth="1"/>
    <col min="15" max="16384" width="9.109375" style="39"/>
  </cols>
  <sheetData>
    <row r="2" spans="1:15" x14ac:dyDescent="0.3">
      <c r="A2" s="204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</row>
    <row r="3" spans="1:15" x14ac:dyDescent="0.3">
      <c r="A3" s="204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</row>
    <row r="4" spans="1:15" ht="17.399999999999999" x14ac:dyDescent="0.3">
      <c r="A4" s="204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1:15" ht="17.399999999999999" x14ac:dyDescent="0.3">
      <c r="A5" s="204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</row>
    <row r="6" spans="1:15" ht="17.399999999999999" x14ac:dyDescent="0.3">
      <c r="A6" s="204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</row>
    <row r="7" spans="1:15" ht="17.399999999999999" x14ac:dyDescent="0.3">
      <c r="A7" s="204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</row>
    <row r="8" spans="1:15" ht="17.399999999999999" x14ac:dyDescent="0.3">
      <c r="A8" s="204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</row>
    <row r="9" spans="1:15" ht="17.399999999999999" x14ac:dyDescent="0.3">
      <c r="A9" s="204"/>
      <c r="M9" s="89"/>
      <c r="N9" s="89"/>
      <c r="O9" s="89"/>
    </row>
    <row r="10" spans="1:15" ht="17.399999999999999" x14ac:dyDescent="0.3">
      <c r="A10" s="204"/>
      <c r="M10" s="89"/>
      <c r="N10" s="89"/>
      <c r="O10" s="89"/>
    </row>
    <row r="11" spans="1:15" ht="17.399999999999999" x14ac:dyDescent="0.3">
      <c r="A11" s="204"/>
      <c r="M11" s="89"/>
      <c r="N11" s="89"/>
      <c r="O11" s="89"/>
    </row>
    <row r="12" spans="1:15" ht="17.399999999999999" x14ac:dyDescent="0.3">
      <c r="A12" s="204"/>
      <c r="B12" s="46" t="s">
        <v>77</v>
      </c>
      <c r="C12" s="47"/>
      <c r="D12" s="48"/>
      <c r="E12" s="48"/>
      <c r="H12" s="49"/>
      <c r="I12" s="50" t="s">
        <v>47</v>
      </c>
      <c r="J12" s="50"/>
      <c r="K12" s="50"/>
      <c r="M12" s="89"/>
      <c r="N12" s="89"/>
      <c r="O12" s="89"/>
    </row>
    <row r="13" spans="1:15" ht="17.399999999999999" x14ac:dyDescent="0.3">
      <c r="A13" s="204"/>
      <c r="B13" s="51" t="s">
        <v>78</v>
      </c>
      <c r="C13" s="47"/>
      <c r="D13" s="48"/>
      <c r="E13" s="48"/>
      <c r="H13" s="49"/>
      <c r="I13" s="50" t="s">
        <v>137</v>
      </c>
      <c r="J13" s="50"/>
      <c r="K13" s="50"/>
      <c r="M13" s="89"/>
      <c r="N13" s="89"/>
      <c r="O13" s="89"/>
    </row>
    <row r="14" spans="1:15" ht="17.399999999999999" x14ac:dyDescent="0.3">
      <c r="A14" s="204"/>
      <c r="B14" s="52"/>
      <c r="C14" s="53"/>
      <c r="D14" s="48"/>
      <c r="E14" s="48"/>
      <c r="H14" s="49"/>
      <c r="L14" s="48"/>
      <c r="M14" s="89"/>
      <c r="N14" s="89"/>
      <c r="O14" s="89"/>
    </row>
    <row r="15" spans="1:15" ht="17.399999999999999" x14ac:dyDescent="0.3">
      <c r="A15" s="204"/>
      <c r="B15" s="54" t="s">
        <v>79</v>
      </c>
      <c r="C15" s="47"/>
      <c r="D15" s="48"/>
      <c r="E15" s="48"/>
      <c r="H15" s="49"/>
      <c r="I15" s="55" t="s">
        <v>138</v>
      </c>
      <c r="J15" s="55"/>
      <c r="K15" s="55"/>
      <c r="L15" s="56"/>
      <c r="M15" s="89"/>
      <c r="N15" s="89"/>
      <c r="O15" s="89"/>
    </row>
    <row r="16" spans="1:15" ht="17.399999999999999" x14ac:dyDescent="0.3">
      <c r="A16" s="204"/>
      <c r="B16" s="47"/>
      <c r="C16" s="47"/>
      <c r="D16" s="48"/>
      <c r="E16" s="48"/>
      <c r="F16" s="48"/>
      <c r="G16" s="48"/>
      <c r="H16" s="48"/>
      <c r="I16" s="48"/>
      <c r="J16" s="57"/>
      <c r="K16" s="58"/>
      <c r="L16" s="56"/>
      <c r="M16" s="89"/>
      <c r="N16" s="89"/>
      <c r="O16" s="89"/>
    </row>
    <row r="17" spans="1:15" ht="17.399999999999999" x14ac:dyDescent="0.3">
      <c r="A17" s="204"/>
      <c r="B17" s="59"/>
      <c r="C17" s="60"/>
      <c r="D17" s="48"/>
      <c r="E17" s="48"/>
      <c r="F17" s="48"/>
      <c r="G17" s="48"/>
      <c r="H17" s="49"/>
      <c r="M17" s="89"/>
      <c r="N17" s="89"/>
      <c r="O17" s="89"/>
    </row>
    <row r="18" spans="1:15" ht="17.399999999999999" x14ac:dyDescent="0.3">
      <c r="A18" s="204"/>
      <c r="B18" s="60"/>
      <c r="C18" s="48"/>
      <c r="D18" s="48"/>
      <c r="E18" s="48"/>
      <c r="F18" s="48"/>
      <c r="G18" s="48"/>
      <c r="H18" s="48"/>
      <c r="I18" s="48"/>
      <c r="J18" s="57"/>
      <c r="K18" s="57"/>
      <c r="L18" s="61"/>
      <c r="M18" s="89"/>
      <c r="N18" s="89"/>
      <c r="O18" s="89"/>
    </row>
    <row r="19" spans="1:15" ht="17.399999999999999" x14ac:dyDescent="0.3">
      <c r="A19" s="204"/>
      <c r="B19" s="60"/>
      <c r="C19" s="48"/>
      <c r="D19" s="48"/>
      <c r="E19" s="48"/>
      <c r="F19" s="48"/>
      <c r="G19" s="48"/>
      <c r="H19" s="48"/>
      <c r="I19" s="48"/>
      <c r="J19" s="57"/>
      <c r="K19" s="57"/>
      <c r="L19" s="61"/>
      <c r="M19" s="89"/>
      <c r="N19" s="89"/>
      <c r="O19" s="89"/>
    </row>
    <row r="20" spans="1:15" ht="34.799999999999997" x14ac:dyDescent="0.3">
      <c r="A20" s="204"/>
      <c r="B20" s="205" t="s">
        <v>46</v>
      </c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89"/>
      <c r="N20" s="89"/>
      <c r="O20" s="89"/>
    </row>
    <row r="21" spans="1:15" ht="18" x14ac:dyDescent="0.3">
      <c r="A21" s="204"/>
      <c r="B21" s="202" t="s">
        <v>48</v>
      </c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89"/>
      <c r="N21" s="89"/>
      <c r="O21" s="89"/>
    </row>
    <row r="22" spans="1:15" ht="18" x14ac:dyDescent="0.3">
      <c r="A22" s="204"/>
      <c r="B22" s="202" t="s">
        <v>155</v>
      </c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89"/>
      <c r="N22" s="89"/>
      <c r="O22" s="89"/>
    </row>
    <row r="23" spans="1:15" ht="18" x14ac:dyDescent="0.35">
      <c r="A23" s="204"/>
      <c r="B23" s="62"/>
      <c r="C23" s="62"/>
      <c r="D23" s="62"/>
      <c r="E23" s="62"/>
      <c r="F23" s="62"/>
      <c r="G23" s="62"/>
      <c r="H23" s="62"/>
      <c r="I23" s="62"/>
      <c r="J23" s="62"/>
      <c r="K23" s="62"/>
      <c r="M23" s="89"/>
      <c r="N23" s="89"/>
      <c r="O23" s="89"/>
    </row>
    <row r="24" spans="1:15" ht="17.399999999999999" x14ac:dyDescent="0.3">
      <c r="A24" s="204"/>
      <c r="M24" s="89"/>
      <c r="N24" s="89"/>
      <c r="O24" s="89"/>
    </row>
    <row r="25" spans="1:15" ht="17.399999999999999" x14ac:dyDescent="0.3">
      <c r="A25" s="204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</row>
    <row r="26" spans="1:15" ht="17.399999999999999" x14ac:dyDescent="0.3">
      <c r="A26" s="204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</row>
    <row r="27" spans="1:15" ht="17.399999999999999" x14ac:dyDescent="0.3">
      <c r="A27" s="204"/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</row>
    <row r="28" spans="1:15" ht="17.399999999999999" x14ac:dyDescent="0.3">
      <c r="A28" s="204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</row>
    <row r="29" spans="1:15" ht="17.399999999999999" x14ac:dyDescent="0.3">
      <c r="A29" s="204"/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</row>
    <row r="30" spans="1:15" ht="17.399999999999999" x14ac:dyDescent="0.3">
      <c r="A30" s="204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</row>
    <row r="31" spans="1:15" ht="17.399999999999999" x14ac:dyDescent="0.3">
      <c r="A31" s="204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</row>
    <row r="32" spans="1:15" ht="17.399999999999999" x14ac:dyDescent="0.3">
      <c r="A32" s="204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</row>
    <row r="33" spans="1:15" ht="17.399999999999999" x14ac:dyDescent="0.3">
      <c r="A33" s="204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</row>
    <row r="34" spans="1:15" ht="17.399999999999999" x14ac:dyDescent="0.3">
      <c r="A34" s="204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</row>
    <row r="35" spans="1:15" ht="17.399999999999999" x14ac:dyDescent="0.3">
      <c r="A35" s="204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</row>
    <row r="36" spans="1:15" ht="17.399999999999999" x14ac:dyDescent="0.3">
      <c r="A36" s="204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</row>
    <row r="37" spans="1:15" ht="17.399999999999999" x14ac:dyDescent="0.3">
      <c r="A37" s="204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</row>
    <row r="38" spans="1:15" ht="17.399999999999999" x14ac:dyDescent="0.3">
      <c r="A38" s="204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</row>
    <row r="39" spans="1:15" ht="17.399999999999999" x14ac:dyDescent="0.3">
      <c r="A39" s="204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</row>
    <row r="40" spans="1:15" ht="17.399999999999999" x14ac:dyDescent="0.3">
      <c r="A40" s="204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</row>
    <row r="41" spans="1:15" ht="17.399999999999999" x14ac:dyDescent="0.3">
      <c r="A41" s="204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</row>
    <row r="42" spans="1:15" ht="17.399999999999999" x14ac:dyDescent="0.3">
      <c r="A42" s="204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</row>
    <row r="43" spans="1:15" ht="17.399999999999999" x14ac:dyDescent="0.3">
      <c r="A43" s="204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</row>
    <row r="44" spans="1:15" ht="17.399999999999999" x14ac:dyDescent="0.3">
      <c r="A44" s="204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</row>
    <row r="45" spans="1:15" ht="17.399999999999999" x14ac:dyDescent="0.3">
      <c r="A45" s="204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</row>
    <row r="46" spans="1:15" ht="17.399999999999999" x14ac:dyDescent="0.3">
      <c r="A46" s="204"/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</row>
    <row r="47" spans="1:15" ht="17.399999999999999" x14ac:dyDescent="0.3">
      <c r="A47" s="204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</row>
    <row r="48" spans="1:15" ht="17.399999999999999" x14ac:dyDescent="0.3">
      <c r="A48" s="204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</row>
    <row r="49" spans="1:15" ht="17.399999999999999" x14ac:dyDescent="0.3">
      <c r="A49" s="204"/>
      <c r="B49" s="201" t="s">
        <v>45</v>
      </c>
      <c r="C49" s="201"/>
      <c r="D49" s="201"/>
      <c r="E49" s="201"/>
      <c r="F49" s="201"/>
      <c r="G49" s="201"/>
      <c r="H49" s="201"/>
      <c r="I49" s="201"/>
      <c r="J49" s="201"/>
      <c r="K49" s="201"/>
      <c r="L49" s="201"/>
      <c r="M49" s="201"/>
      <c r="N49" s="201"/>
      <c r="O49" s="201"/>
    </row>
    <row r="50" spans="1:15" x14ac:dyDescent="0.3">
      <c r="A50" s="204"/>
      <c r="B50" s="203" t="s">
        <v>85</v>
      </c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</row>
    <row r="51" spans="1:15" x14ac:dyDescent="0.3">
      <c r="A51" s="204"/>
    </row>
    <row r="52" spans="1:15" ht="26.4" x14ac:dyDescent="0.3">
      <c r="A52" s="63" t="s">
        <v>24</v>
      </c>
      <c r="B52" s="64" t="s">
        <v>0</v>
      </c>
      <c r="C52" s="64" t="s">
        <v>26</v>
      </c>
      <c r="D52" s="65" t="s">
        <v>1</v>
      </c>
      <c r="E52" s="65" t="s">
        <v>2</v>
      </c>
      <c r="F52" s="65" t="s">
        <v>3</v>
      </c>
      <c r="G52" s="65" t="s">
        <v>4</v>
      </c>
      <c r="H52" s="65" t="s">
        <v>5</v>
      </c>
      <c r="I52" s="65" t="s">
        <v>6</v>
      </c>
      <c r="J52" s="65" t="s">
        <v>7</v>
      </c>
      <c r="K52" s="65" t="s">
        <v>8</v>
      </c>
      <c r="L52" s="65" t="s">
        <v>9</v>
      </c>
      <c r="M52" s="65" t="s">
        <v>10</v>
      </c>
      <c r="N52" s="65" t="s">
        <v>11</v>
      </c>
      <c r="O52" s="65" t="s">
        <v>12</v>
      </c>
    </row>
    <row r="53" spans="1:15" ht="15.6" x14ac:dyDescent="0.3">
      <c r="A53" s="66"/>
      <c r="B53" s="191" t="s">
        <v>25</v>
      </c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</row>
    <row r="54" spans="1:15" ht="15.6" x14ac:dyDescent="0.3">
      <c r="A54" s="122"/>
      <c r="B54" s="191" t="s">
        <v>14</v>
      </c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</row>
    <row r="55" spans="1:15" ht="37.5" customHeight="1" x14ac:dyDescent="0.3">
      <c r="A55" s="130" t="s">
        <v>54</v>
      </c>
      <c r="B55" s="38" t="s">
        <v>121</v>
      </c>
      <c r="C55" s="2" t="s">
        <v>117</v>
      </c>
      <c r="D55" s="11">
        <v>15.88</v>
      </c>
      <c r="E55" s="11">
        <v>17.78</v>
      </c>
      <c r="F55" s="11">
        <v>45.752000000000002</v>
      </c>
      <c r="G55" s="11">
        <v>374.1</v>
      </c>
      <c r="H55" s="11">
        <v>0.14700000000000002</v>
      </c>
      <c r="I55" s="11">
        <v>0.93600000000000005</v>
      </c>
      <c r="J55" s="11">
        <v>66.260000000000005</v>
      </c>
      <c r="K55" s="11">
        <v>3.3425000000000002</v>
      </c>
      <c r="L55" s="11">
        <v>60.217500000000001</v>
      </c>
      <c r="M55" s="11">
        <v>123.75375000000001</v>
      </c>
      <c r="N55" s="11">
        <v>27.339000000000002</v>
      </c>
      <c r="O55" s="11">
        <v>2.1219999999999999</v>
      </c>
    </row>
    <row r="56" spans="1:15" ht="24.6" x14ac:dyDescent="0.3">
      <c r="A56" s="43" t="s">
        <v>81</v>
      </c>
      <c r="B56" s="38" t="s">
        <v>80</v>
      </c>
      <c r="C56" s="2">
        <v>200</v>
      </c>
      <c r="D56" s="11">
        <v>0.66200000000000003</v>
      </c>
      <c r="E56" s="11">
        <v>9.0000000000000011E-2</v>
      </c>
      <c r="F56" s="11">
        <v>22.034000000000002</v>
      </c>
      <c r="G56" s="11">
        <v>92.800000000000011</v>
      </c>
      <c r="H56" s="11">
        <v>1.6E-2</v>
      </c>
      <c r="I56" s="11">
        <v>0.72599999999999998</v>
      </c>
      <c r="J56" s="11">
        <v>0</v>
      </c>
      <c r="K56" s="11">
        <v>0.50800000000000001</v>
      </c>
      <c r="L56" s="11">
        <v>32.180000000000007</v>
      </c>
      <c r="M56" s="11">
        <v>23.44</v>
      </c>
      <c r="N56" s="11">
        <v>17.46</v>
      </c>
      <c r="O56" s="11">
        <v>0.66800000000000004</v>
      </c>
    </row>
    <row r="57" spans="1:15" ht="38.25" customHeight="1" x14ac:dyDescent="0.3">
      <c r="A57" s="44" t="s">
        <v>33</v>
      </c>
      <c r="B57" s="38" t="s">
        <v>29</v>
      </c>
      <c r="C57" s="1">
        <v>30</v>
      </c>
      <c r="D57" s="11">
        <v>1.9799999999999998</v>
      </c>
      <c r="E57" s="11">
        <v>0.36</v>
      </c>
      <c r="F57" s="11">
        <v>11.88</v>
      </c>
      <c r="G57" s="11">
        <v>59.4</v>
      </c>
      <c r="H57" s="11">
        <v>5.1000000000000004E-2</v>
      </c>
      <c r="I57" s="11">
        <v>0</v>
      </c>
      <c r="J57" s="11">
        <v>0</v>
      </c>
      <c r="K57" s="11">
        <v>0.42</v>
      </c>
      <c r="L57" s="11">
        <v>8.6999999999999993</v>
      </c>
      <c r="M57" s="11">
        <v>45</v>
      </c>
      <c r="N57" s="11">
        <v>14.1</v>
      </c>
      <c r="O57" s="11">
        <v>1.17</v>
      </c>
    </row>
    <row r="58" spans="1:15" ht="15.6" x14ac:dyDescent="0.3">
      <c r="A58" s="68"/>
      <c r="B58" s="9" t="s">
        <v>15</v>
      </c>
      <c r="C58" s="10">
        <v>473</v>
      </c>
      <c r="D58" s="69">
        <f>SUM(D55:D57)</f>
        <v>18.522000000000002</v>
      </c>
      <c r="E58" s="69">
        <f t="shared" ref="E58:O58" si="0">SUM(E55:E57)</f>
        <v>18.23</v>
      </c>
      <c r="F58" s="69">
        <f t="shared" si="0"/>
        <v>79.665999999999997</v>
      </c>
      <c r="G58" s="69">
        <f t="shared" si="0"/>
        <v>526.30000000000007</v>
      </c>
      <c r="H58" s="69">
        <f t="shared" si="0"/>
        <v>0.21400000000000002</v>
      </c>
      <c r="I58" s="69">
        <f t="shared" si="0"/>
        <v>1.6619999999999999</v>
      </c>
      <c r="J58" s="69">
        <f t="shared" si="0"/>
        <v>66.260000000000005</v>
      </c>
      <c r="K58" s="69">
        <f t="shared" si="0"/>
        <v>4.2705000000000002</v>
      </c>
      <c r="L58" s="69">
        <f t="shared" si="0"/>
        <v>101.09750000000001</v>
      </c>
      <c r="M58" s="69">
        <f t="shared" si="0"/>
        <v>192.19375000000002</v>
      </c>
      <c r="N58" s="69">
        <f t="shared" si="0"/>
        <v>58.899000000000008</v>
      </c>
      <c r="O58" s="69">
        <f t="shared" si="0"/>
        <v>3.96</v>
      </c>
    </row>
    <row r="59" spans="1:15" ht="15.6" x14ac:dyDescent="0.3">
      <c r="A59" s="79"/>
      <c r="B59" s="80"/>
      <c r="C59" s="81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</row>
    <row r="60" spans="1:15" ht="15.6" x14ac:dyDescent="0.3">
      <c r="A60" s="71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</row>
    <row r="61" spans="1:15" ht="15.6" x14ac:dyDescent="0.3">
      <c r="A61" s="122"/>
      <c r="B61" s="191" t="s">
        <v>16</v>
      </c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</row>
    <row r="62" spans="1:15" ht="27.6" x14ac:dyDescent="0.3">
      <c r="A62" s="44" t="s">
        <v>156</v>
      </c>
      <c r="B62" s="38" t="s">
        <v>146</v>
      </c>
      <c r="C62" s="2" t="s">
        <v>157</v>
      </c>
      <c r="D62" s="11">
        <v>15.704000000000001</v>
      </c>
      <c r="E62" s="11">
        <v>16.829999999999998</v>
      </c>
      <c r="F62" s="11">
        <v>41.19</v>
      </c>
      <c r="G62" s="11">
        <v>376.8</v>
      </c>
      <c r="H62" s="11">
        <v>0.12720000000000001</v>
      </c>
      <c r="I62" s="11">
        <v>1.02</v>
      </c>
      <c r="J62" s="11">
        <v>59.519999999999996</v>
      </c>
      <c r="K62" s="11">
        <v>1.8180000000000001</v>
      </c>
      <c r="L62" s="11">
        <v>213.76200000000003</v>
      </c>
      <c r="M62" s="11">
        <v>274.94399999999996</v>
      </c>
      <c r="N62" s="11">
        <v>47.345999999999997</v>
      </c>
      <c r="O62" s="11">
        <v>1.125</v>
      </c>
    </row>
    <row r="63" spans="1:15" s="41" customFormat="1" ht="24" x14ac:dyDescent="0.3">
      <c r="A63" s="44" t="s">
        <v>36</v>
      </c>
      <c r="B63" s="38" t="s">
        <v>27</v>
      </c>
      <c r="C63" s="2" t="s">
        <v>51</v>
      </c>
      <c r="D63" s="11">
        <v>7.0000000000000007E-2</v>
      </c>
      <c r="E63" s="11">
        <v>0.02</v>
      </c>
      <c r="F63" s="11">
        <v>10.01</v>
      </c>
      <c r="G63" s="11">
        <v>40</v>
      </c>
      <c r="H63" s="11">
        <v>0</v>
      </c>
      <c r="I63" s="11">
        <v>0.03</v>
      </c>
      <c r="J63" s="11">
        <v>0</v>
      </c>
      <c r="K63" s="11">
        <v>0</v>
      </c>
      <c r="L63" s="11">
        <v>10.95</v>
      </c>
      <c r="M63" s="11">
        <v>2.8</v>
      </c>
      <c r="N63" s="11">
        <v>1.4</v>
      </c>
      <c r="O63" s="11">
        <v>0.26500000000000001</v>
      </c>
    </row>
    <row r="64" spans="1:15" ht="36" x14ac:dyDescent="0.3">
      <c r="A64" s="44" t="s">
        <v>33</v>
      </c>
      <c r="B64" s="38" t="s">
        <v>29</v>
      </c>
      <c r="C64" s="1">
        <v>30</v>
      </c>
      <c r="D64" s="11">
        <v>1.9799999999999998</v>
      </c>
      <c r="E64" s="11">
        <v>0.36</v>
      </c>
      <c r="F64" s="11">
        <v>11.88</v>
      </c>
      <c r="G64" s="11">
        <v>59.4</v>
      </c>
      <c r="H64" s="11">
        <v>5.1000000000000004E-2</v>
      </c>
      <c r="I64" s="11">
        <v>0</v>
      </c>
      <c r="J64" s="11">
        <v>0</v>
      </c>
      <c r="K64" s="11">
        <v>0.42</v>
      </c>
      <c r="L64" s="11">
        <v>8.6999999999999993</v>
      </c>
      <c r="M64" s="11">
        <v>45</v>
      </c>
      <c r="N64" s="11">
        <v>14.1</v>
      </c>
      <c r="O64" s="11">
        <v>1.17</v>
      </c>
    </row>
    <row r="65" spans="1:15" ht="15.6" x14ac:dyDescent="0.3">
      <c r="A65" s="68"/>
      <c r="B65" s="9" t="s">
        <v>15</v>
      </c>
      <c r="C65" s="10">
        <v>473</v>
      </c>
      <c r="D65" s="69">
        <f>SUM(D62:D64)</f>
        <v>17.754000000000001</v>
      </c>
      <c r="E65" s="69">
        <f t="shared" ref="E65:O65" si="1">SUM(E62:E64)</f>
        <v>17.209999999999997</v>
      </c>
      <c r="F65" s="69">
        <f t="shared" si="1"/>
        <v>63.08</v>
      </c>
      <c r="G65" s="69">
        <f t="shared" si="1"/>
        <v>476.2</v>
      </c>
      <c r="H65" s="69">
        <f t="shared" si="1"/>
        <v>0.17820000000000003</v>
      </c>
      <c r="I65" s="69">
        <f t="shared" si="1"/>
        <v>1.05</v>
      </c>
      <c r="J65" s="69">
        <f t="shared" si="1"/>
        <v>59.519999999999996</v>
      </c>
      <c r="K65" s="69">
        <f t="shared" si="1"/>
        <v>2.238</v>
      </c>
      <c r="L65" s="69">
        <f t="shared" si="1"/>
        <v>233.41200000000001</v>
      </c>
      <c r="M65" s="69">
        <f t="shared" si="1"/>
        <v>322.74399999999997</v>
      </c>
      <c r="N65" s="69">
        <f t="shared" si="1"/>
        <v>62.845999999999997</v>
      </c>
      <c r="O65" s="69">
        <f t="shared" si="1"/>
        <v>2.56</v>
      </c>
    </row>
    <row r="66" spans="1:15" ht="15.75" customHeight="1" x14ac:dyDescent="0.3">
      <c r="A66" s="74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</row>
    <row r="67" spans="1:15" ht="15.6" x14ac:dyDescent="0.3">
      <c r="A67" s="122"/>
      <c r="B67" s="191" t="s">
        <v>17</v>
      </c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</row>
    <row r="68" spans="1:15" ht="24" x14ac:dyDescent="0.3">
      <c r="A68" s="44" t="s">
        <v>89</v>
      </c>
      <c r="B68" s="38" t="s">
        <v>88</v>
      </c>
      <c r="C68" s="3" t="s">
        <v>23</v>
      </c>
      <c r="D68" s="11">
        <v>10.39</v>
      </c>
      <c r="E68" s="11">
        <v>14.79</v>
      </c>
      <c r="F68" s="11">
        <v>10.3</v>
      </c>
      <c r="G68" s="11">
        <v>221</v>
      </c>
      <c r="H68" s="11">
        <v>0.03</v>
      </c>
      <c r="I68" s="11">
        <v>0.92</v>
      </c>
      <c r="J68" s="73"/>
      <c r="K68" s="11">
        <v>2.61</v>
      </c>
      <c r="L68" s="11">
        <v>61.81</v>
      </c>
      <c r="M68" s="11">
        <v>154.15</v>
      </c>
      <c r="N68" s="11">
        <v>22.03</v>
      </c>
      <c r="O68" s="11">
        <v>3.06</v>
      </c>
    </row>
    <row r="69" spans="1:15" ht="24.6" x14ac:dyDescent="0.3">
      <c r="A69" s="43" t="s">
        <v>37</v>
      </c>
      <c r="B69" s="38" t="s">
        <v>95</v>
      </c>
      <c r="C69" s="2">
        <v>150</v>
      </c>
      <c r="D69" s="11">
        <v>3.77</v>
      </c>
      <c r="E69" s="11">
        <v>2.2900000000000009</v>
      </c>
      <c r="F69" s="11">
        <v>39.72</v>
      </c>
      <c r="G69" s="11">
        <v>214</v>
      </c>
      <c r="H69" s="11">
        <v>0.21</v>
      </c>
      <c r="I69" s="11">
        <v>0</v>
      </c>
      <c r="J69" s="11">
        <v>0</v>
      </c>
      <c r="K69" s="11">
        <v>0.4</v>
      </c>
      <c r="L69" s="11">
        <v>23.990000000000002</v>
      </c>
      <c r="M69" s="11">
        <v>207.35</v>
      </c>
      <c r="N69" s="11">
        <v>140.52000000000001</v>
      </c>
      <c r="O69" s="11">
        <v>4.7100000000000009</v>
      </c>
    </row>
    <row r="70" spans="1:15" ht="24" x14ac:dyDescent="0.3">
      <c r="A70" s="44" t="s">
        <v>41</v>
      </c>
      <c r="B70" s="38" t="s">
        <v>31</v>
      </c>
      <c r="C70" s="1" t="s">
        <v>52</v>
      </c>
      <c r="D70" s="11">
        <v>0.112</v>
      </c>
      <c r="E70" s="11">
        <v>1.8000000000000002E-2</v>
      </c>
      <c r="F70" s="11">
        <v>10.149999999999999</v>
      </c>
      <c r="G70" s="11">
        <v>41.32</v>
      </c>
      <c r="H70" s="11">
        <v>-8.000000000000008E-4</v>
      </c>
      <c r="I70" s="11">
        <v>2.0299999999999994</v>
      </c>
      <c r="J70" s="11">
        <v>0</v>
      </c>
      <c r="K70" s="11">
        <v>5.9999999999999984E-3</v>
      </c>
      <c r="L70" s="11">
        <v>13.249999999999998</v>
      </c>
      <c r="M70" s="11">
        <v>3.9600000000000004</v>
      </c>
      <c r="N70" s="11">
        <v>2.1599999999999997</v>
      </c>
      <c r="O70" s="11">
        <v>0.33299999999999996</v>
      </c>
    </row>
    <row r="71" spans="1:15" ht="36" x14ac:dyDescent="0.3">
      <c r="A71" s="44" t="s">
        <v>34</v>
      </c>
      <c r="B71" s="38" t="s">
        <v>28</v>
      </c>
      <c r="C71" s="1">
        <v>20</v>
      </c>
      <c r="D71" s="11">
        <v>1.52</v>
      </c>
      <c r="E71" s="11">
        <v>0.16000000000000003</v>
      </c>
      <c r="F71" s="11">
        <v>9.8400000000000016</v>
      </c>
      <c r="G71" s="11">
        <v>47.000000000000007</v>
      </c>
      <c r="H71" s="11">
        <v>2.2000000000000002E-2</v>
      </c>
      <c r="I71" s="11">
        <v>0</v>
      </c>
      <c r="J71" s="11">
        <v>0</v>
      </c>
      <c r="K71" s="11">
        <v>0.22</v>
      </c>
      <c r="L71" s="11">
        <v>4</v>
      </c>
      <c r="M71" s="11">
        <v>13</v>
      </c>
      <c r="N71" s="11">
        <v>2.8</v>
      </c>
      <c r="O71" s="11">
        <v>0.22</v>
      </c>
    </row>
    <row r="72" spans="1:15" ht="36" x14ac:dyDescent="0.3">
      <c r="A72" s="44" t="s">
        <v>33</v>
      </c>
      <c r="B72" s="38" t="s">
        <v>29</v>
      </c>
      <c r="C72" s="1">
        <v>30</v>
      </c>
      <c r="D72" s="11">
        <v>1.9799999999999998</v>
      </c>
      <c r="E72" s="11">
        <v>0.36</v>
      </c>
      <c r="F72" s="11">
        <v>11.88</v>
      </c>
      <c r="G72" s="11">
        <v>59.4</v>
      </c>
      <c r="H72" s="11">
        <v>5.1000000000000004E-2</v>
      </c>
      <c r="I72" s="11">
        <v>0</v>
      </c>
      <c r="J72" s="11">
        <v>0</v>
      </c>
      <c r="K72" s="11">
        <v>0.42</v>
      </c>
      <c r="L72" s="11">
        <v>8.6999999999999993</v>
      </c>
      <c r="M72" s="11">
        <v>45</v>
      </c>
      <c r="N72" s="11">
        <v>14.1</v>
      </c>
      <c r="O72" s="11">
        <v>1.17</v>
      </c>
    </row>
    <row r="73" spans="1:15" ht="15.6" x14ac:dyDescent="0.3">
      <c r="A73" s="68"/>
      <c r="B73" s="9" t="s">
        <v>15</v>
      </c>
      <c r="C73" s="10">
        <v>500</v>
      </c>
      <c r="D73" s="69">
        <f>SUM(D68:D72)</f>
        <v>17.771999999999998</v>
      </c>
      <c r="E73" s="69">
        <f t="shared" ref="E73:O73" si="2">SUM(E68:E72)</f>
        <v>17.617999999999999</v>
      </c>
      <c r="F73" s="69">
        <f t="shared" si="2"/>
        <v>81.889999999999986</v>
      </c>
      <c r="G73" s="69">
        <f t="shared" si="2"/>
        <v>582.72</v>
      </c>
      <c r="H73" s="69">
        <f t="shared" si="2"/>
        <v>0.31219999999999998</v>
      </c>
      <c r="I73" s="69">
        <f t="shared" si="2"/>
        <v>2.9499999999999993</v>
      </c>
      <c r="J73" s="69">
        <f t="shared" si="2"/>
        <v>0</v>
      </c>
      <c r="K73" s="69">
        <f t="shared" si="2"/>
        <v>3.6559999999999997</v>
      </c>
      <c r="L73" s="69">
        <f t="shared" si="2"/>
        <v>111.75000000000001</v>
      </c>
      <c r="M73" s="69">
        <f t="shared" si="2"/>
        <v>423.46</v>
      </c>
      <c r="N73" s="69">
        <f t="shared" si="2"/>
        <v>181.61</v>
      </c>
      <c r="O73" s="69">
        <f t="shared" si="2"/>
        <v>9.4930000000000021</v>
      </c>
    </row>
    <row r="74" spans="1:15" ht="15.6" x14ac:dyDescent="0.3">
      <c r="A74" s="79"/>
      <c r="B74" s="80"/>
      <c r="C74" s="81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</row>
    <row r="75" spans="1:15" ht="15.6" x14ac:dyDescent="0.3">
      <c r="A75" s="79"/>
      <c r="B75" s="80"/>
      <c r="C75" s="81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</row>
    <row r="76" spans="1:15" ht="15.6" x14ac:dyDescent="0.3">
      <c r="A76" s="79"/>
      <c r="B76" s="80"/>
      <c r="C76" s="81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</row>
    <row r="77" spans="1:15" ht="74.25" customHeight="1" x14ac:dyDescent="0.3">
      <c r="A77" s="79"/>
      <c r="B77" s="80"/>
      <c r="C77" s="81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</row>
    <row r="78" spans="1:15" ht="15.6" x14ac:dyDescent="0.3">
      <c r="A78" s="122"/>
      <c r="B78" s="75" t="s">
        <v>19</v>
      </c>
      <c r="C78" s="195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7"/>
    </row>
    <row r="79" spans="1:15" ht="27.6" x14ac:dyDescent="0.3">
      <c r="A79" s="130" t="s">
        <v>54</v>
      </c>
      <c r="B79" s="38" t="s">
        <v>122</v>
      </c>
      <c r="C79" s="2" t="s">
        <v>117</v>
      </c>
      <c r="D79" s="11">
        <v>13.276499999999999</v>
      </c>
      <c r="E79" s="11">
        <v>18.579999999999998</v>
      </c>
      <c r="F79" s="11">
        <v>34.254999999999995</v>
      </c>
      <c r="G79" s="11">
        <v>348.45</v>
      </c>
      <c r="H79" s="11">
        <v>0.22950000000000004</v>
      </c>
      <c r="I79" s="11">
        <v>19.096499999999999</v>
      </c>
      <c r="J79" s="11">
        <v>54.260000000000005</v>
      </c>
      <c r="K79" s="11">
        <v>2.7214999999999998</v>
      </c>
      <c r="L79" s="11">
        <v>115.28099999999999</v>
      </c>
      <c r="M79" s="11">
        <v>172.28100000000001</v>
      </c>
      <c r="N79" s="11">
        <v>46.47</v>
      </c>
      <c r="O79" s="11">
        <v>2.2735000000000003</v>
      </c>
    </row>
    <row r="80" spans="1:15" s="41" customFormat="1" ht="24" x14ac:dyDescent="0.3">
      <c r="A80" s="44" t="s">
        <v>114</v>
      </c>
      <c r="B80" s="38" t="s">
        <v>113</v>
      </c>
      <c r="C80" s="2" t="s">
        <v>120</v>
      </c>
      <c r="D80" s="11">
        <v>0.11000000000000001</v>
      </c>
      <c r="E80" s="11">
        <v>6.0000000000000012E-2</v>
      </c>
      <c r="F80" s="11">
        <v>10.98</v>
      </c>
      <c r="G80" s="11">
        <v>44.7</v>
      </c>
      <c r="H80" s="11">
        <v>3.0000000000000001E-3</v>
      </c>
      <c r="I80" s="11">
        <v>1.03</v>
      </c>
      <c r="J80" s="11">
        <v>0</v>
      </c>
      <c r="K80" s="11">
        <v>2.0000000000000004E-2</v>
      </c>
      <c r="L80" s="11">
        <v>12.549999999999999</v>
      </c>
      <c r="M80" s="11">
        <v>3.9</v>
      </c>
      <c r="N80" s="11">
        <v>2.2999999999999998</v>
      </c>
      <c r="O80" s="11">
        <v>0.48000000000000004</v>
      </c>
    </row>
    <row r="81" spans="1:15" ht="36" x14ac:dyDescent="0.3">
      <c r="A81" s="44" t="s">
        <v>34</v>
      </c>
      <c r="B81" s="38" t="s">
        <v>28</v>
      </c>
      <c r="C81" s="1">
        <v>20</v>
      </c>
      <c r="D81" s="11">
        <v>1.52</v>
      </c>
      <c r="E81" s="11">
        <v>0.16000000000000003</v>
      </c>
      <c r="F81" s="11">
        <v>9.8400000000000016</v>
      </c>
      <c r="G81" s="11">
        <v>47.000000000000007</v>
      </c>
      <c r="H81" s="11">
        <v>2.2000000000000002E-2</v>
      </c>
      <c r="I81" s="11">
        <v>0</v>
      </c>
      <c r="J81" s="11">
        <v>0</v>
      </c>
      <c r="K81" s="11">
        <v>0.22</v>
      </c>
      <c r="L81" s="11">
        <v>4</v>
      </c>
      <c r="M81" s="11">
        <v>13</v>
      </c>
      <c r="N81" s="11">
        <v>2.8</v>
      </c>
      <c r="O81" s="11">
        <v>0.22</v>
      </c>
    </row>
    <row r="82" spans="1:15" ht="36" x14ac:dyDescent="0.3">
      <c r="A82" s="44" t="s">
        <v>33</v>
      </c>
      <c r="B82" s="38" t="s">
        <v>29</v>
      </c>
      <c r="C82" s="1">
        <v>30</v>
      </c>
      <c r="D82" s="11">
        <v>1.9799999999999998</v>
      </c>
      <c r="E82" s="11">
        <v>0.36</v>
      </c>
      <c r="F82" s="11">
        <v>11.88</v>
      </c>
      <c r="G82" s="11">
        <v>59.4</v>
      </c>
      <c r="H82" s="11">
        <v>5.1000000000000004E-2</v>
      </c>
      <c r="I82" s="11">
        <v>0</v>
      </c>
      <c r="J82" s="11">
        <v>0</v>
      </c>
      <c r="K82" s="11">
        <v>0.42</v>
      </c>
      <c r="L82" s="11">
        <v>8.6999999999999993</v>
      </c>
      <c r="M82" s="11">
        <v>45</v>
      </c>
      <c r="N82" s="11">
        <v>14.1</v>
      </c>
      <c r="O82" s="11">
        <v>1.17</v>
      </c>
    </row>
    <row r="83" spans="1:15" ht="15.6" x14ac:dyDescent="0.3">
      <c r="A83" s="68"/>
      <c r="B83" s="9" t="s">
        <v>15</v>
      </c>
      <c r="C83" s="10">
        <v>493</v>
      </c>
      <c r="D83" s="69">
        <f>SUM(D79:D82)</f>
        <v>16.886499999999998</v>
      </c>
      <c r="E83" s="69">
        <f t="shared" ref="E83:O83" si="3">SUM(E79:E82)</f>
        <v>19.159999999999997</v>
      </c>
      <c r="F83" s="69">
        <f t="shared" si="3"/>
        <v>66.954999999999998</v>
      </c>
      <c r="G83" s="69">
        <f t="shared" si="3"/>
        <v>499.54999999999995</v>
      </c>
      <c r="H83" s="69">
        <f t="shared" si="3"/>
        <v>0.30550000000000005</v>
      </c>
      <c r="I83" s="69">
        <f t="shared" si="3"/>
        <v>20.1265</v>
      </c>
      <c r="J83" s="69">
        <f t="shared" si="3"/>
        <v>54.260000000000005</v>
      </c>
      <c r="K83" s="69">
        <f t="shared" si="3"/>
        <v>3.3815</v>
      </c>
      <c r="L83" s="69">
        <f t="shared" si="3"/>
        <v>140.53099999999998</v>
      </c>
      <c r="M83" s="69">
        <f t="shared" si="3"/>
        <v>234.18100000000001</v>
      </c>
      <c r="N83" s="69">
        <f t="shared" si="3"/>
        <v>65.669999999999987</v>
      </c>
      <c r="O83" s="69">
        <f t="shared" si="3"/>
        <v>4.1435000000000004</v>
      </c>
    </row>
    <row r="84" spans="1:15" ht="15.6" x14ac:dyDescent="0.3">
      <c r="A84" s="79"/>
      <c r="B84" s="80"/>
      <c r="C84" s="81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</row>
    <row r="85" spans="1:15" ht="15.6" x14ac:dyDescent="0.3">
      <c r="A85" s="122"/>
      <c r="B85" s="191" t="s">
        <v>20</v>
      </c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</row>
    <row r="86" spans="1:15" ht="36" x14ac:dyDescent="0.3">
      <c r="A86" s="44" t="s">
        <v>164</v>
      </c>
      <c r="B86" s="38" t="s">
        <v>165</v>
      </c>
      <c r="C86" s="2" t="s">
        <v>96</v>
      </c>
      <c r="D86" s="11">
        <v>7.2838000000000003</v>
      </c>
      <c r="E86" s="11">
        <v>11.94</v>
      </c>
      <c r="F86" s="11">
        <v>8.36</v>
      </c>
      <c r="G86" s="11">
        <v>123.99</v>
      </c>
      <c r="H86" s="11">
        <v>4.7500000000000001E-2</v>
      </c>
      <c r="I86" s="11">
        <v>0.2762</v>
      </c>
      <c r="J86" s="11">
        <v>29.62</v>
      </c>
      <c r="K86" s="11">
        <v>0.42049999999999998</v>
      </c>
      <c r="L86" s="11">
        <v>20.725999999999999</v>
      </c>
      <c r="M86" s="11">
        <v>80.201999999999998</v>
      </c>
      <c r="N86" s="11">
        <v>15.521000000000001</v>
      </c>
      <c r="O86" s="11">
        <v>0.6402000000000001</v>
      </c>
    </row>
    <row r="87" spans="1:15" s="41" customFormat="1" ht="24" x14ac:dyDescent="0.3">
      <c r="A87" s="44" t="s">
        <v>40</v>
      </c>
      <c r="B87" s="38" t="s">
        <v>50</v>
      </c>
      <c r="C87" s="2" t="s">
        <v>169</v>
      </c>
      <c r="D87" s="11">
        <v>6.8073999999999995</v>
      </c>
      <c r="E87" s="11">
        <v>2.2547999999999999</v>
      </c>
      <c r="F87" s="11">
        <v>38.332000000000001</v>
      </c>
      <c r="G87" s="11">
        <v>200.76</v>
      </c>
      <c r="H87" s="11">
        <v>6.8400000000000002E-2</v>
      </c>
      <c r="I87" s="11">
        <v>0</v>
      </c>
      <c r="J87" s="11">
        <v>8</v>
      </c>
      <c r="K87" s="11">
        <v>0.94700000000000006</v>
      </c>
      <c r="L87" s="11">
        <v>13.909800000000001</v>
      </c>
      <c r="M87" s="11">
        <v>45.201299999999996</v>
      </c>
      <c r="N87" s="11">
        <v>10.3428</v>
      </c>
      <c r="O87" s="11">
        <v>1.0264</v>
      </c>
    </row>
    <row r="88" spans="1:15" x14ac:dyDescent="0.3">
      <c r="A88" s="130" t="s">
        <v>54</v>
      </c>
      <c r="B88" s="159" t="s">
        <v>166</v>
      </c>
      <c r="C88" s="160">
        <v>200</v>
      </c>
      <c r="D88" s="161">
        <v>0.34</v>
      </c>
      <c r="E88" s="161">
        <v>0.17</v>
      </c>
      <c r="F88" s="161">
        <v>21.46</v>
      </c>
      <c r="G88" s="161">
        <v>103.5</v>
      </c>
      <c r="H88" s="161">
        <v>2.4E-2</v>
      </c>
      <c r="I88" s="161">
        <v>3.1720000000000002</v>
      </c>
      <c r="J88" s="161">
        <v>0</v>
      </c>
      <c r="K88" s="161">
        <v>0.13</v>
      </c>
      <c r="L88" s="161">
        <v>16.668000000000003</v>
      </c>
      <c r="M88" s="161">
        <v>7.0500000000000007</v>
      </c>
      <c r="N88" s="161">
        <v>7.782</v>
      </c>
      <c r="O88" s="161">
        <v>0.88000000000000012</v>
      </c>
    </row>
    <row r="89" spans="1:15" ht="36" x14ac:dyDescent="0.3">
      <c r="A89" s="44" t="s">
        <v>33</v>
      </c>
      <c r="B89" s="38" t="s">
        <v>29</v>
      </c>
      <c r="C89" s="1">
        <v>30</v>
      </c>
      <c r="D89" s="11">
        <v>1.9799999999999998</v>
      </c>
      <c r="E89" s="11">
        <v>0.36</v>
      </c>
      <c r="F89" s="11">
        <v>11.88</v>
      </c>
      <c r="G89" s="11">
        <v>59.4</v>
      </c>
      <c r="H89" s="11">
        <v>5.1000000000000004E-2</v>
      </c>
      <c r="I89" s="11">
        <v>0</v>
      </c>
      <c r="J89" s="11">
        <v>0</v>
      </c>
      <c r="K89" s="11">
        <v>0.42</v>
      </c>
      <c r="L89" s="11">
        <v>8.6999999999999993</v>
      </c>
      <c r="M89" s="11">
        <v>45</v>
      </c>
      <c r="N89" s="11">
        <v>14.1</v>
      </c>
      <c r="O89" s="11">
        <v>1.17</v>
      </c>
    </row>
    <row r="90" spans="1:15" ht="15.6" x14ac:dyDescent="0.3">
      <c r="A90" s="63"/>
      <c r="B90" s="91" t="s">
        <v>15</v>
      </c>
      <c r="C90" s="4">
        <v>512</v>
      </c>
      <c r="D90" s="8">
        <f>SUM(D86:D89)</f>
        <v>16.411200000000001</v>
      </c>
      <c r="E90" s="8">
        <f t="shared" ref="E90:O90" si="4">SUM(E86:E89)</f>
        <v>14.724799999999998</v>
      </c>
      <c r="F90" s="8">
        <f t="shared" si="4"/>
        <v>80.031999999999996</v>
      </c>
      <c r="G90" s="8">
        <f t="shared" si="4"/>
        <v>487.65</v>
      </c>
      <c r="H90" s="8">
        <f t="shared" si="4"/>
        <v>0.19090000000000001</v>
      </c>
      <c r="I90" s="8">
        <f t="shared" si="4"/>
        <v>3.4481999999999999</v>
      </c>
      <c r="J90" s="8">
        <f t="shared" si="4"/>
        <v>37.620000000000005</v>
      </c>
      <c r="K90" s="8">
        <f t="shared" si="4"/>
        <v>1.9175</v>
      </c>
      <c r="L90" s="8">
        <f t="shared" si="4"/>
        <v>60.003800000000012</v>
      </c>
      <c r="M90" s="8">
        <f t="shared" si="4"/>
        <v>177.45330000000001</v>
      </c>
      <c r="N90" s="8">
        <f t="shared" si="4"/>
        <v>47.745800000000003</v>
      </c>
      <c r="O90" s="8">
        <f t="shared" si="4"/>
        <v>3.7166000000000001</v>
      </c>
    </row>
    <row r="91" spans="1:15" ht="15.6" x14ac:dyDescent="0.3">
      <c r="A91" s="68"/>
      <c r="B91" s="9"/>
      <c r="C91" s="10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</row>
    <row r="92" spans="1:15" ht="15.6" x14ac:dyDescent="0.3">
      <c r="A92" s="122"/>
      <c r="B92" s="191" t="s">
        <v>21</v>
      </c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</row>
    <row r="93" spans="1:15" ht="27.6" x14ac:dyDescent="0.3">
      <c r="A93" s="43" t="s">
        <v>116</v>
      </c>
      <c r="B93" s="38" t="s">
        <v>158</v>
      </c>
      <c r="C93" s="3" t="s">
        <v>117</v>
      </c>
      <c r="D93" s="11">
        <v>16.798500000000001</v>
      </c>
      <c r="E93" s="11">
        <v>17.204000000000001</v>
      </c>
      <c r="F93" s="11">
        <v>53.364499999999992</v>
      </c>
      <c r="G93" s="11">
        <v>416.65</v>
      </c>
      <c r="H93" s="11">
        <v>0.12000000000000001</v>
      </c>
      <c r="I93" s="11">
        <v>0.93600000000000005</v>
      </c>
      <c r="J93" s="11">
        <v>58.260000000000005</v>
      </c>
      <c r="K93" s="11">
        <v>2.8109999999999999</v>
      </c>
      <c r="L93" s="11">
        <v>83.855999999999995</v>
      </c>
      <c r="M93" s="11">
        <v>163.89600000000002</v>
      </c>
      <c r="N93" s="11">
        <v>44.174999999999997</v>
      </c>
      <c r="O93" s="11">
        <v>1.7850000000000001</v>
      </c>
    </row>
    <row r="94" spans="1:15" ht="24" x14ac:dyDescent="0.3">
      <c r="A94" s="44" t="s">
        <v>41</v>
      </c>
      <c r="B94" s="38" t="s">
        <v>31</v>
      </c>
      <c r="C94" s="1" t="s">
        <v>52</v>
      </c>
      <c r="D94" s="11">
        <v>0.112</v>
      </c>
      <c r="E94" s="11">
        <v>1.8000000000000002E-2</v>
      </c>
      <c r="F94" s="11">
        <v>10.149999999999999</v>
      </c>
      <c r="G94" s="11">
        <v>41.32</v>
      </c>
      <c r="H94" s="11">
        <v>-8.000000000000008E-4</v>
      </c>
      <c r="I94" s="11">
        <v>2.0299999999999994</v>
      </c>
      <c r="J94" s="11">
        <v>0</v>
      </c>
      <c r="K94" s="11">
        <v>5.9999999999999984E-3</v>
      </c>
      <c r="L94" s="11">
        <v>13.249999999999998</v>
      </c>
      <c r="M94" s="11">
        <v>3.9600000000000004</v>
      </c>
      <c r="N94" s="11">
        <v>2.1599999999999997</v>
      </c>
      <c r="O94" s="11">
        <v>0.33299999999999996</v>
      </c>
    </row>
    <row r="95" spans="1:15" ht="36" x14ac:dyDescent="0.3">
      <c r="A95" s="44" t="s">
        <v>34</v>
      </c>
      <c r="B95" s="38" t="s">
        <v>28</v>
      </c>
      <c r="C95" s="1">
        <v>20</v>
      </c>
      <c r="D95" s="11">
        <v>1.52</v>
      </c>
      <c r="E95" s="11">
        <v>0.16000000000000003</v>
      </c>
      <c r="F95" s="11">
        <v>9.8400000000000016</v>
      </c>
      <c r="G95" s="11">
        <v>47.000000000000007</v>
      </c>
      <c r="H95" s="11">
        <v>2.2000000000000002E-2</v>
      </c>
      <c r="I95" s="11">
        <v>0</v>
      </c>
      <c r="J95" s="11">
        <v>0</v>
      </c>
      <c r="K95" s="11">
        <v>0.22</v>
      </c>
      <c r="L95" s="11">
        <v>4</v>
      </c>
      <c r="M95" s="11">
        <v>13</v>
      </c>
      <c r="N95" s="11">
        <v>2.8</v>
      </c>
      <c r="O95" s="11">
        <v>0.22</v>
      </c>
    </row>
    <row r="96" spans="1:15" ht="36" x14ac:dyDescent="0.3">
      <c r="A96" s="44" t="s">
        <v>33</v>
      </c>
      <c r="B96" s="38" t="s">
        <v>29</v>
      </c>
      <c r="C96" s="1">
        <v>30</v>
      </c>
      <c r="D96" s="11">
        <v>1.9799999999999998</v>
      </c>
      <c r="E96" s="11">
        <v>0.36</v>
      </c>
      <c r="F96" s="11">
        <v>11.88</v>
      </c>
      <c r="G96" s="11">
        <v>59.4</v>
      </c>
      <c r="H96" s="11">
        <v>5.1000000000000004E-2</v>
      </c>
      <c r="I96" s="11">
        <v>0</v>
      </c>
      <c r="J96" s="11">
        <v>0</v>
      </c>
      <c r="K96" s="11">
        <v>0.42</v>
      </c>
      <c r="L96" s="11">
        <v>8.6999999999999993</v>
      </c>
      <c r="M96" s="11">
        <v>45</v>
      </c>
      <c r="N96" s="11">
        <v>14.1</v>
      </c>
      <c r="O96" s="11">
        <v>1.17</v>
      </c>
    </row>
    <row r="97" spans="1:15" ht="15.6" x14ac:dyDescent="0.3">
      <c r="A97" s="68"/>
      <c r="B97" s="96" t="s">
        <v>15</v>
      </c>
      <c r="C97" s="10">
        <v>493</v>
      </c>
      <c r="D97" s="69">
        <f>SUM(D93:D96)</f>
        <v>20.410499999999999</v>
      </c>
      <c r="E97" s="69">
        <f t="shared" ref="E97:O97" si="5">SUM(E93:E96)</f>
        <v>17.742000000000001</v>
      </c>
      <c r="F97" s="69">
        <f t="shared" si="5"/>
        <v>85.234499999999983</v>
      </c>
      <c r="G97" s="69">
        <f t="shared" si="5"/>
        <v>564.37</v>
      </c>
      <c r="H97" s="69">
        <f t="shared" si="5"/>
        <v>0.19220000000000004</v>
      </c>
      <c r="I97" s="69">
        <f t="shared" si="5"/>
        <v>2.9659999999999993</v>
      </c>
      <c r="J97" s="69">
        <f t="shared" si="5"/>
        <v>58.260000000000005</v>
      </c>
      <c r="K97" s="69">
        <f t="shared" si="5"/>
        <v>3.4569999999999999</v>
      </c>
      <c r="L97" s="69">
        <f t="shared" si="5"/>
        <v>109.806</v>
      </c>
      <c r="M97" s="69">
        <f t="shared" si="5"/>
        <v>225.85600000000002</v>
      </c>
      <c r="N97" s="69">
        <f t="shared" si="5"/>
        <v>63.234999999999992</v>
      </c>
      <c r="O97" s="69">
        <f t="shared" si="5"/>
        <v>3.5080000000000005</v>
      </c>
    </row>
    <row r="98" spans="1:15" ht="15.6" x14ac:dyDescent="0.3">
      <c r="A98" s="68"/>
      <c r="B98" s="91" t="s">
        <v>97</v>
      </c>
      <c r="C98" s="10">
        <f t="shared" ref="C98:O98" si="6">C58+C65+C73+C83+C97+C90</f>
        <v>2944</v>
      </c>
      <c r="D98" s="97">
        <f t="shared" si="6"/>
        <v>107.75620000000001</v>
      </c>
      <c r="E98" s="97">
        <f t="shared" si="6"/>
        <v>104.6848</v>
      </c>
      <c r="F98" s="97">
        <f t="shared" si="6"/>
        <v>456.8574999999999</v>
      </c>
      <c r="G98" s="97">
        <f t="shared" si="6"/>
        <v>3136.79</v>
      </c>
      <c r="H98" s="97">
        <f t="shared" si="6"/>
        <v>1.3930000000000002</v>
      </c>
      <c r="I98" s="97">
        <f t="shared" si="6"/>
        <v>32.2027</v>
      </c>
      <c r="J98" s="97">
        <f t="shared" si="6"/>
        <v>275.92</v>
      </c>
      <c r="K98" s="97">
        <f t="shared" si="6"/>
        <v>18.920500000000001</v>
      </c>
      <c r="L98" s="97">
        <f t="shared" si="6"/>
        <v>756.60030000000006</v>
      </c>
      <c r="M98" s="97">
        <f t="shared" si="6"/>
        <v>1575.88805</v>
      </c>
      <c r="N98" s="97">
        <f t="shared" si="6"/>
        <v>480.00580000000002</v>
      </c>
      <c r="O98" s="97">
        <f t="shared" si="6"/>
        <v>27.3811</v>
      </c>
    </row>
    <row r="99" spans="1:15" ht="15.6" x14ac:dyDescent="0.3">
      <c r="A99" s="79"/>
      <c r="B99" s="80"/>
      <c r="C99" s="81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</row>
    <row r="100" spans="1:15" ht="15.6" x14ac:dyDescent="0.3">
      <c r="A100" s="79"/>
      <c r="B100" s="80"/>
      <c r="C100" s="81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</row>
    <row r="101" spans="1:15" ht="15.6" x14ac:dyDescent="0.3">
      <c r="A101" s="79"/>
      <c r="B101" s="80"/>
      <c r="C101" s="81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</row>
    <row r="102" spans="1:15" ht="15.6" x14ac:dyDescent="0.3">
      <c r="A102" s="79"/>
      <c r="B102" s="80"/>
      <c r="C102" s="81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</row>
    <row r="103" spans="1:15" ht="15.6" x14ac:dyDescent="0.3">
      <c r="A103" s="79"/>
      <c r="B103" s="80"/>
      <c r="C103" s="81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</row>
    <row r="104" spans="1:15" ht="168.75" customHeight="1" x14ac:dyDescent="0.3">
      <c r="A104" s="79"/>
      <c r="B104" s="80"/>
      <c r="C104" s="81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</row>
    <row r="105" spans="1:15" ht="26.4" x14ac:dyDescent="0.3">
      <c r="A105" s="63" t="s">
        <v>24</v>
      </c>
      <c r="B105" s="64" t="s">
        <v>0</v>
      </c>
      <c r="C105" s="64" t="s">
        <v>26</v>
      </c>
      <c r="D105" s="65" t="s">
        <v>1</v>
      </c>
      <c r="E105" s="65" t="s">
        <v>2</v>
      </c>
      <c r="F105" s="65" t="s">
        <v>3</v>
      </c>
      <c r="G105" s="65" t="s">
        <v>4</v>
      </c>
      <c r="H105" s="65" t="s">
        <v>5</v>
      </c>
      <c r="I105" s="65" t="s">
        <v>6</v>
      </c>
      <c r="J105" s="65" t="s">
        <v>7</v>
      </c>
      <c r="K105" s="65" t="s">
        <v>8</v>
      </c>
      <c r="L105" s="65" t="s">
        <v>9</v>
      </c>
      <c r="M105" s="65" t="s">
        <v>10</v>
      </c>
      <c r="N105" s="65" t="s">
        <v>11</v>
      </c>
      <c r="O105" s="65" t="s">
        <v>12</v>
      </c>
    </row>
    <row r="106" spans="1:15" ht="15.6" x14ac:dyDescent="0.3">
      <c r="A106" s="95"/>
      <c r="B106" s="194" t="s">
        <v>13</v>
      </c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</row>
    <row r="107" spans="1:15" ht="15.6" x14ac:dyDescent="0.3">
      <c r="A107" s="125"/>
      <c r="B107" s="194" t="s">
        <v>14</v>
      </c>
      <c r="C107" s="194"/>
      <c r="D107" s="194"/>
      <c r="E107" s="194"/>
      <c r="F107" s="194"/>
      <c r="G107" s="194"/>
      <c r="H107" s="194"/>
      <c r="I107" s="194"/>
      <c r="J107" s="194"/>
      <c r="K107" s="194"/>
      <c r="L107" s="194"/>
      <c r="M107" s="194"/>
      <c r="N107" s="194"/>
      <c r="O107" s="194"/>
    </row>
    <row r="108" spans="1:15" ht="27.6" x14ac:dyDescent="0.3">
      <c r="A108" s="130" t="s">
        <v>54</v>
      </c>
      <c r="B108" s="38" t="s">
        <v>144</v>
      </c>
      <c r="C108" s="2" t="s">
        <v>159</v>
      </c>
      <c r="D108" s="11">
        <v>17.904</v>
      </c>
      <c r="E108" s="11">
        <v>21.213999999999999</v>
      </c>
      <c r="F108" s="11">
        <v>47.963999999999999</v>
      </c>
      <c r="G108" s="11">
        <v>442.6</v>
      </c>
      <c r="H108" s="11">
        <v>0.1472</v>
      </c>
      <c r="I108" s="11">
        <v>1.212</v>
      </c>
      <c r="J108" s="11">
        <v>62.47999999999999</v>
      </c>
      <c r="K108" s="11">
        <v>1.8340000000000001</v>
      </c>
      <c r="L108" s="11">
        <v>239.95800000000003</v>
      </c>
      <c r="M108" s="11">
        <v>305.68799999999999</v>
      </c>
      <c r="N108" s="11">
        <v>54.79</v>
      </c>
      <c r="O108" s="11">
        <v>1.2830000000000001</v>
      </c>
    </row>
    <row r="109" spans="1:15" ht="24" x14ac:dyDescent="0.3">
      <c r="A109" s="44" t="s">
        <v>36</v>
      </c>
      <c r="B109" s="38" t="s">
        <v>108</v>
      </c>
      <c r="C109" s="2" t="s">
        <v>52</v>
      </c>
      <c r="D109" s="11">
        <v>0.23499999999999999</v>
      </c>
      <c r="E109" s="11">
        <v>0.09</v>
      </c>
      <c r="F109" s="11">
        <v>12.424999999999999</v>
      </c>
      <c r="G109" s="11">
        <v>54.2</v>
      </c>
      <c r="H109" s="11">
        <v>3.5000000000000001E-3</v>
      </c>
      <c r="I109" s="11">
        <v>50.029999999999994</v>
      </c>
      <c r="J109" s="11">
        <v>0</v>
      </c>
      <c r="K109" s="11">
        <v>0.19</v>
      </c>
      <c r="L109" s="11">
        <v>13.95</v>
      </c>
      <c r="M109" s="11">
        <v>3.65</v>
      </c>
      <c r="N109" s="11">
        <v>2.25</v>
      </c>
      <c r="O109" s="11">
        <v>0.41500000000000004</v>
      </c>
    </row>
    <row r="110" spans="1:15" ht="36" x14ac:dyDescent="0.3">
      <c r="A110" s="44" t="s">
        <v>34</v>
      </c>
      <c r="B110" s="38" t="s">
        <v>28</v>
      </c>
      <c r="C110" s="1">
        <v>20</v>
      </c>
      <c r="D110" s="11">
        <v>1.52</v>
      </c>
      <c r="E110" s="11">
        <v>0.16000000000000003</v>
      </c>
      <c r="F110" s="11">
        <v>9.8400000000000016</v>
      </c>
      <c r="G110" s="11">
        <v>47.000000000000007</v>
      </c>
      <c r="H110" s="11">
        <v>2.2000000000000002E-2</v>
      </c>
      <c r="I110" s="11">
        <v>0</v>
      </c>
      <c r="J110" s="11">
        <v>0</v>
      </c>
      <c r="K110" s="11">
        <v>0.22</v>
      </c>
      <c r="L110" s="11">
        <v>4</v>
      </c>
      <c r="M110" s="11">
        <v>13</v>
      </c>
      <c r="N110" s="11">
        <v>2.8</v>
      </c>
      <c r="O110" s="11">
        <v>0.22</v>
      </c>
    </row>
    <row r="111" spans="1:15" ht="35.25" customHeight="1" x14ac:dyDescent="0.3">
      <c r="A111" s="44" t="s">
        <v>33</v>
      </c>
      <c r="B111" s="38" t="s">
        <v>29</v>
      </c>
      <c r="C111" s="1">
        <v>30</v>
      </c>
      <c r="D111" s="11">
        <v>1.9799999999999998</v>
      </c>
      <c r="E111" s="11">
        <v>0.36</v>
      </c>
      <c r="F111" s="11">
        <v>11.88</v>
      </c>
      <c r="G111" s="11">
        <v>59.4</v>
      </c>
      <c r="H111" s="11">
        <v>5.1000000000000004E-2</v>
      </c>
      <c r="I111" s="11">
        <v>0</v>
      </c>
      <c r="J111" s="11">
        <v>0</v>
      </c>
      <c r="K111" s="11">
        <v>0.42</v>
      </c>
      <c r="L111" s="11">
        <v>8.6999999999999993</v>
      </c>
      <c r="M111" s="11">
        <v>45</v>
      </c>
      <c r="N111" s="11">
        <v>14.1</v>
      </c>
      <c r="O111" s="11">
        <v>1.17</v>
      </c>
    </row>
    <row r="112" spans="1:15" ht="15.6" x14ac:dyDescent="0.3">
      <c r="A112" s="63"/>
      <c r="B112" s="91" t="s">
        <v>15</v>
      </c>
      <c r="C112" s="4">
        <v>533</v>
      </c>
      <c r="D112" s="8">
        <f>SUM(D108:D111)</f>
        <v>21.638999999999999</v>
      </c>
      <c r="E112" s="8">
        <f t="shared" ref="E112:O112" si="7">SUM(E108:E111)</f>
        <v>21.823999999999998</v>
      </c>
      <c r="F112" s="8">
        <f t="shared" si="7"/>
        <v>82.108999999999995</v>
      </c>
      <c r="G112" s="8">
        <f t="shared" si="7"/>
        <v>603.20000000000005</v>
      </c>
      <c r="H112" s="8">
        <f t="shared" si="7"/>
        <v>0.22370000000000001</v>
      </c>
      <c r="I112" s="8">
        <f t="shared" si="7"/>
        <v>51.241999999999997</v>
      </c>
      <c r="J112" s="8">
        <f t="shared" si="7"/>
        <v>62.47999999999999</v>
      </c>
      <c r="K112" s="8">
        <f t="shared" si="7"/>
        <v>2.6640000000000001</v>
      </c>
      <c r="L112" s="8">
        <f t="shared" si="7"/>
        <v>266.608</v>
      </c>
      <c r="M112" s="8">
        <f t="shared" si="7"/>
        <v>367.33799999999997</v>
      </c>
      <c r="N112" s="8">
        <f t="shared" si="7"/>
        <v>73.94</v>
      </c>
      <c r="O112" s="8">
        <f t="shared" si="7"/>
        <v>3.0880000000000001</v>
      </c>
    </row>
    <row r="113" spans="1:15" ht="15.6" x14ac:dyDescent="0.3">
      <c r="A113" s="99"/>
      <c r="B113" s="100"/>
      <c r="C113" s="101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</row>
    <row r="114" spans="1:15" ht="15.6" x14ac:dyDescent="0.3">
      <c r="A114" s="125"/>
      <c r="B114" s="194" t="s">
        <v>55</v>
      </c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</row>
    <row r="115" spans="1:15" ht="24" x14ac:dyDescent="0.3">
      <c r="A115" s="44" t="s">
        <v>90</v>
      </c>
      <c r="B115" s="38" t="s">
        <v>92</v>
      </c>
      <c r="C115" s="3" t="s">
        <v>22</v>
      </c>
      <c r="D115" s="11">
        <v>15.945833333333336</v>
      </c>
      <c r="E115" s="83">
        <v>19.55</v>
      </c>
      <c r="F115" s="83">
        <v>39.744999999999997</v>
      </c>
      <c r="G115" s="11">
        <v>408.41666666666669</v>
      </c>
      <c r="H115" s="11">
        <v>3.9166666666666669E-2</v>
      </c>
      <c r="I115" s="11">
        <v>0.26500000000000001</v>
      </c>
      <c r="J115" s="11">
        <v>0</v>
      </c>
      <c r="K115" s="11">
        <v>4.2249999999999996</v>
      </c>
      <c r="L115" s="11">
        <v>89.326666666666696</v>
      </c>
      <c r="M115" s="11">
        <v>176.22833333333335</v>
      </c>
      <c r="N115" s="11">
        <v>40.583333333333336</v>
      </c>
      <c r="O115" s="11">
        <v>2.6416666666666662</v>
      </c>
    </row>
    <row r="116" spans="1:15" s="41" customFormat="1" ht="24" x14ac:dyDescent="0.3">
      <c r="A116" s="44" t="s">
        <v>36</v>
      </c>
      <c r="B116" s="38" t="s">
        <v>27</v>
      </c>
      <c r="C116" s="2" t="s">
        <v>51</v>
      </c>
      <c r="D116" s="11">
        <v>7.0000000000000007E-2</v>
      </c>
      <c r="E116" s="11">
        <v>0.02</v>
      </c>
      <c r="F116" s="11">
        <v>10.01</v>
      </c>
      <c r="G116" s="11">
        <v>40</v>
      </c>
      <c r="H116" s="11">
        <v>0</v>
      </c>
      <c r="I116" s="11">
        <v>0.03</v>
      </c>
      <c r="J116" s="11">
        <v>0</v>
      </c>
      <c r="K116" s="11">
        <v>0</v>
      </c>
      <c r="L116" s="11">
        <v>10.95</v>
      </c>
      <c r="M116" s="11">
        <v>2.8</v>
      </c>
      <c r="N116" s="11">
        <v>1.4</v>
      </c>
      <c r="O116" s="11">
        <v>0.26500000000000001</v>
      </c>
    </row>
    <row r="117" spans="1:15" ht="36" x14ac:dyDescent="0.3">
      <c r="A117" s="44" t="s">
        <v>34</v>
      </c>
      <c r="B117" s="38" t="s">
        <v>28</v>
      </c>
      <c r="C117" s="2">
        <v>20</v>
      </c>
      <c r="D117" s="11">
        <v>1.52</v>
      </c>
      <c r="E117" s="11">
        <v>0.16000000000000003</v>
      </c>
      <c r="F117" s="11">
        <v>9.8400000000000016</v>
      </c>
      <c r="G117" s="11">
        <v>47.000000000000007</v>
      </c>
      <c r="H117" s="11">
        <v>2.2000000000000002E-2</v>
      </c>
      <c r="I117" s="11">
        <v>0</v>
      </c>
      <c r="J117" s="11">
        <v>0</v>
      </c>
      <c r="K117" s="11">
        <v>0.22</v>
      </c>
      <c r="L117" s="11">
        <v>4</v>
      </c>
      <c r="M117" s="11">
        <v>13</v>
      </c>
      <c r="N117" s="11">
        <v>2.8</v>
      </c>
      <c r="O117" s="11">
        <v>0.22</v>
      </c>
    </row>
    <row r="118" spans="1:15" ht="36" x14ac:dyDescent="0.3">
      <c r="A118" s="44" t="s">
        <v>33</v>
      </c>
      <c r="B118" s="38" t="s">
        <v>29</v>
      </c>
      <c r="C118" s="1">
        <v>30</v>
      </c>
      <c r="D118" s="11">
        <v>1.98</v>
      </c>
      <c r="E118" s="11">
        <v>0.36</v>
      </c>
      <c r="F118" s="11">
        <v>11.88</v>
      </c>
      <c r="G118" s="11">
        <v>59.400000000000006</v>
      </c>
      <c r="H118" s="11">
        <v>5.1000000000000011E-2</v>
      </c>
      <c r="I118" s="11">
        <v>0</v>
      </c>
      <c r="J118" s="11">
        <v>0</v>
      </c>
      <c r="K118" s="11">
        <v>0.42</v>
      </c>
      <c r="L118" s="11">
        <v>8.7000000000000011</v>
      </c>
      <c r="M118" s="11">
        <v>45.000000000000007</v>
      </c>
      <c r="N118" s="11">
        <v>14.100000000000003</v>
      </c>
      <c r="O118" s="11">
        <v>1.1700000000000002</v>
      </c>
    </row>
    <row r="119" spans="1:15" ht="15.6" x14ac:dyDescent="0.3">
      <c r="A119" s="63"/>
      <c r="B119" s="91" t="s">
        <v>15</v>
      </c>
      <c r="C119" s="4">
        <v>450</v>
      </c>
      <c r="D119" s="8">
        <f>SUM(D115:D118)</f>
        <v>19.515833333333337</v>
      </c>
      <c r="E119" s="8">
        <f t="shared" ref="E119:O119" si="8">SUM(E115:E118)</f>
        <v>20.09</v>
      </c>
      <c r="F119" s="8">
        <f t="shared" si="8"/>
        <v>71.474999999999994</v>
      </c>
      <c r="G119" s="8">
        <f t="shared" si="8"/>
        <v>554.81666666666672</v>
      </c>
      <c r="H119" s="8">
        <f t="shared" si="8"/>
        <v>0.11216666666666669</v>
      </c>
      <c r="I119" s="8">
        <f t="shared" si="8"/>
        <v>0.29500000000000004</v>
      </c>
      <c r="J119" s="8">
        <f t="shared" si="8"/>
        <v>0</v>
      </c>
      <c r="K119" s="8">
        <f t="shared" si="8"/>
        <v>4.8649999999999993</v>
      </c>
      <c r="L119" s="8">
        <f t="shared" si="8"/>
        <v>112.9766666666667</v>
      </c>
      <c r="M119" s="8">
        <f t="shared" si="8"/>
        <v>237.02833333333336</v>
      </c>
      <c r="N119" s="8">
        <f t="shared" si="8"/>
        <v>58.883333333333333</v>
      </c>
      <c r="O119" s="8">
        <f t="shared" si="8"/>
        <v>4.2966666666666669</v>
      </c>
    </row>
    <row r="120" spans="1:15" ht="15.6" x14ac:dyDescent="0.3">
      <c r="A120" s="99"/>
      <c r="B120" s="100"/>
      <c r="C120" s="101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3"/>
    </row>
    <row r="121" spans="1:15" ht="15.6" x14ac:dyDescent="0.3">
      <c r="A121" s="125"/>
      <c r="B121" s="194" t="s">
        <v>17</v>
      </c>
      <c r="C121" s="194"/>
      <c r="D121" s="194"/>
      <c r="E121" s="194"/>
      <c r="F121" s="194"/>
      <c r="G121" s="194"/>
      <c r="H121" s="194"/>
      <c r="I121" s="194"/>
      <c r="J121" s="194"/>
      <c r="K121" s="194"/>
      <c r="L121" s="194"/>
      <c r="M121" s="194"/>
      <c r="N121" s="194"/>
      <c r="O121" s="194"/>
    </row>
    <row r="122" spans="1:15" ht="24.6" x14ac:dyDescent="0.3">
      <c r="A122" s="43" t="s">
        <v>74</v>
      </c>
      <c r="B122" s="34" t="s">
        <v>75</v>
      </c>
      <c r="C122" s="3" t="s">
        <v>23</v>
      </c>
      <c r="D122" s="11">
        <v>9.0500000000000007</v>
      </c>
      <c r="E122" s="83">
        <v>6.09</v>
      </c>
      <c r="F122" s="83">
        <v>3.8</v>
      </c>
      <c r="G122" s="11">
        <v>105</v>
      </c>
      <c r="H122" s="11">
        <v>0.05</v>
      </c>
      <c r="I122" s="83">
        <v>3.73</v>
      </c>
      <c r="J122" s="83">
        <v>5.82</v>
      </c>
      <c r="K122" s="83">
        <v>2.52</v>
      </c>
      <c r="L122" s="11">
        <v>69.069999999999993</v>
      </c>
      <c r="M122" s="11">
        <v>162.19</v>
      </c>
      <c r="N122" s="11">
        <v>48.53</v>
      </c>
      <c r="O122" s="11">
        <v>0.85</v>
      </c>
    </row>
    <row r="123" spans="1:15" ht="24" x14ac:dyDescent="0.3">
      <c r="A123" s="44" t="s">
        <v>39</v>
      </c>
      <c r="B123" s="38" t="s">
        <v>118</v>
      </c>
      <c r="C123" s="3" t="s">
        <v>87</v>
      </c>
      <c r="D123" s="11">
        <v>3.6774</v>
      </c>
      <c r="E123" s="83">
        <v>5.7617999999999991</v>
      </c>
      <c r="F123" s="83">
        <v>24.526799999999998</v>
      </c>
      <c r="G123" s="11">
        <v>164.7</v>
      </c>
      <c r="H123" s="11">
        <v>0.16739999999999999</v>
      </c>
      <c r="I123" s="11">
        <v>21.792599999999997</v>
      </c>
      <c r="J123" s="11">
        <v>0</v>
      </c>
      <c r="K123" s="11">
        <v>0.21779999999999999</v>
      </c>
      <c r="L123" s="11">
        <v>44.37</v>
      </c>
      <c r="M123" s="11">
        <v>103.91399999999999</v>
      </c>
      <c r="N123" s="11">
        <v>33.299999999999997</v>
      </c>
      <c r="O123" s="11">
        <v>1.2114</v>
      </c>
    </row>
    <row r="124" spans="1:15" ht="24.6" x14ac:dyDescent="0.3">
      <c r="A124" s="43" t="s">
        <v>125</v>
      </c>
      <c r="B124" s="38" t="s">
        <v>123</v>
      </c>
      <c r="C124" s="2">
        <v>200</v>
      </c>
      <c r="D124" s="11">
        <v>0.16000000000000003</v>
      </c>
      <c r="E124" s="11">
        <v>0.16000000000000003</v>
      </c>
      <c r="F124" s="11">
        <v>17.900000000000002</v>
      </c>
      <c r="G124" s="11">
        <v>74.600000000000009</v>
      </c>
      <c r="H124" s="11">
        <v>1.2E-2</v>
      </c>
      <c r="I124" s="11">
        <v>0.9</v>
      </c>
      <c r="J124" s="11">
        <v>0</v>
      </c>
      <c r="K124" s="11">
        <v>8.0000000000000016E-2</v>
      </c>
      <c r="L124" s="11">
        <v>13.88</v>
      </c>
      <c r="M124" s="11">
        <v>4.4000000000000004</v>
      </c>
      <c r="N124" s="11">
        <v>5.1400000000000006</v>
      </c>
      <c r="O124" s="11">
        <v>0.92199999999999993</v>
      </c>
    </row>
    <row r="125" spans="1:15" s="41" customFormat="1" ht="39" customHeight="1" x14ac:dyDescent="0.3">
      <c r="A125" s="44" t="s">
        <v>33</v>
      </c>
      <c r="B125" s="38" t="s">
        <v>29</v>
      </c>
      <c r="C125" s="1">
        <v>30</v>
      </c>
      <c r="D125" s="11">
        <v>1.98</v>
      </c>
      <c r="E125" s="11">
        <v>0.36</v>
      </c>
      <c r="F125" s="11">
        <v>11.88</v>
      </c>
      <c r="G125" s="11">
        <v>59.400000000000006</v>
      </c>
      <c r="H125" s="11">
        <v>5.1000000000000011E-2</v>
      </c>
      <c r="I125" s="11">
        <v>0</v>
      </c>
      <c r="J125" s="11">
        <v>0</v>
      </c>
      <c r="K125" s="11">
        <v>0.42</v>
      </c>
      <c r="L125" s="11">
        <v>8.7000000000000011</v>
      </c>
      <c r="M125" s="11">
        <v>45.000000000000007</v>
      </c>
      <c r="N125" s="11">
        <v>14.100000000000003</v>
      </c>
      <c r="O125" s="11">
        <v>1.1700000000000002</v>
      </c>
    </row>
    <row r="126" spans="1:15" ht="15.6" x14ac:dyDescent="0.3">
      <c r="A126" s="63"/>
      <c r="B126" s="91" t="s">
        <v>15</v>
      </c>
      <c r="C126" s="134" t="s">
        <v>170</v>
      </c>
      <c r="D126" s="8">
        <f>SUM(D122:D125)</f>
        <v>14.867400000000002</v>
      </c>
      <c r="E126" s="8">
        <f t="shared" ref="E126:O126" si="9">SUM(E122:E125)</f>
        <v>12.371799999999999</v>
      </c>
      <c r="F126" s="8">
        <f t="shared" si="9"/>
        <v>58.1068</v>
      </c>
      <c r="G126" s="8">
        <f t="shared" si="9"/>
        <v>403.70000000000005</v>
      </c>
      <c r="H126" s="8">
        <f t="shared" si="9"/>
        <v>0.28039999999999998</v>
      </c>
      <c r="I126" s="8">
        <f t="shared" si="9"/>
        <v>26.422599999999996</v>
      </c>
      <c r="J126" s="8">
        <f t="shared" si="9"/>
        <v>5.82</v>
      </c>
      <c r="K126" s="8">
        <f t="shared" si="9"/>
        <v>3.2378</v>
      </c>
      <c r="L126" s="8">
        <f t="shared" si="9"/>
        <v>136.01999999999998</v>
      </c>
      <c r="M126" s="8">
        <f t="shared" si="9"/>
        <v>315.50399999999996</v>
      </c>
      <c r="N126" s="8">
        <f t="shared" si="9"/>
        <v>101.07000000000001</v>
      </c>
      <c r="O126" s="8">
        <f t="shared" si="9"/>
        <v>4.1533999999999995</v>
      </c>
    </row>
    <row r="127" spans="1:15" ht="15.6" x14ac:dyDescent="0.3">
      <c r="A127" s="85"/>
      <c r="B127" s="86"/>
      <c r="C127" s="145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</row>
    <row r="128" spans="1:15" ht="15.6" x14ac:dyDescent="0.3">
      <c r="A128" s="85"/>
      <c r="B128" s="86"/>
      <c r="C128" s="145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</row>
    <row r="129" spans="1:15" ht="15.6" x14ac:dyDescent="0.3">
      <c r="A129" s="85"/>
      <c r="B129" s="86"/>
      <c r="C129" s="145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</row>
    <row r="130" spans="1:15" ht="15.6" x14ac:dyDescent="0.3">
      <c r="A130" s="85"/>
      <c r="B130" s="86"/>
      <c r="C130" s="145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</row>
    <row r="131" spans="1:15" ht="15.6" x14ac:dyDescent="0.3">
      <c r="A131" s="85"/>
      <c r="B131" s="86"/>
      <c r="C131" s="145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</row>
    <row r="132" spans="1:15" ht="15.6" x14ac:dyDescent="0.3">
      <c r="A132" s="85"/>
      <c r="B132" s="86"/>
      <c r="C132" s="145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</row>
    <row r="133" spans="1:15" ht="15.6" x14ac:dyDescent="0.3">
      <c r="A133" s="85"/>
      <c r="B133" s="86"/>
      <c r="C133" s="145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</row>
    <row r="134" spans="1:15" ht="96.75" customHeight="1" x14ac:dyDescent="0.3">
      <c r="A134" s="85"/>
      <c r="B134" s="86"/>
      <c r="C134" s="110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</row>
    <row r="135" spans="1:15" ht="15.6" x14ac:dyDescent="0.3">
      <c r="A135" s="125"/>
      <c r="B135" s="194" t="s">
        <v>19</v>
      </c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</row>
    <row r="136" spans="1:15" ht="27.6" x14ac:dyDescent="0.3">
      <c r="A136" s="44" t="s">
        <v>54</v>
      </c>
      <c r="B136" s="38" t="s">
        <v>112</v>
      </c>
      <c r="C136" s="3" t="s">
        <v>96</v>
      </c>
      <c r="D136" s="11">
        <v>3.17</v>
      </c>
      <c r="E136" s="11">
        <v>5.19</v>
      </c>
      <c r="F136" s="11">
        <v>9.8483000000000001</v>
      </c>
      <c r="G136" s="11">
        <v>118.01</v>
      </c>
      <c r="H136" s="11">
        <v>6.5349999999999991E-2</v>
      </c>
      <c r="I136" s="11">
        <v>0.27619999999999995</v>
      </c>
      <c r="J136" s="11">
        <v>29.619999999999997</v>
      </c>
      <c r="K136" s="11">
        <v>0.45514999999999994</v>
      </c>
      <c r="L136" s="11">
        <v>61.677</v>
      </c>
      <c r="M136" s="11">
        <v>92.8035</v>
      </c>
      <c r="N136" s="11">
        <v>26.558</v>
      </c>
      <c r="O136" s="11">
        <v>1.0443</v>
      </c>
    </row>
    <row r="137" spans="1:15" ht="24" x14ac:dyDescent="0.3">
      <c r="A137" s="44" t="s">
        <v>40</v>
      </c>
      <c r="B137" s="38" t="s">
        <v>50</v>
      </c>
      <c r="C137" s="2" t="s">
        <v>169</v>
      </c>
      <c r="D137" s="11">
        <v>6.8073999999999995</v>
      </c>
      <c r="E137" s="11">
        <v>2.2547999999999999</v>
      </c>
      <c r="F137" s="11">
        <v>38.332000000000001</v>
      </c>
      <c r="G137" s="11">
        <v>200.76</v>
      </c>
      <c r="H137" s="11">
        <v>6.8400000000000002E-2</v>
      </c>
      <c r="I137" s="11">
        <v>0</v>
      </c>
      <c r="J137" s="11">
        <v>8</v>
      </c>
      <c r="K137" s="11">
        <v>0.94700000000000006</v>
      </c>
      <c r="L137" s="11">
        <v>13.909800000000001</v>
      </c>
      <c r="M137" s="11">
        <v>45.201299999999996</v>
      </c>
      <c r="N137" s="11">
        <v>10.3428</v>
      </c>
      <c r="O137" s="11">
        <v>1.0264</v>
      </c>
    </row>
    <row r="138" spans="1:15" s="41" customFormat="1" ht="24" x14ac:dyDescent="0.3">
      <c r="A138" s="44" t="s">
        <v>36</v>
      </c>
      <c r="B138" s="38" t="s">
        <v>108</v>
      </c>
      <c r="C138" s="2" t="s">
        <v>52</v>
      </c>
      <c r="D138" s="11">
        <v>0.23499999999999999</v>
      </c>
      <c r="E138" s="11">
        <v>0.09</v>
      </c>
      <c r="F138" s="11">
        <v>12.424999999999999</v>
      </c>
      <c r="G138" s="11">
        <v>54.2</v>
      </c>
      <c r="H138" s="11">
        <v>3.5000000000000001E-3</v>
      </c>
      <c r="I138" s="11">
        <v>50.029999999999994</v>
      </c>
      <c r="J138" s="11">
        <v>0</v>
      </c>
      <c r="K138" s="11">
        <v>0.19</v>
      </c>
      <c r="L138" s="11">
        <v>13.95</v>
      </c>
      <c r="M138" s="11">
        <v>3.65</v>
      </c>
      <c r="N138" s="11">
        <v>2.25</v>
      </c>
      <c r="O138" s="11">
        <v>0.41500000000000004</v>
      </c>
    </row>
    <row r="139" spans="1:15" ht="36" x14ac:dyDescent="0.3">
      <c r="A139" s="44" t="s">
        <v>33</v>
      </c>
      <c r="B139" s="38" t="s">
        <v>29</v>
      </c>
      <c r="C139" s="1">
        <v>30</v>
      </c>
      <c r="D139" s="11">
        <v>1.98</v>
      </c>
      <c r="E139" s="11">
        <v>0.36</v>
      </c>
      <c r="F139" s="11">
        <v>11.88</v>
      </c>
      <c r="G139" s="11">
        <v>59.400000000000006</v>
      </c>
      <c r="H139" s="11">
        <v>5.1000000000000011E-2</v>
      </c>
      <c r="I139" s="11">
        <v>0</v>
      </c>
      <c r="J139" s="11">
        <v>0</v>
      </c>
      <c r="K139" s="11">
        <v>0.42</v>
      </c>
      <c r="L139" s="11">
        <v>8.7000000000000011</v>
      </c>
      <c r="M139" s="11">
        <v>45.000000000000007</v>
      </c>
      <c r="N139" s="11">
        <v>14.100000000000003</v>
      </c>
      <c r="O139" s="11">
        <v>1.1700000000000002</v>
      </c>
    </row>
    <row r="140" spans="1:15" ht="15.6" x14ac:dyDescent="0.3">
      <c r="A140" s="63"/>
      <c r="B140" s="91" t="s">
        <v>15</v>
      </c>
      <c r="C140" s="4">
        <v>512</v>
      </c>
      <c r="D140" s="8">
        <f>SUM(D136:D139)</f>
        <v>12.192399999999999</v>
      </c>
      <c r="E140" s="8">
        <f t="shared" ref="E140:O140" si="10">SUM(E136:E139)</f>
        <v>7.8948000000000009</v>
      </c>
      <c r="F140" s="8">
        <f t="shared" si="10"/>
        <v>72.485299999999995</v>
      </c>
      <c r="G140" s="8">
        <f t="shared" si="10"/>
        <v>432.37</v>
      </c>
      <c r="H140" s="8">
        <f t="shared" si="10"/>
        <v>0.18825</v>
      </c>
      <c r="I140" s="8">
        <f t="shared" si="10"/>
        <v>50.306199999999997</v>
      </c>
      <c r="J140" s="8">
        <f t="shared" si="10"/>
        <v>37.619999999999997</v>
      </c>
      <c r="K140" s="8">
        <f t="shared" si="10"/>
        <v>2.0121500000000001</v>
      </c>
      <c r="L140" s="8">
        <f t="shared" si="10"/>
        <v>98.236800000000002</v>
      </c>
      <c r="M140" s="8">
        <f t="shared" si="10"/>
        <v>186.65479999999999</v>
      </c>
      <c r="N140" s="8">
        <f t="shared" si="10"/>
        <v>53.250800000000005</v>
      </c>
      <c r="O140" s="8">
        <f t="shared" si="10"/>
        <v>3.6557000000000004</v>
      </c>
    </row>
    <row r="142" spans="1:15" ht="15.6" x14ac:dyDescent="0.3">
      <c r="A142" s="125"/>
      <c r="B142" s="194" t="s">
        <v>20</v>
      </c>
      <c r="C142" s="194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94"/>
      <c r="O142" s="194"/>
    </row>
    <row r="143" spans="1:15" ht="41.4" x14ac:dyDescent="0.3">
      <c r="A143" s="98" t="s">
        <v>115</v>
      </c>
      <c r="B143" s="38" t="s">
        <v>76</v>
      </c>
      <c r="C143" s="2" t="s">
        <v>22</v>
      </c>
      <c r="D143" s="11">
        <v>12.475</v>
      </c>
      <c r="E143" s="11">
        <v>15.68</v>
      </c>
      <c r="F143" s="11">
        <v>19.334999999999997</v>
      </c>
      <c r="G143" s="11">
        <v>271.5</v>
      </c>
      <c r="H143" s="11">
        <v>0.12</v>
      </c>
      <c r="I143" s="11">
        <v>18.765000000000001</v>
      </c>
      <c r="J143" s="11">
        <v>39</v>
      </c>
      <c r="K143" s="11">
        <v>4.67</v>
      </c>
      <c r="L143" s="11">
        <v>89.15</v>
      </c>
      <c r="M143" s="11">
        <v>148.63</v>
      </c>
      <c r="N143" s="11">
        <v>39.69</v>
      </c>
      <c r="O143" s="11">
        <v>2.2250000000000001</v>
      </c>
    </row>
    <row r="144" spans="1:15" ht="24.6" x14ac:dyDescent="0.3">
      <c r="A144" s="43" t="s">
        <v>81</v>
      </c>
      <c r="B144" s="38" t="s">
        <v>80</v>
      </c>
      <c r="C144" s="2">
        <v>200</v>
      </c>
      <c r="D144" s="11">
        <v>0.66200000000000003</v>
      </c>
      <c r="E144" s="11">
        <v>9.0000000000000011E-2</v>
      </c>
      <c r="F144" s="11">
        <v>22.034000000000002</v>
      </c>
      <c r="G144" s="11">
        <v>92.800000000000011</v>
      </c>
      <c r="H144" s="11">
        <v>1.6E-2</v>
      </c>
      <c r="I144" s="11">
        <v>0.72599999999999998</v>
      </c>
      <c r="J144" s="11">
        <v>0</v>
      </c>
      <c r="K144" s="11">
        <v>0.50800000000000001</v>
      </c>
      <c r="L144" s="11">
        <v>32.180000000000007</v>
      </c>
      <c r="M144" s="11">
        <v>23.44</v>
      </c>
      <c r="N144" s="11">
        <v>17.46</v>
      </c>
      <c r="O144" s="11">
        <v>0.66800000000000004</v>
      </c>
    </row>
    <row r="145" spans="1:15" ht="36" x14ac:dyDescent="0.3">
      <c r="A145" s="44" t="s">
        <v>34</v>
      </c>
      <c r="B145" s="38" t="s">
        <v>28</v>
      </c>
      <c r="C145" s="1">
        <v>30</v>
      </c>
      <c r="D145" s="11">
        <v>2.2799999999999998</v>
      </c>
      <c r="E145" s="11">
        <v>0.24</v>
      </c>
      <c r="F145" s="11">
        <v>14.76</v>
      </c>
      <c r="G145" s="11">
        <v>70.5</v>
      </c>
      <c r="H145" s="11">
        <v>3.3000000000000002E-2</v>
      </c>
      <c r="I145" s="11">
        <v>0</v>
      </c>
      <c r="J145" s="11">
        <v>0</v>
      </c>
      <c r="K145" s="11">
        <v>0.33</v>
      </c>
      <c r="L145" s="11">
        <v>6</v>
      </c>
      <c r="M145" s="11">
        <v>19.5</v>
      </c>
      <c r="N145" s="11">
        <v>4.2</v>
      </c>
      <c r="O145" s="11">
        <v>0.33000000000000007</v>
      </c>
    </row>
    <row r="146" spans="1:15" ht="36" x14ac:dyDescent="0.3">
      <c r="A146" s="44" t="s">
        <v>33</v>
      </c>
      <c r="B146" s="38" t="s">
        <v>29</v>
      </c>
      <c r="C146" s="1">
        <v>30</v>
      </c>
      <c r="D146" s="11">
        <v>1.98</v>
      </c>
      <c r="E146" s="11">
        <v>0.36</v>
      </c>
      <c r="F146" s="11">
        <v>11.88</v>
      </c>
      <c r="G146" s="11">
        <v>59.400000000000006</v>
      </c>
      <c r="H146" s="11">
        <v>5.1000000000000011E-2</v>
      </c>
      <c r="I146" s="11">
        <v>0</v>
      </c>
      <c r="J146" s="11">
        <v>0</v>
      </c>
      <c r="K146" s="11">
        <v>0.42</v>
      </c>
      <c r="L146" s="11">
        <v>8.7000000000000011</v>
      </c>
      <c r="M146" s="11">
        <v>45.000000000000007</v>
      </c>
      <c r="N146" s="11">
        <v>14.100000000000003</v>
      </c>
      <c r="O146" s="11">
        <v>1.1700000000000002</v>
      </c>
    </row>
    <row r="147" spans="1:15" ht="15.6" x14ac:dyDescent="0.3">
      <c r="A147" s="63"/>
      <c r="B147" s="91" t="s">
        <v>15</v>
      </c>
      <c r="C147" s="4">
        <v>460</v>
      </c>
      <c r="D147" s="8">
        <f>SUM(D143:D146)</f>
        <v>17.396999999999998</v>
      </c>
      <c r="E147" s="8">
        <f t="shared" ref="E147:O147" si="11">SUM(E143:E146)</f>
        <v>16.369999999999997</v>
      </c>
      <c r="F147" s="8">
        <f t="shared" si="11"/>
        <v>68.009</v>
      </c>
      <c r="G147" s="8">
        <f t="shared" si="11"/>
        <v>494.20000000000005</v>
      </c>
      <c r="H147" s="8">
        <f t="shared" si="11"/>
        <v>0.22000000000000003</v>
      </c>
      <c r="I147" s="8">
        <f t="shared" si="11"/>
        <v>19.491</v>
      </c>
      <c r="J147" s="8">
        <f t="shared" si="11"/>
        <v>39</v>
      </c>
      <c r="K147" s="8">
        <f t="shared" si="11"/>
        <v>5.9279999999999999</v>
      </c>
      <c r="L147" s="8">
        <f t="shared" si="11"/>
        <v>136.03</v>
      </c>
      <c r="M147" s="8">
        <f t="shared" si="11"/>
        <v>236.57</v>
      </c>
      <c r="N147" s="8">
        <f t="shared" si="11"/>
        <v>75.45</v>
      </c>
      <c r="O147" s="8">
        <f t="shared" si="11"/>
        <v>4.3930000000000007</v>
      </c>
    </row>
    <row r="148" spans="1:15" ht="15.75" customHeight="1" x14ac:dyDescent="0.3">
      <c r="A148" s="198"/>
      <c r="B148" s="199"/>
      <c r="C148" s="199"/>
      <c r="D148" s="199"/>
      <c r="E148" s="199"/>
      <c r="F148" s="199"/>
      <c r="G148" s="199"/>
      <c r="H148" s="199"/>
      <c r="I148" s="199"/>
      <c r="J148" s="199"/>
      <c r="K148" s="199"/>
      <c r="L148" s="199"/>
      <c r="M148" s="199"/>
      <c r="N148" s="199"/>
      <c r="O148" s="200"/>
    </row>
    <row r="149" spans="1:15" ht="15.6" x14ac:dyDescent="0.3">
      <c r="A149" s="125"/>
      <c r="B149" s="194" t="s">
        <v>21</v>
      </c>
      <c r="C149" s="194"/>
      <c r="D149" s="194"/>
      <c r="E149" s="194"/>
      <c r="F149" s="194"/>
      <c r="G149" s="194"/>
      <c r="H149" s="194"/>
      <c r="I149" s="194"/>
      <c r="J149" s="194"/>
      <c r="K149" s="194"/>
      <c r="L149" s="194"/>
      <c r="M149" s="194"/>
      <c r="N149" s="194"/>
      <c r="O149" s="194"/>
    </row>
    <row r="150" spans="1:15" ht="27.6" x14ac:dyDescent="0.3">
      <c r="A150" s="130" t="s">
        <v>54</v>
      </c>
      <c r="B150" s="38" t="s">
        <v>126</v>
      </c>
      <c r="C150" s="2" t="s">
        <v>127</v>
      </c>
      <c r="D150" s="11">
        <v>15.16</v>
      </c>
      <c r="E150" s="11">
        <v>16.190000000000001</v>
      </c>
      <c r="F150" s="11">
        <v>44.63</v>
      </c>
      <c r="G150" s="11">
        <v>386.76</v>
      </c>
      <c r="H150" s="11">
        <v>0.26208333333333333</v>
      </c>
      <c r="I150" s="11">
        <v>1.4880952380952381</v>
      </c>
      <c r="J150" s="11">
        <v>71.979166666666671</v>
      </c>
      <c r="K150" s="11">
        <v>1.7255952380952382</v>
      </c>
      <c r="L150" s="11">
        <v>41.592976190476193</v>
      </c>
      <c r="M150" s="11">
        <v>320.77857142857141</v>
      </c>
      <c r="N150" s="11">
        <v>154.60482142857143</v>
      </c>
      <c r="O150" s="11">
        <v>6.2280952380952384</v>
      </c>
    </row>
    <row r="151" spans="1:15" ht="24" x14ac:dyDescent="0.3">
      <c r="A151" s="44" t="s">
        <v>41</v>
      </c>
      <c r="B151" s="38" t="s">
        <v>31</v>
      </c>
      <c r="C151" s="1" t="s">
        <v>52</v>
      </c>
      <c r="D151" s="11">
        <v>0.112</v>
      </c>
      <c r="E151" s="11">
        <v>1.8000000000000002E-2</v>
      </c>
      <c r="F151" s="11">
        <v>10.149999999999999</v>
      </c>
      <c r="G151" s="11">
        <v>41.32</v>
      </c>
      <c r="H151" s="11">
        <v>-8.000000000000008E-4</v>
      </c>
      <c r="I151" s="11">
        <v>2.0299999999999994</v>
      </c>
      <c r="J151" s="11">
        <v>0</v>
      </c>
      <c r="K151" s="11">
        <v>5.9999999999999984E-3</v>
      </c>
      <c r="L151" s="11">
        <v>13.249999999999998</v>
      </c>
      <c r="M151" s="11">
        <v>3.9600000000000004</v>
      </c>
      <c r="N151" s="11">
        <v>2.1599999999999997</v>
      </c>
      <c r="O151" s="11">
        <v>0.33299999999999996</v>
      </c>
    </row>
    <row r="152" spans="1:15" ht="36" x14ac:dyDescent="0.3">
      <c r="A152" s="44" t="s">
        <v>33</v>
      </c>
      <c r="B152" s="38" t="s">
        <v>29</v>
      </c>
      <c r="C152" s="1">
        <v>30</v>
      </c>
      <c r="D152" s="11">
        <v>1.98</v>
      </c>
      <c r="E152" s="11">
        <v>0.36</v>
      </c>
      <c r="F152" s="11">
        <v>11.88</v>
      </c>
      <c r="G152" s="11">
        <v>59.400000000000006</v>
      </c>
      <c r="H152" s="11">
        <v>5.1000000000000011E-2</v>
      </c>
      <c r="I152" s="11">
        <v>0</v>
      </c>
      <c r="J152" s="11">
        <v>0</v>
      </c>
      <c r="K152" s="11">
        <v>0.42</v>
      </c>
      <c r="L152" s="11">
        <v>8.7000000000000011</v>
      </c>
      <c r="M152" s="11">
        <v>45.000000000000007</v>
      </c>
      <c r="N152" s="11">
        <v>14.100000000000003</v>
      </c>
      <c r="O152" s="11">
        <v>1.1700000000000002</v>
      </c>
    </row>
    <row r="153" spans="1:15" ht="15.6" x14ac:dyDescent="0.3">
      <c r="A153" s="63"/>
      <c r="B153" s="91" t="s">
        <v>15</v>
      </c>
      <c r="C153" s="4">
        <v>458</v>
      </c>
      <c r="D153" s="8">
        <f>SUM(D150:D152)</f>
        <v>17.251999999999999</v>
      </c>
      <c r="E153" s="8">
        <f t="shared" ref="E153:O153" si="12">SUM(E150:E152)</f>
        <v>16.568000000000001</v>
      </c>
      <c r="F153" s="8">
        <f t="shared" si="12"/>
        <v>66.66</v>
      </c>
      <c r="G153" s="8">
        <f t="shared" si="12"/>
        <v>487.48</v>
      </c>
      <c r="H153" s="8">
        <f t="shared" si="12"/>
        <v>0.3122833333333333</v>
      </c>
      <c r="I153" s="8">
        <f t="shared" si="12"/>
        <v>3.5180952380952375</v>
      </c>
      <c r="J153" s="8">
        <f t="shared" si="12"/>
        <v>71.979166666666671</v>
      </c>
      <c r="K153" s="8">
        <f t="shared" si="12"/>
        <v>2.1515952380952381</v>
      </c>
      <c r="L153" s="8">
        <f t="shared" si="12"/>
        <v>63.542976190476196</v>
      </c>
      <c r="M153" s="8">
        <f t="shared" si="12"/>
        <v>369.73857142857139</v>
      </c>
      <c r="N153" s="8">
        <f t="shared" si="12"/>
        <v>170.86482142857142</v>
      </c>
      <c r="O153" s="8">
        <f t="shared" si="12"/>
        <v>7.7310952380952385</v>
      </c>
    </row>
    <row r="154" spans="1:15" ht="15.6" x14ac:dyDescent="0.3">
      <c r="A154" s="63"/>
      <c r="B154" s="91" t="s">
        <v>98</v>
      </c>
      <c r="C154" s="4">
        <f t="shared" ref="C154:O154" si="13">C112+C119+C126+C140+C147+C153</f>
        <v>2913</v>
      </c>
      <c r="D154" s="4">
        <f t="shared" si="13"/>
        <v>102.86363333333334</v>
      </c>
      <c r="E154" s="4">
        <f t="shared" si="13"/>
        <v>95.118600000000001</v>
      </c>
      <c r="F154" s="4">
        <f t="shared" si="13"/>
        <v>418.8451</v>
      </c>
      <c r="G154" s="4">
        <f t="shared" si="13"/>
        <v>2975.7666666666669</v>
      </c>
      <c r="H154" s="4">
        <f t="shared" si="13"/>
        <v>1.3368</v>
      </c>
      <c r="I154" s="4">
        <f t="shared" si="13"/>
        <v>151.27489523809524</v>
      </c>
      <c r="J154" s="4">
        <f t="shared" si="13"/>
        <v>216.89916666666664</v>
      </c>
      <c r="K154" s="4">
        <f t="shared" si="13"/>
        <v>20.858545238095239</v>
      </c>
      <c r="L154" s="4">
        <f t="shared" si="13"/>
        <v>813.41444285714283</v>
      </c>
      <c r="M154" s="4">
        <f t="shared" si="13"/>
        <v>1712.8337047619048</v>
      </c>
      <c r="N154" s="4">
        <f t="shared" si="13"/>
        <v>533.45895476190481</v>
      </c>
      <c r="O154" s="4">
        <f t="shared" si="13"/>
        <v>27.317861904761905</v>
      </c>
    </row>
    <row r="155" spans="1:15" ht="15.6" x14ac:dyDescent="0.3">
      <c r="A155" s="84"/>
      <c r="B155" s="112" t="s">
        <v>83</v>
      </c>
      <c r="C155" s="113">
        <f t="shared" ref="C155:O155" si="14">C58+C65+C73+C83+C97+C90+C112+C119+C126+C140+C147+C153</f>
        <v>5857</v>
      </c>
      <c r="D155" s="113">
        <f t="shared" si="14"/>
        <v>210.61983333333336</v>
      </c>
      <c r="E155" s="113">
        <f t="shared" si="14"/>
        <v>199.80340000000001</v>
      </c>
      <c r="F155" s="113">
        <f t="shared" si="14"/>
        <v>875.70259999999996</v>
      </c>
      <c r="G155" s="113">
        <f t="shared" si="14"/>
        <v>6112.5566666666655</v>
      </c>
      <c r="H155" s="113">
        <f t="shared" si="14"/>
        <v>2.7298000000000004</v>
      </c>
      <c r="I155" s="113">
        <f t="shared" si="14"/>
        <v>183.47759523809523</v>
      </c>
      <c r="J155" s="113">
        <f t="shared" si="14"/>
        <v>492.81916666666666</v>
      </c>
      <c r="K155" s="113">
        <f t="shared" si="14"/>
        <v>39.779045238095236</v>
      </c>
      <c r="L155" s="113">
        <f t="shared" si="14"/>
        <v>1570.0147428571427</v>
      </c>
      <c r="M155" s="113">
        <f t="shared" si="14"/>
        <v>3288.7217547619048</v>
      </c>
      <c r="N155" s="113">
        <f t="shared" si="14"/>
        <v>1013.4647547619048</v>
      </c>
      <c r="O155" s="113">
        <f t="shared" si="14"/>
        <v>54.698961904761902</v>
      </c>
    </row>
    <row r="156" spans="1:15" ht="15.6" x14ac:dyDescent="0.3">
      <c r="A156" s="84"/>
      <c r="B156" s="112" t="s">
        <v>84</v>
      </c>
      <c r="C156" s="114">
        <f>C155/12</f>
        <v>488.08333333333331</v>
      </c>
      <c r="D156" s="131">
        <f>D155/12</f>
        <v>17.551652777777779</v>
      </c>
      <c r="E156" s="131">
        <f t="shared" ref="E156:O156" si="15">E155/12</f>
        <v>16.650283333333334</v>
      </c>
      <c r="F156" s="131">
        <f t="shared" si="15"/>
        <v>72.975216666666668</v>
      </c>
      <c r="G156" s="131">
        <f t="shared" si="15"/>
        <v>509.37972222222214</v>
      </c>
      <c r="H156" s="131">
        <f t="shared" si="15"/>
        <v>0.22748333333333337</v>
      </c>
      <c r="I156" s="131">
        <f t="shared" si="15"/>
        <v>15.289799603174602</v>
      </c>
      <c r="J156" s="131">
        <f t="shared" si="15"/>
        <v>41.068263888888886</v>
      </c>
      <c r="K156" s="131">
        <f t="shared" si="15"/>
        <v>3.3149204365079363</v>
      </c>
      <c r="L156" s="131">
        <f t="shared" si="15"/>
        <v>130.8345619047619</v>
      </c>
      <c r="M156" s="131">
        <f t="shared" si="15"/>
        <v>274.06014623015875</v>
      </c>
      <c r="N156" s="131">
        <f t="shared" si="15"/>
        <v>84.45539623015874</v>
      </c>
      <c r="O156" s="131">
        <f t="shared" si="15"/>
        <v>4.5582468253968251</v>
      </c>
    </row>
    <row r="158" spans="1:15" x14ac:dyDescent="0.3"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</row>
    <row r="159" spans="1:15" x14ac:dyDescent="0.3">
      <c r="C159" s="115"/>
      <c r="D159" s="115"/>
      <c r="E159" s="116"/>
      <c r="F159" s="116"/>
      <c r="G159" s="117"/>
      <c r="H159" s="117"/>
      <c r="I159" s="117"/>
      <c r="J159" s="117"/>
      <c r="K159" s="117"/>
      <c r="L159" s="117"/>
      <c r="M159" s="117"/>
      <c r="N159" s="117"/>
    </row>
    <row r="160" spans="1:15" x14ac:dyDescent="0.3"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</row>
  </sheetData>
  <mergeCells count="22">
    <mergeCell ref="A2:A51"/>
    <mergeCell ref="B20:L20"/>
    <mergeCell ref="B22:L22"/>
    <mergeCell ref="B92:O92"/>
    <mergeCell ref="B49:O49"/>
    <mergeCell ref="B67:O67"/>
    <mergeCell ref="B53:O53"/>
    <mergeCell ref="B2:O3"/>
    <mergeCell ref="B21:L21"/>
    <mergeCell ref="B50:O50"/>
    <mergeCell ref="B61:O61"/>
    <mergeCell ref="B54:O54"/>
    <mergeCell ref="B149:O149"/>
    <mergeCell ref="B85:O85"/>
    <mergeCell ref="B121:O121"/>
    <mergeCell ref="B142:O142"/>
    <mergeCell ref="C78:O78"/>
    <mergeCell ref="B135:O135"/>
    <mergeCell ref="B114:O114"/>
    <mergeCell ref="A148:O148"/>
    <mergeCell ref="B106:O106"/>
    <mergeCell ref="B107:O107"/>
  </mergeCells>
  <pageMargins left="0.7" right="0.7" top="0.75" bottom="0.75" header="0.3" footer="0.3"/>
  <pageSetup paperSize="9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2:K29"/>
  <sheetViews>
    <sheetView topLeftCell="A4" workbookViewId="0">
      <selection activeCell="K17" sqref="K17"/>
    </sheetView>
  </sheetViews>
  <sheetFormatPr defaultColWidth="9.109375" defaultRowHeight="14.4" x14ac:dyDescent="0.3"/>
  <cols>
    <col min="1" max="1" width="9.109375" style="39"/>
    <col min="2" max="2" width="26.88671875" style="39" customWidth="1"/>
    <col min="3" max="3" width="12.6640625" style="39" customWidth="1"/>
    <col min="4" max="4" width="38" style="39" customWidth="1"/>
    <col min="5" max="5" width="14.6640625" style="39" customWidth="1"/>
    <col min="6" max="6" width="9.109375" style="39"/>
    <col min="7" max="7" width="13.44140625" style="39" customWidth="1"/>
    <col min="8" max="8" width="14.44140625" style="39" customWidth="1"/>
    <col min="9" max="9" width="12.109375" style="39" customWidth="1"/>
    <col min="10" max="10" width="12.88671875" style="39" customWidth="1"/>
    <col min="11" max="16384" width="9.109375" style="39"/>
  </cols>
  <sheetData>
    <row r="2" spans="2:11" ht="18" x14ac:dyDescent="0.3">
      <c r="B2" s="138" t="s">
        <v>56</v>
      </c>
      <c r="C2" s="41"/>
      <c r="D2" s="41"/>
      <c r="E2" s="41"/>
      <c r="F2" s="41"/>
      <c r="G2" s="41"/>
      <c r="H2" s="41"/>
      <c r="I2" s="41"/>
      <c r="J2" s="41"/>
    </row>
    <row r="4" spans="2:11" x14ac:dyDescent="0.3">
      <c r="B4" s="139" t="s">
        <v>57</v>
      </c>
      <c r="C4" s="140" t="s">
        <v>58</v>
      </c>
      <c r="D4" s="141" t="s">
        <v>59</v>
      </c>
      <c r="E4" s="211" t="s">
        <v>64</v>
      </c>
      <c r="F4" s="146" t="s">
        <v>26</v>
      </c>
      <c r="G4" s="143" t="s">
        <v>60</v>
      </c>
      <c r="H4" s="143" t="s">
        <v>61</v>
      </c>
      <c r="I4" s="143" t="s">
        <v>62</v>
      </c>
      <c r="J4" s="143" t="s">
        <v>63</v>
      </c>
    </row>
    <row r="5" spans="2:11" x14ac:dyDescent="0.3">
      <c r="B5" s="209" t="s">
        <v>130</v>
      </c>
      <c r="C5" s="210" t="s">
        <v>86</v>
      </c>
      <c r="D5" s="132" t="s">
        <v>142</v>
      </c>
      <c r="E5" s="211"/>
      <c r="F5" s="133">
        <v>60</v>
      </c>
      <c r="G5" s="109">
        <v>0.63719999999999988</v>
      </c>
      <c r="H5" s="109">
        <v>3.01</v>
      </c>
      <c r="I5" s="109">
        <v>5.1120000000000001</v>
      </c>
      <c r="J5" s="109">
        <v>50.91</v>
      </c>
    </row>
    <row r="6" spans="2:11" x14ac:dyDescent="0.3">
      <c r="B6" s="209"/>
      <c r="C6" s="210"/>
      <c r="D6" s="132" t="s">
        <v>119</v>
      </c>
      <c r="E6" s="211"/>
      <c r="F6" s="149">
        <v>90</v>
      </c>
      <c r="G6" s="109">
        <v>10.199999999999999</v>
      </c>
      <c r="H6" s="109">
        <v>12.926</v>
      </c>
      <c r="I6" s="109">
        <v>13.788</v>
      </c>
      <c r="J6" s="109">
        <v>198</v>
      </c>
    </row>
    <row r="7" spans="2:11" ht="28.5" customHeight="1" x14ac:dyDescent="0.3">
      <c r="B7" s="209"/>
      <c r="C7" s="210"/>
      <c r="D7" s="38" t="s">
        <v>50</v>
      </c>
      <c r="E7" s="211"/>
      <c r="F7" s="2" t="s">
        <v>18</v>
      </c>
      <c r="G7" s="11">
        <v>5.6994999999999996</v>
      </c>
      <c r="H7" s="11">
        <v>4.2989999999999995</v>
      </c>
      <c r="I7" s="11">
        <v>31.990000000000002</v>
      </c>
      <c r="J7" s="11">
        <v>189.29999999999998</v>
      </c>
    </row>
    <row r="8" spans="2:11" x14ac:dyDescent="0.3">
      <c r="B8" s="209"/>
      <c r="C8" s="210"/>
      <c r="D8" s="38" t="s">
        <v>80</v>
      </c>
      <c r="E8" s="211"/>
      <c r="F8" s="2">
        <v>200</v>
      </c>
      <c r="G8" s="11">
        <v>0.66200000000000003</v>
      </c>
      <c r="H8" s="11">
        <v>9.0000000000000011E-2</v>
      </c>
      <c r="I8" s="11">
        <v>22.034000000000002</v>
      </c>
      <c r="J8" s="11">
        <v>92.800000000000011</v>
      </c>
    </row>
    <row r="9" spans="2:11" x14ac:dyDescent="0.3">
      <c r="B9" s="209"/>
      <c r="C9" s="210"/>
      <c r="D9" s="38" t="s">
        <v>29</v>
      </c>
      <c r="E9" s="211"/>
      <c r="F9" s="1">
        <v>30</v>
      </c>
      <c r="G9" s="11">
        <v>1.9799999999999998</v>
      </c>
      <c r="H9" s="11">
        <v>0.36</v>
      </c>
      <c r="I9" s="11">
        <v>11.88</v>
      </c>
      <c r="J9" s="11">
        <v>59.4</v>
      </c>
    </row>
    <row r="10" spans="2:11" ht="15.6" x14ac:dyDescent="0.3">
      <c r="B10" s="209"/>
      <c r="C10" s="210"/>
      <c r="D10" s="9" t="s">
        <v>15</v>
      </c>
      <c r="E10" s="211"/>
      <c r="F10" s="10">
        <v>535</v>
      </c>
      <c r="G10" s="121">
        <f>SUM(G5:G9)</f>
        <v>19.178699999999999</v>
      </c>
      <c r="H10" s="121">
        <f>SUM(H5:H9)</f>
        <v>20.684999999999999</v>
      </c>
      <c r="I10" s="121">
        <f>SUM(I5:I9)</f>
        <v>84.804000000000002</v>
      </c>
      <c r="J10" s="121">
        <f>SUM(J5:J9)</f>
        <v>590.41</v>
      </c>
      <c r="K10" s="67">
        <v>0.25</v>
      </c>
    </row>
    <row r="11" spans="2:11" x14ac:dyDescent="0.3">
      <c r="B11" s="209"/>
      <c r="C11" s="210"/>
      <c r="D11" s="212"/>
      <c r="E11" s="213"/>
      <c r="F11" s="213"/>
      <c r="G11" s="213"/>
      <c r="H11" s="213"/>
      <c r="I11" s="213"/>
      <c r="J11" s="214"/>
    </row>
    <row r="12" spans="2:11" x14ac:dyDescent="0.3">
      <c r="B12" s="209"/>
      <c r="C12" s="210"/>
      <c r="D12" s="132" t="s">
        <v>142</v>
      </c>
      <c r="E12" s="206" t="s">
        <v>65</v>
      </c>
      <c r="F12" s="133">
        <v>60</v>
      </c>
      <c r="G12" s="109">
        <v>0.63719999999999988</v>
      </c>
      <c r="H12" s="109">
        <v>3.01</v>
      </c>
      <c r="I12" s="109">
        <v>5.1120000000000001</v>
      </c>
      <c r="J12" s="109">
        <v>50.91</v>
      </c>
    </row>
    <row r="13" spans="2:11" x14ac:dyDescent="0.3">
      <c r="B13" s="209"/>
      <c r="C13" s="210"/>
      <c r="D13" s="144" t="s">
        <v>111</v>
      </c>
      <c r="E13" s="207"/>
      <c r="F13" s="6">
        <v>90</v>
      </c>
      <c r="G13" s="11">
        <v>10.8</v>
      </c>
      <c r="H13" s="11">
        <v>13.5</v>
      </c>
      <c r="I13" s="11">
        <v>0.9</v>
      </c>
      <c r="J13" s="11">
        <v>187</v>
      </c>
    </row>
    <row r="14" spans="2:11" x14ac:dyDescent="0.3">
      <c r="B14" s="209"/>
      <c r="C14" s="210"/>
      <c r="D14" s="38" t="s">
        <v>129</v>
      </c>
      <c r="E14" s="207"/>
      <c r="F14" s="2" t="s">
        <v>100</v>
      </c>
      <c r="G14" s="11">
        <v>5.68</v>
      </c>
      <c r="H14" s="11">
        <v>2.85</v>
      </c>
      <c r="I14" s="11">
        <v>31.96</v>
      </c>
      <c r="J14" s="11">
        <v>176.1</v>
      </c>
    </row>
    <row r="15" spans="2:11" ht="27.6" x14ac:dyDescent="0.3">
      <c r="B15" s="209"/>
      <c r="C15" s="210"/>
      <c r="D15" s="38" t="s">
        <v>131</v>
      </c>
      <c r="E15" s="207"/>
      <c r="F15" s="2">
        <v>200</v>
      </c>
      <c r="G15" s="11">
        <v>0.66200000000000003</v>
      </c>
      <c r="H15" s="11">
        <v>9.0000000000000011E-2</v>
      </c>
      <c r="I15" s="11">
        <v>32.93</v>
      </c>
      <c r="J15" s="11">
        <v>132.80000000000001</v>
      </c>
    </row>
    <row r="16" spans="2:11" x14ac:dyDescent="0.3">
      <c r="B16" s="209"/>
      <c r="C16" s="210"/>
      <c r="D16" s="38" t="s">
        <v>29</v>
      </c>
      <c r="E16" s="207"/>
      <c r="F16" s="1">
        <v>30</v>
      </c>
      <c r="G16" s="11">
        <v>1.9799999999999998</v>
      </c>
      <c r="H16" s="11">
        <v>0.36</v>
      </c>
      <c r="I16" s="11">
        <v>11.88</v>
      </c>
      <c r="J16" s="11">
        <v>59.4</v>
      </c>
    </row>
    <row r="17" spans="2:11" ht="15.6" x14ac:dyDescent="0.3">
      <c r="B17" s="209"/>
      <c r="C17" s="210"/>
      <c r="D17" s="9" t="s">
        <v>15</v>
      </c>
      <c r="E17" s="208"/>
      <c r="F17" s="12">
        <v>533</v>
      </c>
      <c r="G17" s="147">
        <f>G12+G13+G14+G15+G16</f>
        <v>19.7592</v>
      </c>
      <c r="H17" s="147">
        <f>H12+H13+H14+H15+H16</f>
        <v>19.809999999999999</v>
      </c>
      <c r="I17" s="147">
        <f>I12+I13+I14+I15+I16</f>
        <v>82.781999999999996</v>
      </c>
      <c r="J17" s="147">
        <f>J12+J13+J14+J15+J16</f>
        <v>606.20999999999992</v>
      </c>
      <c r="K17" s="67">
        <v>0.25</v>
      </c>
    </row>
    <row r="18" spans="2:11" ht="15.6" x14ac:dyDescent="0.3">
      <c r="B18" s="155"/>
      <c r="C18" s="156"/>
      <c r="D18" s="80"/>
      <c r="E18" s="157"/>
      <c r="F18" s="87"/>
      <c r="G18" s="88"/>
      <c r="H18" s="88"/>
      <c r="I18" s="88"/>
      <c r="J18" s="88"/>
      <c r="K18" s="67"/>
    </row>
    <row r="20" spans="2:11" x14ac:dyDescent="0.3">
      <c r="B20" s="139" t="s">
        <v>57</v>
      </c>
      <c r="C20" s="140" t="s">
        <v>58</v>
      </c>
      <c r="D20" s="141" t="s">
        <v>59</v>
      </c>
      <c r="E20" s="221" t="s">
        <v>64</v>
      </c>
      <c r="F20" s="146" t="s">
        <v>26</v>
      </c>
      <c r="G20" s="143" t="s">
        <v>60</v>
      </c>
      <c r="H20" s="143" t="s">
        <v>61</v>
      </c>
      <c r="I20" s="143" t="s">
        <v>62</v>
      </c>
      <c r="J20" s="143" t="s">
        <v>63</v>
      </c>
    </row>
    <row r="21" spans="2:11" ht="41.4" x14ac:dyDescent="0.3">
      <c r="B21" s="219"/>
      <c r="C21" s="217"/>
      <c r="D21" s="38" t="s">
        <v>121</v>
      </c>
      <c r="E21" s="222"/>
      <c r="F21" s="2" t="s">
        <v>117</v>
      </c>
      <c r="G21" s="11">
        <v>15.88</v>
      </c>
      <c r="H21" s="11">
        <v>17.78</v>
      </c>
      <c r="I21" s="11">
        <v>45.752000000000002</v>
      </c>
      <c r="J21" s="11">
        <v>374.1</v>
      </c>
    </row>
    <row r="22" spans="2:11" ht="15" customHeight="1" x14ac:dyDescent="0.3">
      <c r="B22" s="219"/>
      <c r="C22" s="217"/>
      <c r="D22" s="38" t="s">
        <v>80</v>
      </c>
      <c r="E22" s="222"/>
      <c r="F22" s="2">
        <v>200</v>
      </c>
      <c r="G22" s="11">
        <v>0.66200000000000003</v>
      </c>
      <c r="H22" s="11">
        <v>9.0000000000000011E-2</v>
      </c>
      <c r="I22" s="11">
        <v>22.034000000000002</v>
      </c>
      <c r="J22" s="11">
        <v>92.800000000000011</v>
      </c>
    </row>
    <row r="23" spans="2:11" ht="15" customHeight="1" x14ac:dyDescent="0.3">
      <c r="B23" s="219"/>
      <c r="C23" s="217"/>
      <c r="D23" s="38" t="s">
        <v>29</v>
      </c>
      <c r="E23" s="222"/>
      <c r="F23" s="1">
        <v>30</v>
      </c>
      <c r="G23" s="11">
        <v>1.9799999999999998</v>
      </c>
      <c r="H23" s="11">
        <v>0.36</v>
      </c>
      <c r="I23" s="11">
        <v>11.88</v>
      </c>
      <c r="J23" s="11">
        <v>59.4</v>
      </c>
    </row>
    <row r="24" spans="2:11" ht="15.6" x14ac:dyDescent="0.3">
      <c r="B24" s="219"/>
      <c r="C24" s="217"/>
      <c r="D24" s="9" t="s">
        <v>15</v>
      </c>
      <c r="E24" s="223"/>
      <c r="F24" s="10">
        <v>473</v>
      </c>
      <c r="G24" s="69">
        <f>SUM(G21:G23)</f>
        <v>18.522000000000002</v>
      </c>
      <c r="H24" s="69">
        <f>SUM(H21:H23)</f>
        <v>18.23</v>
      </c>
      <c r="I24" s="69">
        <f>SUM(I21:I23)</f>
        <v>79.665999999999997</v>
      </c>
      <c r="J24" s="69">
        <f>SUM(J21:J23)</f>
        <v>526.30000000000007</v>
      </c>
      <c r="K24" s="67"/>
    </row>
    <row r="25" spans="2:11" ht="15" customHeight="1" x14ac:dyDescent="0.3">
      <c r="B25" s="219"/>
      <c r="C25" s="217"/>
      <c r="D25" s="212"/>
      <c r="E25" s="213"/>
      <c r="F25" s="213"/>
      <c r="G25" s="213"/>
      <c r="H25" s="213"/>
      <c r="I25" s="213"/>
      <c r="J25" s="214"/>
    </row>
    <row r="26" spans="2:11" ht="36" customHeight="1" x14ac:dyDescent="0.3">
      <c r="B26" s="219"/>
      <c r="C26" s="217"/>
      <c r="D26" s="38" t="s">
        <v>133</v>
      </c>
      <c r="E26" s="215"/>
      <c r="F26" s="2" t="s">
        <v>117</v>
      </c>
      <c r="G26" s="148">
        <f>G13+G14</f>
        <v>16.48</v>
      </c>
      <c r="H26" s="148">
        <f>H13+H14</f>
        <v>16.350000000000001</v>
      </c>
      <c r="I26" s="148">
        <f>I13+I14</f>
        <v>32.86</v>
      </c>
      <c r="J26" s="148">
        <f>J13+J14</f>
        <v>363.1</v>
      </c>
    </row>
    <row r="27" spans="2:11" ht="15" customHeight="1" x14ac:dyDescent="0.3">
      <c r="B27" s="219"/>
      <c r="C27" s="217"/>
      <c r="D27" s="38" t="s">
        <v>80</v>
      </c>
      <c r="E27" s="215"/>
      <c r="F27" s="2">
        <v>200</v>
      </c>
      <c r="G27" s="11">
        <v>0.66200000000000003</v>
      </c>
      <c r="H27" s="11">
        <v>9.0000000000000011E-2</v>
      </c>
      <c r="I27" s="11">
        <v>22.034000000000002</v>
      </c>
      <c r="J27" s="11">
        <v>92.800000000000011</v>
      </c>
    </row>
    <row r="28" spans="2:11" ht="15" customHeight="1" x14ac:dyDescent="0.3">
      <c r="B28" s="219"/>
      <c r="C28" s="217"/>
      <c r="D28" s="38" t="s">
        <v>29</v>
      </c>
      <c r="E28" s="215"/>
      <c r="F28" s="1">
        <v>30</v>
      </c>
      <c r="G28" s="11">
        <v>1.9799999999999998</v>
      </c>
      <c r="H28" s="11">
        <v>0.36</v>
      </c>
      <c r="I28" s="11">
        <v>11.88</v>
      </c>
      <c r="J28" s="11">
        <v>59.4</v>
      </c>
    </row>
    <row r="29" spans="2:11" ht="15.6" x14ac:dyDescent="0.3">
      <c r="B29" s="220"/>
      <c r="C29" s="218"/>
      <c r="D29" s="9" t="s">
        <v>15</v>
      </c>
      <c r="E29" s="216"/>
      <c r="F29" s="10">
        <v>473</v>
      </c>
      <c r="G29" s="69">
        <f>SUM(G26:G28)</f>
        <v>19.122</v>
      </c>
      <c r="H29" s="69">
        <f>SUM(H26:H28)</f>
        <v>16.8</v>
      </c>
      <c r="I29" s="69">
        <f>SUM(I26:I28)</f>
        <v>66.774000000000001</v>
      </c>
      <c r="J29" s="69">
        <f>SUM(J26:J28)</f>
        <v>515.30000000000007</v>
      </c>
      <c r="K29" s="67"/>
    </row>
  </sheetData>
  <mergeCells count="10">
    <mergeCell ref="E12:E17"/>
    <mergeCell ref="B5:B17"/>
    <mergeCell ref="C5:C17"/>
    <mergeCell ref="E4:E10"/>
    <mergeCell ref="D11:J11"/>
    <mergeCell ref="E26:E29"/>
    <mergeCell ref="D25:J25"/>
    <mergeCell ref="C21:C29"/>
    <mergeCell ref="B21:B29"/>
    <mergeCell ref="E20:E24"/>
  </mergeCells>
  <pageMargins left="0.11811023622047245" right="0.11811023622047245" top="0.15748031496062992" bottom="0.15748031496062992" header="0.31496062992125984" footer="0.31496062992125984"/>
  <pageSetup paperSize="9" scale="3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2:K32"/>
  <sheetViews>
    <sheetView topLeftCell="A4" workbookViewId="0">
      <selection activeCell="G32" sqref="G32:J32"/>
    </sheetView>
  </sheetViews>
  <sheetFormatPr defaultColWidth="9.109375" defaultRowHeight="14.4" x14ac:dyDescent="0.3"/>
  <cols>
    <col min="1" max="1" width="9.109375" style="39"/>
    <col min="2" max="2" width="26.88671875" style="39" customWidth="1"/>
    <col min="3" max="3" width="12.6640625" style="39" customWidth="1"/>
    <col min="4" max="4" width="38" style="39" customWidth="1"/>
    <col min="5" max="5" width="14.6640625" style="39" customWidth="1"/>
    <col min="6" max="6" width="9.109375" style="39"/>
    <col min="7" max="7" width="13.44140625" style="39" customWidth="1"/>
    <col min="8" max="8" width="14.44140625" style="39" customWidth="1"/>
    <col min="9" max="9" width="12.109375" style="39" customWidth="1"/>
    <col min="10" max="10" width="12.88671875" style="39" customWidth="1"/>
    <col min="11" max="16384" width="9.109375" style="39"/>
  </cols>
  <sheetData>
    <row r="2" spans="2:11" ht="18" x14ac:dyDescent="0.3">
      <c r="B2" s="138" t="s">
        <v>56</v>
      </c>
      <c r="C2" s="41"/>
      <c r="D2" s="41"/>
      <c r="E2" s="41"/>
      <c r="F2" s="41"/>
      <c r="G2" s="41"/>
      <c r="H2" s="41"/>
      <c r="I2" s="41"/>
      <c r="J2" s="41"/>
    </row>
    <row r="3" spans="2:11" x14ac:dyDescent="0.3">
      <c r="B3" s="41"/>
      <c r="C3" s="41"/>
      <c r="D3" s="41"/>
      <c r="E3" s="41"/>
      <c r="F3" s="41"/>
      <c r="G3" s="41"/>
      <c r="H3" s="41"/>
      <c r="I3" s="41"/>
      <c r="J3" s="41"/>
    </row>
    <row r="6" spans="2:11" x14ac:dyDescent="0.3">
      <c r="B6" s="139" t="s">
        <v>57</v>
      </c>
      <c r="C6" s="142" t="s">
        <v>58</v>
      </c>
      <c r="D6" s="141" t="s">
        <v>59</v>
      </c>
      <c r="E6" s="211" t="s">
        <v>64</v>
      </c>
      <c r="F6" s="146" t="s">
        <v>26</v>
      </c>
      <c r="G6" s="143" t="s">
        <v>60</v>
      </c>
      <c r="H6" s="143" t="s">
        <v>61</v>
      </c>
      <c r="I6" s="143" t="s">
        <v>62</v>
      </c>
      <c r="J6" s="143" t="s">
        <v>63</v>
      </c>
    </row>
    <row r="7" spans="2:11" ht="30" customHeight="1" x14ac:dyDescent="0.3">
      <c r="B7" s="209" t="s">
        <v>134</v>
      </c>
      <c r="C7" s="210" t="s">
        <v>86</v>
      </c>
      <c r="D7" s="38" t="s">
        <v>144</v>
      </c>
      <c r="E7" s="211"/>
      <c r="F7" s="6" t="s">
        <v>145</v>
      </c>
      <c r="G7" s="11">
        <v>16.02</v>
      </c>
      <c r="H7" s="11">
        <v>18.13</v>
      </c>
      <c r="I7" s="11">
        <v>42.98</v>
      </c>
      <c r="J7" s="11">
        <v>386.4</v>
      </c>
    </row>
    <row r="8" spans="2:11" ht="32.25" customHeight="1" x14ac:dyDescent="0.3">
      <c r="B8" s="209"/>
      <c r="C8" s="210"/>
      <c r="D8" s="38" t="s">
        <v>108</v>
      </c>
      <c r="E8" s="211"/>
      <c r="F8" s="2" t="s">
        <v>52</v>
      </c>
      <c r="G8" s="11">
        <v>0.23499999999999999</v>
      </c>
      <c r="H8" s="11">
        <v>0.09</v>
      </c>
      <c r="I8" s="11">
        <v>12.424999999999999</v>
      </c>
      <c r="J8" s="11">
        <v>54.2</v>
      </c>
    </row>
    <row r="9" spans="2:11" x14ac:dyDescent="0.3">
      <c r="B9" s="209"/>
      <c r="C9" s="210"/>
      <c r="D9" s="38" t="s">
        <v>28</v>
      </c>
      <c r="E9" s="211"/>
      <c r="F9" s="2">
        <v>25</v>
      </c>
      <c r="G9" s="11">
        <v>1.9</v>
      </c>
      <c r="H9" s="11">
        <v>0.2</v>
      </c>
      <c r="I9" s="11">
        <v>12.3</v>
      </c>
      <c r="J9" s="11">
        <v>58.75</v>
      </c>
    </row>
    <row r="10" spans="2:11" ht="15" customHeight="1" x14ac:dyDescent="0.3">
      <c r="B10" s="209"/>
      <c r="C10" s="210"/>
      <c r="D10" s="38" t="s">
        <v>29</v>
      </c>
      <c r="E10" s="211"/>
      <c r="F10" s="1">
        <v>30</v>
      </c>
      <c r="G10" s="11">
        <v>1.9799999999999998</v>
      </c>
      <c r="H10" s="11">
        <v>0.36</v>
      </c>
      <c r="I10" s="11">
        <v>11.88</v>
      </c>
      <c r="J10" s="11">
        <v>59.4</v>
      </c>
    </row>
    <row r="11" spans="2:11" ht="15.6" x14ac:dyDescent="0.3">
      <c r="B11" s="209"/>
      <c r="C11" s="210"/>
      <c r="D11" s="91" t="s">
        <v>15</v>
      </c>
      <c r="E11" s="211"/>
      <c r="F11" s="158">
        <v>500</v>
      </c>
      <c r="G11" s="124">
        <v>20.134999999999998</v>
      </c>
      <c r="H11" s="124">
        <v>18.779999999999998</v>
      </c>
      <c r="I11" s="124">
        <v>79.584999999999994</v>
      </c>
      <c r="J11" s="124">
        <v>558.75</v>
      </c>
      <c r="K11" s="67">
        <v>0.25</v>
      </c>
    </row>
    <row r="12" spans="2:11" x14ac:dyDescent="0.3">
      <c r="B12" s="209"/>
      <c r="C12" s="210"/>
      <c r="D12" s="212"/>
      <c r="E12" s="213"/>
      <c r="F12" s="213"/>
      <c r="G12" s="213"/>
      <c r="H12" s="213"/>
      <c r="I12" s="213"/>
      <c r="J12" s="214"/>
    </row>
    <row r="13" spans="2:11" x14ac:dyDescent="0.3">
      <c r="B13" s="209"/>
      <c r="C13" s="210"/>
      <c r="D13" s="38" t="s">
        <v>111</v>
      </c>
      <c r="E13" s="224" t="s">
        <v>65</v>
      </c>
      <c r="F13" s="6">
        <v>90</v>
      </c>
      <c r="G13" s="11">
        <v>10.8</v>
      </c>
      <c r="H13" s="11">
        <v>13.5</v>
      </c>
      <c r="I13" s="11">
        <v>0.9</v>
      </c>
      <c r="J13" s="11">
        <v>169.3</v>
      </c>
    </row>
    <row r="14" spans="2:11" ht="27.6" x14ac:dyDescent="0.3">
      <c r="B14" s="209"/>
      <c r="C14" s="210"/>
      <c r="D14" s="38" t="s">
        <v>106</v>
      </c>
      <c r="E14" s="224"/>
      <c r="F14" s="2" t="s">
        <v>73</v>
      </c>
      <c r="G14" s="11">
        <v>4.085</v>
      </c>
      <c r="H14" s="11">
        <v>5.08</v>
      </c>
      <c r="I14" s="11">
        <v>42.261000000000003</v>
      </c>
      <c r="J14" s="11">
        <v>216.9</v>
      </c>
    </row>
    <row r="15" spans="2:11" x14ac:dyDescent="0.3">
      <c r="B15" s="209"/>
      <c r="C15" s="210"/>
      <c r="D15" s="38" t="s">
        <v>108</v>
      </c>
      <c r="E15" s="224"/>
      <c r="F15" s="2" t="s">
        <v>52</v>
      </c>
      <c r="G15" s="11">
        <v>0.23499999999999999</v>
      </c>
      <c r="H15" s="11">
        <v>0.09</v>
      </c>
      <c r="I15" s="11">
        <v>12.424999999999999</v>
      </c>
      <c r="J15" s="11">
        <v>54.2</v>
      </c>
    </row>
    <row r="16" spans="2:11" x14ac:dyDescent="0.3">
      <c r="B16" s="209"/>
      <c r="C16" s="210"/>
      <c r="D16" s="38" t="s">
        <v>28</v>
      </c>
      <c r="E16" s="224"/>
      <c r="F16" s="1">
        <v>25</v>
      </c>
      <c r="G16" s="11">
        <v>1.9</v>
      </c>
      <c r="H16" s="11">
        <v>0.2</v>
      </c>
      <c r="I16" s="11">
        <v>12.3</v>
      </c>
      <c r="J16" s="11">
        <v>58.75</v>
      </c>
    </row>
    <row r="17" spans="2:11" x14ac:dyDescent="0.3">
      <c r="B17" s="209"/>
      <c r="C17" s="210"/>
      <c r="D17" s="38" t="s">
        <v>29</v>
      </c>
      <c r="E17" s="224"/>
      <c r="F17" s="1">
        <v>30</v>
      </c>
      <c r="G17" s="11">
        <v>1.9799999999999998</v>
      </c>
      <c r="H17" s="11">
        <v>0.36</v>
      </c>
      <c r="I17" s="11">
        <v>11.88</v>
      </c>
      <c r="J17" s="11">
        <v>59.4</v>
      </c>
    </row>
    <row r="18" spans="2:11" ht="15.6" x14ac:dyDescent="0.3">
      <c r="B18" s="209"/>
      <c r="C18" s="210"/>
      <c r="D18" s="91" t="s">
        <v>15</v>
      </c>
      <c r="E18" s="224"/>
      <c r="F18" s="4">
        <v>528</v>
      </c>
      <c r="G18" s="8">
        <f>SUM(G13:G17)</f>
        <v>19</v>
      </c>
      <c r="H18" s="8">
        <f>SUM(H13:H17)</f>
        <v>19.229999999999997</v>
      </c>
      <c r="I18" s="8">
        <f>SUM(I13:I17)</f>
        <v>79.765999999999991</v>
      </c>
      <c r="J18" s="8">
        <f>SUM(J13:J17)</f>
        <v>558.55000000000007</v>
      </c>
      <c r="K18" s="67">
        <v>0.25</v>
      </c>
    </row>
    <row r="20" spans="2:11" x14ac:dyDescent="0.3">
      <c r="B20" s="139" t="s">
        <v>57</v>
      </c>
      <c r="C20" s="142" t="s">
        <v>58</v>
      </c>
      <c r="D20" s="141" t="s">
        <v>59</v>
      </c>
      <c r="E20" s="211" t="s">
        <v>64</v>
      </c>
      <c r="F20" s="146" t="s">
        <v>26</v>
      </c>
      <c r="G20" s="143" t="s">
        <v>60</v>
      </c>
      <c r="H20" s="143" t="s">
        <v>61</v>
      </c>
      <c r="I20" s="143" t="s">
        <v>62</v>
      </c>
      <c r="J20" s="143" t="s">
        <v>63</v>
      </c>
    </row>
    <row r="21" spans="2:11" ht="27.6" x14ac:dyDescent="0.3">
      <c r="B21" s="209" t="s">
        <v>134</v>
      </c>
      <c r="C21" s="210" t="s">
        <v>99</v>
      </c>
      <c r="D21" s="38" t="s">
        <v>144</v>
      </c>
      <c r="E21" s="211"/>
      <c r="F21" s="2" t="s">
        <v>159</v>
      </c>
      <c r="G21" s="11">
        <v>17.904</v>
      </c>
      <c r="H21" s="11">
        <v>21.213999999999999</v>
      </c>
      <c r="I21" s="11">
        <v>47.963999999999999</v>
      </c>
      <c r="J21" s="11">
        <v>442.6</v>
      </c>
    </row>
    <row r="22" spans="2:11" x14ac:dyDescent="0.3">
      <c r="B22" s="209"/>
      <c r="C22" s="210"/>
      <c r="D22" s="38" t="s">
        <v>108</v>
      </c>
      <c r="E22" s="211"/>
      <c r="F22" s="2" t="s">
        <v>52</v>
      </c>
      <c r="G22" s="11">
        <v>0.23499999999999999</v>
      </c>
      <c r="H22" s="11">
        <v>0.09</v>
      </c>
      <c r="I22" s="11">
        <v>12.424999999999999</v>
      </c>
      <c r="J22" s="11">
        <v>54.2</v>
      </c>
    </row>
    <row r="23" spans="2:11" x14ac:dyDescent="0.3">
      <c r="B23" s="209"/>
      <c r="C23" s="210"/>
      <c r="D23" s="38" t="s">
        <v>28</v>
      </c>
      <c r="E23" s="211"/>
      <c r="F23" s="1">
        <v>20</v>
      </c>
      <c r="G23" s="11">
        <v>1.52</v>
      </c>
      <c r="H23" s="11">
        <v>0.16000000000000003</v>
      </c>
      <c r="I23" s="11">
        <v>9.8400000000000016</v>
      </c>
      <c r="J23" s="11">
        <v>47.000000000000007</v>
      </c>
    </row>
    <row r="24" spans="2:11" x14ac:dyDescent="0.3">
      <c r="B24" s="209"/>
      <c r="C24" s="210"/>
      <c r="D24" s="38" t="s">
        <v>29</v>
      </c>
      <c r="E24" s="211"/>
      <c r="F24" s="1">
        <v>30</v>
      </c>
      <c r="G24" s="11">
        <v>1.9799999999999998</v>
      </c>
      <c r="H24" s="11">
        <v>0.36</v>
      </c>
      <c r="I24" s="11">
        <v>11.88</v>
      </c>
      <c r="J24" s="11">
        <v>59.4</v>
      </c>
    </row>
    <row r="25" spans="2:11" ht="15.6" x14ac:dyDescent="0.3">
      <c r="B25" s="209"/>
      <c r="C25" s="210"/>
      <c r="D25" s="91" t="s">
        <v>15</v>
      </c>
      <c r="E25" s="211"/>
      <c r="F25" s="4">
        <v>533</v>
      </c>
      <c r="G25" s="8">
        <f>SUM(G21:G24)</f>
        <v>21.638999999999999</v>
      </c>
      <c r="H25" s="8">
        <f>SUM(H21:H24)</f>
        <v>21.823999999999998</v>
      </c>
      <c r="I25" s="8">
        <f>SUM(I21:I24)</f>
        <v>82.108999999999995</v>
      </c>
      <c r="J25" s="8">
        <f>SUM(J21:J24)</f>
        <v>603.20000000000005</v>
      </c>
      <c r="K25" s="67"/>
    </row>
    <row r="26" spans="2:11" x14ac:dyDescent="0.3">
      <c r="B26" s="209"/>
      <c r="C26" s="210"/>
    </row>
    <row r="27" spans="2:11" x14ac:dyDescent="0.3">
      <c r="B27" s="209"/>
      <c r="C27" s="210"/>
      <c r="D27" s="38" t="s">
        <v>111</v>
      </c>
      <c r="E27" s="224"/>
      <c r="F27" s="6">
        <v>100</v>
      </c>
      <c r="G27" s="11">
        <v>12</v>
      </c>
      <c r="H27" s="11">
        <v>15</v>
      </c>
      <c r="I27" s="11">
        <v>0.9</v>
      </c>
      <c r="J27" s="11">
        <v>187</v>
      </c>
    </row>
    <row r="28" spans="2:11" x14ac:dyDescent="0.3">
      <c r="B28" s="209"/>
      <c r="C28" s="210"/>
      <c r="D28" s="38" t="s">
        <v>132</v>
      </c>
      <c r="E28" s="224"/>
      <c r="F28" s="2">
        <v>200</v>
      </c>
      <c r="G28" s="11">
        <v>7.47</v>
      </c>
      <c r="H28" s="11">
        <v>8.09</v>
      </c>
      <c r="I28" s="11">
        <v>36.979999999999997</v>
      </c>
      <c r="J28" s="11">
        <v>252</v>
      </c>
    </row>
    <row r="29" spans="2:11" x14ac:dyDescent="0.3">
      <c r="B29" s="209"/>
      <c r="C29" s="210"/>
      <c r="D29" s="38" t="s">
        <v>108</v>
      </c>
      <c r="E29" s="224"/>
      <c r="F29" s="2" t="s">
        <v>52</v>
      </c>
      <c r="G29" s="11">
        <v>0.23499999999999999</v>
      </c>
      <c r="H29" s="11">
        <v>0.09</v>
      </c>
      <c r="I29" s="11">
        <v>12.424999999999999</v>
      </c>
      <c r="J29" s="11">
        <v>54.2</v>
      </c>
    </row>
    <row r="30" spans="2:11" x14ac:dyDescent="0.3">
      <c r="B30" s="209"/>
      <c r="C30" s="210"/>
      <c r="D30" s="38" t="s">
        <v>28</v>
      </c>
      <c r="E30" s="224"/>
      <c r="F30" s="2">
        <v>20</v>
      </c>
      <c r="G30" s="11">
        <v>1.52</v>
      </c>
      <c r="H30" s="11">
        <v>0.16000000000000003</v>
      </c>
      <c r="I30" s="11">
        <v>9.8400000000000016</v>
      </c>
      <c r="J30" s="11">
        <v>47.000000000000007</v>
      </c>
    </row>
    <row r="31" spans="2:11" x14ac:dyDescent="0.3">
      <c r="B31" s="209"/>
      <c r="C31" s="210"/>
      <c r="D31" s="38" t="s">
        <v>29</v>
      </c>
      <c r="E31" s="224"/>
      <c r="F31" s="1">
        <v>30</v>
      </c>
      <c r="G31" s="11">
        <v>1.98</v>
      </c>
      <c r="H31" s="11">
        <v>0.36</v>
      </c>
      <c r="I31" s="11">
        <v>11.88</v>
      </c>
      <c r="J31" s="11">
        <v>59.400000000000006</v>
      </c>
    </row>
    <row r="32" spans="2:11" ht="15.6" x14ac:dyDescent="0.3">
      <c r="B32" s="209"/>
      <c r="C32" s="210"/>
      <c r="D32" s="91" t="s">
        <v>15</v>
      </c>
      <c r="E32" s="224"/>
      <c r="F32" s="4">
        <v>550</v>
      </c>
      <c r="G32" s="8">
        <f>G27+G28+G29+G30+G31</f>
        <v>23.204999999999998</v>
      </c>
      <c r="H32" s="8">
        <f>H27+H28+H29+H30+H31</f>
        <v>23.7</v>
      </c>
      <c r="I32" s="8">
        <f>I27+I28+I29+I30+I31</f>
        <v>72.024999999999991</v>
      </c>
      <c r="J32" s="8">
        <f>J27+J28+J29+J30+J31</f>
        <v>599.6</v>
      </c>
      <c r="K32" s="67"/>
    </row>
  </sheetData>
  <mergeCells count="9">
    <mergeCell ref="E6:E11"/>
    <mergeCell ref="B7:B18"/>
    <mergeCell ref="C7:C18"/>
    <mergeCell ref="E13:E18"/>
    <mergeCell ref="E20:E25"/>
    <mergeCell ref="B21:B32"/>
    <mergeCell ref="C21:C32"/>
    <mergeCell ref="E27:E32"/>
    <mergeCell ref="D12:J12"/>
  </mergeCells>
  <pageMargins left="0.7" right="0.7" top="0.75" bottom="0.75" header="0.3" footer="0.3"/>
  <pageSetup paperSize="9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workbookViewId="0">
      <selection activeCell="M35" sqref="M35"/>
    </sheetView>
  </sheetViews>
  <sheetFormatPr defaultColWidth="9.109375" defaultRowHeight="13.8" x14ac:dyDescent="0.25"/>
  <cols>
    <col min="1" max="1" width="24.5546875" style="17" customWidth="1"/>
    <col min="2" max="2" width="9.5546875" style="17" bestFit="1" customWidth="1"/>
    <col min="3" max="3" width="10.5546875" style="17" customWidth="1"/>
    <col min="4" max="4" width="26.109375" style="17" customWidth="1"/>
    <col min="5" max="6" width="10.5546875" style="17" customWidth="1"/>
    <col min="7" max="7" width="24" style="17" customWidth="1"/>
    <col min="8" max="9" width="9.5546875" style="17" bestFit="1" customWidth="1"/>
    <col min="10" max="10" width="22.5546875" style="17" customWidth="1"/>
    <col min="11" max="12" width="9.5546875" style="17" bestFit="1" customWidth="1"/>
    <col min="13" max="13" width="24.109375" style="17" customWidth="1"/>
    <col min="14" max="15" width="9.5546875" style="17" bestFit="1" customWidth="1"/>
    <col min="16" max="16" width="27.6640625" style="17" customWidth="1"/>
    <col min="17" max="18" width="9.5546875" style="17" bestFit="1" customWidth="1"/>
    <col min="19" max="16384" width="9.109375" style="17"/>
  </cols>
  <sheetData>
    <row r="1" spans="1:18" ht="15" customHeight="1" x14ac:dyDescent="0.25">
      <c r="A1" s="231" t="s">
        <v>140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153"/>
    </row>
    <row r="2" spans="1:18" ht="15" customHeight="1" x14ac:dyDescent="0.25">
      <c r="A2" s="232" t="s">
        <v>66</v>
      </c>
      <c r="B2" s="232"/>
      <c r="C2" s="232"/>
      <c r="D2" s="232"/>
      <c r="E2" s="232"/>
      <c r="F2" s="232"/>
      <c r="G2" s="232"/>
      <c r="H2" s="153"/>
      <c r="I2" s="153"/>
      <c r="J2" s="153"/>
      <c r="K2" s="153"/>
      <c r="L2" s="153"/>
      <c r="M2" s="233" t="s">
        <v>171</v>
      </c>
      <c r="N2" s="233"/>
      <c r="O2" s="233"/>
      <c r="P2" s="153" t="s">
        <v>194</v>
      </c>
      <c r="Q2" s="153"/>
      <c r="R2" s="153"/>
    </row>
    <row r="3" spans="1:18" x14ac:dyDescent="0.25">
      <c r="A3" s="228" t="s">
        <v>25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30"/>
    </row>
    <row r="4" spans="1:18" x14ac:dyDescent="0.25">
      <c r="A4" s="228" t="s">
        <v>14</v>
      </c>
      <c r="B4" s="229"/>
      <c r="C4" s="230"/>
      <c r="D4" s="228" t="s">
        <v>16</v>
      </c>
      <c r="E4" s="229"/>
      <c r="F4" s="230"/>
      <c r="G4" s="228" t="s">
        <v>17</v>
      </c>
      <c r="H4" s="229"/>
      <c r="I4" s="230"/>
      <c r="J4" s="228" t="s">
        <v>19</v>
      </c>
      <c r="K4" s="229"/>
      <c r="L4" s="230"/>
      <c r="M4" s="227" t="s">
        <v>20</v>
      </c>
      <c r="N4" s="227"/>
      <c r="O4" s="227"/>
      <c r="P4" s="228" t="s">
        <v>21</v>
      </c>
      <c r="Q4" s="229"/>
      <c r="R4" s="230"/>
    </row>
    <row r="5" spans="1:18" ht="18.75" customHeight="1" x14ac:dyDescent="0.25">
      <c r="A5" s="18" t="s">
        <v>0</v>
      </c>
      <c r="B5" s="225" t="s">
        <v>26</v>
      </c>
      <c r="C5" s="226"/>
      <c r="D5" s="18" t="s">
        <v>0</v>
      </c>
      <c r="E5" s="225" t="s">
        <v>26</v>
      </c>
      <c r="F5" s="226"/>
      <c r="G5" s="19" t="s">
        <v>0</v>
      </c>
      <c r="H5" s="225" t="s">
        <v>26</v>
      </c>
      <c r="I5" s="226"/>
      <c r="J5" s="18" t="s">
        <v>0</v>
      </c>
      <c r="K5" s="225" t="s">
        <v>26</v>
      </c>
      <c r="L5" s="226"/>
      <c r="M5" s="18" t="s">
        <v>0</v>
      </c>
      <c r="N5" s="225" t="s">
        <v>26</v>
      </c>
      <c r="O5" s="226"/>
      <c r="P5" s="18" t="s">
        <v>0</v>
      </c>
      <c r="Q5" s="225" t="s">
        <v>26</v>
      </c>
      <c r="R5" s="226"/>
    </row>
    <row r="6" spans="1:18" ht="26.4" x14ac:dyDescent="0.25">
      <c r="A6" s="20"/>
      <c r="B6" s="21" t="s">
        <v>67</v>
      </c>
      <c r="C6" s="16" t="s">
        <v>94</v>
      </c>
      <c r="D6" s="20"/>
      <c r="E6" s="21" t="s">
        <v>67</v>
      </c>
      <c r="F6" s="16" t="s">
        <v>94</v>
      </c>
      <c r="G6" s="19"/>
      <c r="H6" s="21" t="s">
        <v>67</v>
      </c>
      <c r="I6" s="16" t="s">
        <v>94</v>
      </c>
      <c r="J6" s="20"/>
      <c r="K6" s="21" t="s">
        <v>67</v>
      </c>
      <c r="L6" s="16" t="s">
        <v>94</v>
      </c>
      <c r="M6" s="20"/>
      <c r="N6" s="21" t="s">
        <v>67</v>
      </c>
      <c r="O6" s="16" t="s">
        <v>94</v>
      </c>
      <c r="P6" s="20"/>
      <c r="Q6" s="21" t="s">
        <v>67</v>
      </c>
      <c r="R6" s="16" t="s">
        <v>94</v>
      </c>
    </row>
    <row r="7" spans="1:18" ht="44.25" customHeight="1" x14ac:dyDescent="0.25">
      <c r="A7" s="15" t="s">
        <v>142</v>
      </c>
      <c r="B7" s="23">
        <v>60</v>
      </c>
      <c r="C7" s="23" t="s">
        <v>91</v>
      </c>
      <c r="D7" s="13" t="s">
        <v>30</v>
      </c>
      <c r="E7" s="22">
        <v>100</v>
      </c>
      <c r="F7" s="23" t="s">
        <v>91</v>
      </c>
      <c r="G7" s="15" t="s">
        <v>43</v>
      </c>
      <c r="H7" s="23">
        <v>10</v>
      </c>
      <c r="I7" s="23" t="s">
        <v>91</v>
      </c>
      <c r="J7" s="15" t="s">
        <v>149</v>
      </c>
      <c r="K7" s="23">
        <v>60</v>
      </c>
      <c r="L7" s="23" t="s">
        <v>91</v>
      </c>
      <c r="M7" s="13" t="s">
        <v>43</v>
      </c>
      <c r="N7" s="22">
        <v>15</v>
      </c>
      <c r="O7" s="22" t="s">
        <v>91</v>
      </c>
      <c r="P7" s="15" t="s">
        <v>141</v>
      </c>
      <c r="Q7" s="22">
        <v>80</v>
      </c>
      <c r="R7" s="22" t="s">
        <v>91</v>
      </c>
    </row>
    <row r="8" spans="1:18" ht="63" customHeight="1" x14ac:dyDescent="0.25">
      <c r="A8" s="13" t="s">
        <v>153</v>
      </c>
      <c r="B8" s="24" t="s">
        <v>42</v>
      </c>
      <c r="C8" s="24" t="s">
        <v>42</v>
      </c>
      <c r="D8" s="13" t="s">
        <v>136</v>
      </c>
      <c r="E8" s="24" t="s">
        <v>139</v>
      </c>
      <c r="F8" s="24" t="s">
        <v>139</v>
      </c>
      <c r="G8" s="13" t="s">
        <v>93</v>
      </c>
      <c r="H8" s="24" t="s">
        <v>23</v>
      </c>
      <c r="I8" s="24" t="s">
        <v>23</v>
      </c>
      <c r="J8" s="13" t="s">
        <v>152</v>
      </c>
      <c r="K8" s="24" t="s">
        <v>42</v>
      </c>
      <c r="L8" s="24" t="s">
        <v>42</v>
      </c>
      <c r="M8" s="13" t="s">
        <v>165</v>
      </c>
      <c r="N8" s="25" t="s">
        <v>96</v>
      </c>
      <c r="O8" s="25" t="s">
        <v>96</v>
      </c>
      <c r="P8" s="13" t="s">
        <v>135</v>
      </c>
      <c r="Q8" s="25">
        <v>90</v>
      </c>
      <c r="R8" s="24" t="s">
        <v>42</v>
      </c>
    </row>
    <row r="9" spans="1:18" ht="73.5" customHeight="1" x14ac:dyDescent="0.25">
      <c r="A9" s="13" t="s">
        <v>68</v>
      </c>
      <c r="B9" s="25" t="s">
        <v>18</v>
      </c>
      <c r="C9" s="25" t="s">
        <v>100</v>
      </c>
      <c r="D9" s="13" t="s">
        <v>151</v>
      </c>
      <c r="E9" s="24" t="s">
        <v>18</v>
      </c>
      <c r="F9" s="25" t="s">
        <v>73</v>
      </c>
      <c r="G9" s="15" t="s">
        <v>95</v>
      </c>
      <c r="H9" s="26">
        <v>150</v>
      </c>
      <c r="I9" s="26">
        <v>150</v>
      </c>
      <c r="J9" s="13" t="s">
        <v>38</v>
      </c>
      <c r="K9" s="25" t="s">
        <v>100</v>
      </c>
      <c r="L9" s="25" t="s">
        <v>100</v>
      </c>
      <c r="M9" s="162" t="s">
        <v>172</v>
      </c>
      <c r="N9" s="163" t="s">
        <v>147</v>
      </c>
      <c r="O9" s="163" t="s">
        <v>169</v>
      </c>
      <c r="P9" s="33" t="s">
        <v>101</v>
      </c>
      <c r="Q9" s="23" t="s">
        <v>100</v>
      </c>
      <c r="R9" s="25" t="s">
        <v>100</v>
      </c>
    </row>
    <row r="10" spans="1:18" ht="45" customHeight="1" x14ac:dyDescent="0.25">
      <c r="A10" s="15" t="s">
        <v>82</v>
      </c>
      <c r="B10" s="23">
        <v>200</v>
      </c>
      <c r="C10" s="23">
        <v>200</v>
      </c>
      <c r="D10" s="15" t="s">
        <v>27</v>
      </c>
      <c r="E10" s="23" t="s">
        <v>51</v>
      </c>
      <c r="F10" s="23" t="s">
        <v>51</v>
      </c>
      <c r="G10" s="13" t="s">
        <v>69</v>
      </c>
      <c r="H10" s="25" t="s">
        <v>52</v>
      </c>
      <c r="I10" s="25" t="s">
        <v>52</v>
      </c>
      <c r="J10" s="13" t="s">
        <v>109</v>
      </c>
      <c r="K10" s="25" t="s">
        <v>120</v>
      </c>
      <c r="L10" s="25" t="s">
        <v>120</v>
      </c>
      <c r="M10" s="13" t="s">
        <v>167</v>
      </c>
      <c r="N10" s="25">
        <v>200</v>
      </c>
      <c r="O10" s="23">
        <v>200</v>
      </c>
      <c r="P10" s="13" t="s">
        <v>69</v>
      </c>
      <c r="Q10" s="25" t="s">
        <v>52</v>
      </c>
      <c r="R10" s="25" t="s">
        <v>52</v>
      </c>
    </row>
    <row r="11" spans="1:18" x14ac:dyDescent="0.25">
      <c r="A11" s="13"/>
      <c r="B11" s="22"/>
      <c r="C11" s="22"/>
      <c r="D11" s="13"/>
      <c r="E11" s="22"/>
      <c r="F11" s="22"/>
      <c r="G11" s="13" t="s">
        <v>28</v>
      </c>
      <c r="H11" s="22" t="s">
        <v>91</v>
      </c>
      <c r="I11" s="22">
        <v>20</v>
      </c>
      <c r="J11" s="13" t="s">
        <v>28</v>
      </c>
      <c r="K11" s="22">
        <v>30</v>
      </c>
      <c r="L11" s="22">
        <v>20</v>
      </c>
      <c r="M11" s="13" t="s">
        <v>28</v>
      </c>
      <c r="N11" s="22">
        <v>45</v>
      </c>
      <c r="O11" s="22" t="s">
        <v>91</v>
      </c>
      <c r="P11" s="13" t="s">
        <v>28</v>
      </c>
      <c r="Q11" s="22" t="s">
        <v>91</v>
      </c>
      <c r="R11" s="22">
        <v>20</v>
      </c>
    </row>
    <row r="12" spans="1:18" x14ac:dyDescent="0.25">
      <c r="A12" s="13" t="s">
        <v>29</v>
      </c>
      <c r="B12" s="22">
        <v>30</v>
      </c>
      <c r="C12" s="22">
        <v>30</v>
      </c>
      <c r="D12" s="13" t="s">
        <v>29</v>
      </c>
      <c r="E12" s="22">
        <v>30</v>
      </c>
      <c r="F12" s="22">
        <v>30</v>
      </c>
      <c r="G12" s="13" t="s">
        <v>29</v>
      </c>
      <c r="H12" s="22">
        <v>50</v>
      </c>
      <c r="I12" s="22">
        <v>30</v>
      </c>
      <c r="J12" s="13" t="s">
        <v>29</v>
      </c>
      <c r="K12" s="22">
        <v>40</v>
      </c>
      <c r="L12" s="22">
        <v>30</v>
      </c>
      <c r="M12" s="13" t="s">
        <v>29</v>
      </c>
      <c r="N12" s="22" t="s">
        <v>91</v>
      </c>
      <c r="O12" s="22">
        <v>30</v>
      </c>
      <c r="P12" s="13" t="s">
        <v>29</v>
      </c>
      <c r="Q12" s="22">
        <v>30</v>
      </c>
      <c r="R12" s="22">
        <v>30</v>
      </c>
    </row>
    <row r="13" spans="1:18" x14ac:dyDescent="0.25">
      <c r="A13" s="27" t="s">
        <v>15</v>
      </c>
      <c r="B13" s="28">
        <v>535</v>
      </c>
      <c r="C13" s="28">
        <v>473</v>
      </c>
      <c r="D13" s="27" t="s">
        <v>15</v>
      </c>
      <c r="E13" s="28">
        <v>545</v>
      </c>
      <c r="F13" s="28">
        <v>473</v>
      </c>
      <c r="G13" s="27" t="s">
        <v>15</v>
      </c>
      <c r="H13" s="28">
        <v>510</v>
      </c>
      <c r="I13" s="28">
        <v>500</v>
      </c>
      <c r="J13" s="27" t="s">
        <v>15</v>
      </c>
      <c r="K13" s="28">
        <v>573</v>
      </c>
      <c r="L13" s="28">
        <v>493</v>
      </c>
      <c r="M13" s="29" t="s">
        <v>15</v>
      </c>
      <c r="N13" s="28">
        <v>545</v>
      </c>
      <c r="O13" s="28">
        <v>512</v>
      </c>
      <c r="P13" s="27" t="s">
        <v>15</v>
      </c>
      <c r="Q13" s="28">
        <v>553</v>
      </c>
      <c r="R13" s="119">
        <v>493</v>
      </c>
    </row>
    <row r="14" spans="1:18" x14ac:dyDescent="0.25">
      <c r="A14" s="30" t="s">
        <v>60</v>
      </c>
      <c r="B14" s="136">
        <v>19.18</v>
      </c>
      <c r="C14" s="136">
        <v>18.52</v>
      </c>
      <c r="D14" s="137"/>
      <c r="E14" s="136">
        <v>16.100000000000001</v>
      </c>
      <c r="F14" s="136">
        <v>17.75</v>
      </c>
      <c r="G14" s="30"/>
      <c r="H14" s="136">
        <v>20.2</v>
      </c>
      <c r="I14" s="136">
        <v>17.77</v>
      </c>
      <c r="J14" s="137"/>
      <c r="K14" s="136">
        <v>19.39</v>
      </c>
      <c r="L14" s="136">
        <v>16.89</v>
      </c>
      <c r="M14" s="137"/>
      <c r="N14" s="136">
        <v>20.09</v>
      </c>
      <c r="O14" s="136">
        <v>16.41</v>
      </c>
      <c r="P14" s="137"/>
      <c r="Q14" s="136">
        <v>19.940000000000001</v>
      </c>
      <c r="R14" s="136">
        <v>20.41</v>
      </c>
    </row>
    <row r="15" spans="1:18" x14ac:dyDescent="0.25">
      <c r="A15" s="30" t="s">
        <v>61</v>
      </c>
      <c r="B15" s="136">
        <v>20.69</v>
      </c>
      <c r="C15" s="136">
        <v>18.23</v>
      </c>
      <c r="D15" s="137"/>
      <c r="E15" s="136">
        <v>16.07</v>
      </c>
      <c r="F15" s="136">
        <v>17.21</v>
      </c>
      <c r="G15" s="30"/>
      <c r="H15" s="136">
        <v>20.36</v>
      </c>
      <c r="I15" s="136">
        <v>17.62</v>
      </c>
      <c r="J15" s="137"/>
      <c r="K15" s="136">
        <v>20.02</v>
      </c>
      <c r="L15" s="136">
        <v>19.16</v>
      </c>
      <c r="M15" s="137"/>
      <c r="N15" s="136">
        <v>20.079999999999998</v>
      </c>
      <c r="O15" s="136">
        <v>14.72</v>
      </c>
      <c r="P15" s="137"/>
      <c r="Q15" s="136">
        <v>20.18</v>
      </c>
      <c r="R15" s="136">
        <v>17.739999999999998</v>
      </c>
    </row>
    <row r="16" spans="1:18" x14ac:dyDescent="0.25">
      <c r="A16" s="14" t="s">
        <v>62</v>
      </c>
      <c r="B16" s="136">
        <v>84.8</v>
      </c>
      <c r="C16" s="136">
        <v>79.67</v>
      </c>
      <c r="D16" s="137"/>
      <c r="E16" s="136">
        <v>64.010000000000005</v>
      </c>
      <c r="F16" s="136">
        <v>63.08</v>
      </c>
      <c r="G16" s="14"/>
      <c r="H16" s="136">
        <v>79.97</v>
      </c>
      <c r="I16" s="136">
        <v>81.89</v>
      </c>
      <c r="J16" s="137"/>
      <c r="K16" s="136">
        <v>81.72</v>
      </c>
      <c r="L16" s="136">
        <v>66.959999999999994</v>
      </c>
      <c r="M16" s="137"/>
      <c r="N16" s="136">
        <v>83.92</v>
      </c>
      <c r="O16" s="136">
        <v>80.03</v>
      </c>
      <c r="P16" s="137"/>
      <c r="Q16" s="136">
        <v>80.569999999999993</v>
      </c>
      <c r="R16" s="136">
        <v>85.23</v>
      </c>
    </row>
    <row r="17" spans="1:18" x14ac:dyDescent="0.25">
      <c r="A17" s="14" t="s">
        <v>63</v>
      </c>
      <c r="B17" s="136">
        <v>590.41</v>
      </c>
      <c r="C17" s="136">
        <v>526.29999999999995</v>
      </c>
      <c r="D17" s="137"/>
      <c r="E17" s="136">
        <v>477.3</v>
      </c>
      <c r="F17" s="136">
        <v>476.2</v>
      </c>
      <c r="G17" s="14"/>
      <c r="H17" s="136">
        <v>609.65</v>
      </c>
      <c r="I17" s="136">
        <v>582.72</v>
      </c>
      <c r="J17" s="137"/>
      <c r="K17" s="136">
        <v>571.65</v>
      </c>
      <c r="L17" s="136">
        <v>499.55</v>
      </c>
      <c r="M17" s="137"/>
      <c r="N17" s="136">
        <v>560.84</v>
      </c>
      <c r="O17" s="136">
        <v>487.65</v>
      </c>
      <c r="P17" s="137"/>
      <c r="Q17" s="136">
        <v>565.69000000000005</v>
      </c>
      <c r="R17" s="136">
        <v>564.37</v>
      </c>
    </row>
    <row r="18" spans="1:18" x14ac:dyDescent="0.25">
      <c r="A18" s="30"/>
      <c r="B18" s="165"/>
      <c r="C18" s="165"/>
      <c r="D18" s="166"/>
      <c r="E18" s="165"/>
      <c r="F18" s="165"/>
      <c r="G18" s="167"/>
      <c r="H18" s="165"/>
      <c r="I18" s="165"/>
      <c r="J18" s="166"/>
      <c r="K18" s="165"/>
      <c r="L18" s="165"/>
      <c r="M18" s="166"/>
      <c r="N18" s="165"/>
      <c r="O18" s="165"/>
      <c r="P18" s="166"/>
      <c r="Q18" s="165"/>
      <c r="R18" s="168"/>
    </row>
    <row r="19" spans="1:18" ht="15" customHeight="1" x14ac:dyDescent="0.25">
      <c r="A19" s="228" t="s">
        <v>173</v>
      </c>
      <c r="B19" s="229"/>
      <c r="C19" s="229"/>
      <c r="D19" s="229"/>
      <c r="E19" s="229"/>
      <c r="F19" s="229"/>
      <c r="G19" s="229"/>
      <c r="H19" s="165"/>
      <c r="I19" s="165"/>
      <c r="J19" s="166"/>
      <c r="K19" s="165"/>
      <c r="L19" s="165"/>
      <c r="M19" s="166"/>
      <c r="N19" s="165"/>
      <c r="O19" s="165"/>
      <c r="P19" s="166"/>
      <c r="Q19" s="165"/>
      <c r="R19" s="168"/>
    </row>
    <row r="20" spans="1:18" ht="69" customHeight="1" x14ac:dyDescent="0.25">
      <c r="A20" s="169" t="s">
        <v>174</v>
      </c>
      <c r="B20" s="170" t="s">
        <v>175</v>
      </c>
      <c r="C20" s="169"/>
      <c r="D20" s="169" t="s">
        <v>176</v>
      </c>
      <c r="E20" s="170" t="s">
        <v>177</v>
      </c>
      <c r="F20" s="169"/>
      <c r="G20" s="169" t="s">
        <v>192</v>
      </c>
      <c r="H20" s="170" t="s">
        <v>177</v>
      </c>
      <c r="I20" s="169"/>
      <c r="J20" s="169" t="s">
        <v>178</v>
      </c>
      <c r="K20" s="170" t="s">
        <v>175</v>
      </c>
      <c r="L20" s="169"/>
      <c r="M20" s="169" t="s">
        <v>179</v>
      </c>
      <c r="N20" s="170" t="s">
        <v>175</v>
      </c>
      <c r="O20" s="169"/>
      <c r="P20" s="169" t="s">
        <v>180</v>
      </c>
      <c r="Q20" s="170" t="s">
        <v>175</v>
      </c>
      <c r="R20" s="169"/>
    </row>
    <row r="21" spans="1:18" ht="27.6" x14ac:dyDescent="0.25">
      <c r="A21" s="169" t="s">
        <v>181</v>
      </c>
      <c r="B21" s="170">
        <v>200</v>
      </c>
      <c r="C21" s="169"/>
      <c r="D21" s="169" t="s">
        <v>182</v>
      </c>
      <c r="E21" s="170">
        <v>200</v>
      </c>
      <c r="F21" s="169"/>
      <c r="G21" s="169" t="s">
        <v>183</v>
      </c>
      <c r="H21" s="170">
        <v>200</v>
      </c>
      <c r="I21" s="169"/>
      <c r="J21" s="169" t="s">
        <v>195</v>
      </c>
      <c r="K21" s="170" t="s">
        <v>51</v>
      </c>
      <c r="L21" s="169"/>
      <c r="M21" s="169" t="s">
        <v>184</v>
      </c>
      <c r="N21" s="170">
        <v>200</v>
      </c>
      <c r="O21" s="169"/>
      <c r="P21" s="169" t="s">
        <v>27</v>
      </c>
      <c r="Q21" s="170" t="s">
        <v>51</v>
      </c>
      <c r="R21" s="169"/>
    </row>
    <row r="22" spans="1:18" x14ac:dyDescent="0.25">
      <c r="A22" s="169" t="s">
        <v>29</v>
      </c>
      <c r="B22" s="170">
        <v>30</v>
      </c>
      <c r="C22" s="169"/>
      <c r="D22" s="169" t="s">
        <v>29</v>
      </c>
      <c r="E22" s="170">
        <v>30</v>
      </c>
      <c r="F22" s="169"/>
      <c r="G22" s="169" t="s">
        <v>29</v>
      </c>
      <c r="H22" s="170">
        <v>30</v>
      </c>
      <c r="I22" s="169"/>
      <c r="J22" s="169" t="s">
        <v>29</v>
      </c>
      <c r="K22" s="170">
        <v>30</v>
      </c>
      <c r="L22" s="169"/>
      <c r="M22" s="169" t="s">
        <v>29</v>
      </c>
      <c r="N22" s="170">
        <v>30</v>
      </c>
      <c r="O22" s="169"/>
      <c r="P22" s="169" t="s">
        <v>29</v>
      </c>
      <c r="Q22" s="170">
        <v>30</v>
      </c>
      <c r="R22" s="169"/>
    </row>
    <row r="23" spans="1:18" x14ac:dyDescent="0.25">
      <c r="A23" s="227" t="s">
        <v>70</v>
      </c>
      <c r="B23" s="227"/>
      <c r="C23" s="227"/>
      <c r="D23" s="227"/>
      <c r="E23" s="227"/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</row>
    <row r="24" spans="1:18" x14ac:dyDescent="0.25">
      <c r="A24" s="228" t="s">
        <v>14</v>
      </c>
      <c r="B24" s="229"/>
      <c r="C24" s="230"/>
      <c r="D24" s="150" t="s">
        <v>16</v>
      </c>
      <c r="E24" s="151"/>
      <c r="F24" s="152"/>
      <c r="G24" s="228" t="s">
        <v>17</v>
      </c>
      <c r="H24" s="229"/>
      <c r="I24" s="230"/>
      <c r="J24" s="227" t="s">
        <v>19</v>
      </c>
      <c r="K24" s="227"/>
      <c r="L24" s="227"/>
      <c r="M24" s="228" t="s">
        <v>20</v>
      </c>
      <c r="N24" s="229"/>
      <c r="O24" s="230"/>
      <c r="P24" s="227" t="s">
        <v>21</v>
      </c>
      <c r="Q24" s="227"/>
      <c r="R24" s="227"/>
    </row>
    <row r="25" spans="1:18" ht="15" customHeight="1" x14ac:dyDescent="0.25">
      <c r="A25" s="18" t="s">
        <v>0</v>
      </c>
      <c r="B25" s="225" t="s">
        <v>26</v>
      </c>
      <c r="C25" s="226"/>
      <c r="D25" s="18" t="s">
        <v>0</v>
      </c>
      <c r="E25" s="225" t="s">
        <v>26</v>
      </c>
      <c r="F25" s="226"/>
      <c r="G25" s="19" t="s">
        <v>0</v>
      </c>
      <c r="H25" s="225" t="s">
        <v>26</v>
      </c>
      <c r="I25" s="226"/>
      <c r="J25" s="18" t="s">
        <v>0</v>
      </c>
      <c r="K25" s="225" t="s">
        <v>26</v>
      </c>
      <c r="L25" s="226"/>
      <c r="M25" s="18" t="s">
        <v>0</v>
      </c>
      <c r="N25" s="225" t="s">
        <v>26</v>
      </c>
      <c r="O25" s="226"/>
      <c r="P25" s="18" t="s">
        <v>0</v>
      </c>
      <c r="Q25" s="225" t="s">
        <v>26</v>
      </c>
      <c r="R25" s="226"/>
    </row>
    <row r="26" spans="1:18" ht="18.75" customHeight="1" x14ac:dyDescent="0.25">
      <c r="A26" s="20"/>
      <c r="B26" s="21" t="s">
        <v>67</v>
      </c>
      <c r="C26" s="16" t="s">
        <v>94</v>
      </c>
      <c r="D26" s="20"/>
      <c r="E26" s="21" t="s">
        <v>67</v>
      </c>
      <c r="F26" s="16" t="s">
        <v>94</v>
      </c>
      <c r="G26" s="19"/>
      <c r="H26" s="21" t="s">
        <v>67</v>
      </c>
      <c r="I26" s="16" t="s">
        <v>94</v>
      </c>
      <c r="J26" s="20"/>
      <c r="K26" s="21" t="s">
        <v>67</v>
      </c>
      <c r="L26" s="16" t="s">
        <v>94</v>
      </c>
      <c r="M26" s="20"/>
      <c r="N26" s="21" t="s">
        <v>67</v>
      </c>
      <c r="O26" s="16" t="s">
        <v>94</v>
      </c>
      <c r="P26" s="20"/>
      <c r="Q26" s="31" t="s">
        <v>67</v>
      </c>
      <c r="R26" s="16" t="s">
        <v>94</v>
      </c>
    </row>
    <row r="27" spans="1:18" ht="27.6" x14ac:dyDescent="0.25">
      <c r="A27" s="13"/>
      <c r="B27" s="25"/>
      <c r="C27" s="25"/>
      <c r="D27" s="13" t="s">
        <v>30</v>
      </c>
      <c r="E27" s="22">
        <v>100</v>
      </c>
      <c r="F27" s="23" t="s">
        <v>91</v>
      </c>
      <c r="G27" s="15" t="s">
        <v>71</v>
      </c>
      <c r="H27" s="23">
        <v>60</v>
      </c>
      <c r="I27" s="23" t="s">
        <v>91</v>
      </c>
      <c r="J27" s="36"/>
      <c r="K27" s="36"/>
      <c r="L27" s="23"/>
      <c r="M27" s="13" t="s">
        <v>30</v>
      </c>
      <c r="N27" s="22">
        <v>100</v>
      </c>
      <c r="O27" s="22" t="s">
        <v>91</v>
      </c>
      <c r="P27" s="15" t="s">
        <v>141</v>
      </c>
      <c r="Q27" s="23">
        <v>80</v>
      </c>
      <c r="R27" s="23" t="s">
        <v>91</v>
      </c>
    </row>
    <row r="28" spans="1:18" ht="55.2" x14ac:dyDescent="0.25">
      <c r="A28" s="13" t="s">
        <v>162</v>
      </c>
      <c r="B28" s="24" t="s">
        <v>139</v>
      </c>
      <c r="C28" s="24" t="s">
        <v>139</v>
      </c>
      <c r="D28" s="13" t="s">
        <v>92</v>
      </c>
      <c r="E28" s="25" t="s">
        <v>22</v>
      </c>
      <c r="F28" s="25" t="s">
        <v>22</v>
      </c>
      <c r="G28" s="13" t="s">
        <v>154</v>
      </c>
      <c r="H28" s="25" t="s">
        <v>23</v>
      </c>
      <c r="I28" s="25" t="s">
        <v>23</v>
      </c>
      <c r="J28" s="13" t="s">
        <v>107</v>
      </c>
      <c r="K28" s="32" t="s">
        <v>96</v>
      </c>
      <c r="L28" s="32" t="s">
        <v>96</v>
      </c>
      <c r="M28" s="13" t="s">
        <v>76</v>
      </c>
      <c r="N28" s="25" t="s">
        <v>22</v>
      </c>
      <c r="O28" s="25" t="s">
        <v>22</v>
      </c>
      <c r="P28" s="35" t="s">
        <v>105</v>
      </c>
      <c r="Q28" s="25">
        <v>90</v>
      </c>
      <c r="R28" s="25">
        <v>75</v>
      </c>
    </row>
    <row r="29" spans="1:18" ht="55.2" x14ac:dyDescent="0.25">
      <c r="A29" s="15" t="s">
        <v>128</v>
      </c>
      <c r="B29" s="26" t="s">
        <v>147</v>
      </c>
      <c r="C29" s="26" t="s">
        <v>160</v>
      </c>
      <c r="D29" s="36"/>
      <c r="E29" s="36"/>
      <c r="F29" s="36"/>
      <c r="G29" s="13" t="s">
        <v>148</v>
      </c>
      <c r="H29" s="25" t="s">
        <v>100</v>
      </c>
      <c r="I29" s="25">
        <v>180</v>
      </c>
      <c r="J29" s="15" t="s">
        <v>172</v>
      </c>
      <c r="K29" s="23" t="s">
        <v>73</v>
      </c>
      <c r="L29" s="23" t="s">
        <v>169</v>
      </c>
      <c r="M29" s="36"/>
      <c r="N29" s="36"/>
      <c r="O29" s="36"/>
      <c r="P29" s="15" t="s">
        <v>35</v>
      </c>
      <c r="Q29" s="26" t="s">
        <v>100</v>
      </c>
      <c r="R29" s="26" t="s">
        <v>100</v>
      </c>
    </row>
    <row r="30" spans="1:18" ht="56.25" customHeight="1" x14ac:dyDescent="0.25">
      <c r="A30" s="13" t="s">
        <v>108</v>
      </c>
      <c r="B30" s="25" t="s">
        <v>52</v>
      </c>
      <c r="C30" s="25" t="s">
        <v>52</v>
      </c>
      <c r="D30" s="13" t="s">
        <v>72</v>
      </c>
      <c r="E30" s="25" t="s">
        <v>51</v>
      </c>
      <c r="F30" s="25" t="s">
        <v>51</v>
      </c>
      <c r="G30" s="13" t="s">
        <v>124</v>
      </c>
      <c r="H30" s="25">
        <v>200</v>
      </c>
      <c r="I30" s="25">
        <v>200</v>
      </c>
      <c r="J30" s="13" t="s">
        <v>161</v>
      </c>
      <c r="K30" s="24" t="s">
        <v>104</v>
      </c>
      <c r="L30" s="24" t="s">
        <v>52</v>
      </c>
      <c r="M30" s="15" t="s">
        <v>82</v>
      </c>
      <c r="N30" s="23">
        <v>200</v>
      </c>
      <c r="O30" s="23">
        <v>200</v>
      </c>
      <c r="P30" s="13" t="s">
        <v>69</v>
      </c>
      <c r="Q30" s="25" t="s">
        <v>52</v>
      </c>
      <c r="R30" s="25" t="s">
        <v>52</v>
      </c>
    </row>
    <row r="31" spans="1:18" x14ac:dyDescent="0.25">
      <c r="A31" s="13" t="s">
        <v>28</v>
      </c>
      <c r="B31" s="22">
        <v>25</v>
      </c>
      <c r="C31" s="22">
        <v>20</v>
      </c>
      <c r="D31" s="13" t="s">
        <v>28</v>
      </c>
      <c r="E31" s="22">
        <v>25</v>
      </c>
      <c r="F31" s="22">
        <v>20</v>
      </c>
      <c r="G31" s="13" t="s">
        <v>28</v>
      </c>
      <c r="H31" s="22">
        <v>35</v>
      </c>
      <c r="I31" s="22" t="s">
        <v>91</v>
      </c>
      <c r="J31" s="13" t="s">
        <v>28</v>
      </c>
      <c r="K31" s="22">
        <v>30</v>
      </c>
      <c r="L31" s="22" t="s">
        <v>91</v>
      </c>
      <c r="M31" s="13" t="s">
        <v>28</v>
      </c>
      <c r="N31" s="22">
        <v>30</v>
      </c>
      <c r="O31" s="22">
        <v>30</v>
      </c>
      <c r="P31" s="13" t="s">
        <v>28</v>
      </c>
      <c r="Q31" s="22">
        <v>30</v>
      </c>
      <c r="R31" s="22" t="s">
        <v>91</v>
      </c>
    </row>
    <row r="32" spans="1:18" x14ac:dyDescent="0.25">
      <c r="A32" s="13" t="s">
        <v>29</v>
      </c>
      <c r="B32" s="22">
        <v>30</v>
      </c>
      <c r="C32" s="22">
        <v>30</v>
      </c>
      <c r="D32" s="13" t="s">
        <v>29</v>
      </c>
      <c r="E32" s="22">
        <v>20</v>
      </c>
      <c r="F32" s="22">
        <v>30</v>
      </c>
      <c r="G32" s="13" t="s">
        <v>29</v>
      </c>
      <c r="H32" s="22" t="s">
        <v>91</v>
      </c>
      <c r="I32" s="22">
        <v>30</v>
      </c>
      <c r="J32" s="13" t="s">
        <v>29</v>
      </c>
      <c r="K32" s="22" t="s">
        <v>91</v>
      </c>
      <c r="L32" s="22">
        <v>30</v>
      </c>
      <c r="M32" s="13" t="s">
        <v>29</v>
      </c>
      <c r="N32" s="22" t="s">
        <v>91</v>
      </c>
      <c r="O32" s="22">
        <v>30</v>
      </c>
      <c r="P32" s="13" t="s">
        <v>29</v>
      </c>
      <c r="Q32" s="22" t="s">
        <v>91</v>
      </c>
      <c r="R32" s="22">
        <v>30</v>
      </c>
    </row>
    <row r="33" spans="1:18" x14ac:dyDescent="0.25">
      <c r="A33" s="27" t="s">
        <v>15</v>
      </c>
      <c r="B33" s="28">
        <v>500</v>
      </c>
      <c r="C33" s="28">
        <v>533</v>
      </c>
      <c r="D33" s="27" t="s">
        <v>15</v>
      </c>
      <c r="E33" s="28">
        <v>545</v>
      </c>
      <c r="F33" s="28">
        <v>450</v>
      </c>
      <c r="G33" s="27" t="s">
        <v>15</v>
      </c>
      <c r="H33" s="28">
        <v>548</v>
      </c>
      <c r="I33" s="28">
        <v>500</v>
      </c>
      <c r="J33" s="27" t="s">
        <v>15</v>
      </c>
      <c r="K33" s="28">
        <v>513</v>
      </c>
      <c r="L33" s="28">
        <v>512</v>
      </c>
      <c r="M33" s="27" t="s">
        <v>15</v>
      </c>
      <c r="N33" s="28">
        <v>530</v>
      </c>
      <c r="O33" s="28">
        <v>460</v>
      </c>
      <c r="P33" s="27" t="s">
        <v>15</v>
      </c>
      <c r="Q33" s="28">
        <v>553</v>
      </c>
      <c r="R33" s="28">
        <v>458</v>
      </c>
    </row>
    <row r="34" spans="1:18" x14ac:dyDescent="0.25">
      <c r="A34" s="30" t="s">
        <v>60</v>
      </c>
      <c r="B34" s="136">
        <v>20.14</v>
      </c>
      <c r="C34" s="136">
        <v>21.64</v>
      </c>
      <c r="D34" s="30"/>
      <c r="E34" s="136">
        <v>19.64</v>
      </c>
      <c r="F34" s="136">
        <v>19.52</v>
      </c>
      <c r="G34" s="137"/>
      <c r="H34" s="136">
        <v>15.79</v>
      </c>
      <c r="I34" s="136">
        <v>14.87</v>
      </c>
      <c r="J34" s="137"/>
      <c r="K34" s="136">
        <v>16.170000000000002</v>
      </c>
      <c r="L34" s="136">
        <v>12.19</v>
      </c>
      <c r="M34" s="137"/>
      <c r="N34" s="136">
        <v>15.82</v>
      </c>
      <c r="O34" s="136">
        <v>17.399999999999999</v>
      </c>
      <c r="P34" s="137"/>
      <c r="Q34" s="136">
        <v>20.14</v>
      </c>
      <c r="R34" s="136">
        <v>17.25</v>
      </c>
    </row>
    <row r="35" spans="1:18" x14ac:dyDescent="0.25">
      <c r="A35" s="30" t="s">
        <v>61</v>
      </c>
      <c r="B35" s="136">
        <v>18.78</v>
      </c>
      <c r="C35" s="136">
        <v>21.82</v>
      </c>
      <c r="D35" s="30"/>
      <c r="E35" s="136">
        <v>20.41</v>
      </c>
      <c r="F35" s="136">
        <v>20.09</v>
      </c>
      <c r="G35" s="137"/>
      <c r="H35" s="136">
        <v>16.39</v>
      </c>
      <c r="I35" s="136">
        <v>12.37</v>
      </c>
      <c r="J35" s="137"/>
      <c r="K35" s="136">
        <v>16.57</v>
      </c>
      <c r="L35" s="136">
        <v>7.89</v>
      </c>
      <c r="M35" s="137"/>
      <c r="N35" s="136">
        <v>16.41</v>
      </c>
      <c r="O35" s="136">
        <v>16.37</v>
      </c>
      <c r="P35" s="137"/>
      <c r="Q35" s="136">
        <v>19.48</v>
      </c>
      <c r="R35" s="136">
        <v>16.57</v>
      </c>
    </row>
    <row r="36" spans="1:18" x14ac:dyDescent="0.25">
      <c r="A36" s="14" t="s">
        <v>62</v>
      </c>
      <c r="B36" s="136">
        <v>79.59</v>
      </c>
      <c r="C36" s="136">
        <v>82.11</v>
      </c>
      <c r="D36" s="14"/>
      <c r="E36" s="136">
        <v>79.78</v>
      </c>
      <c r="F36" s="136">
        <v>71.48</v>
      </c>
      <c r="G36" s="137"/>
      <c r="H36" s="136">
        <v>64.34</v>
      </c>
      <c r="I36" s="136">
        <v>58.11</v>
      </c>
      <c r="J36" s="137"/>
      <c r="K36" s="136">
        <v>63.98</v>
      </c>
      <c r="L36" s="136">
        <v>72.489999999999995</v>
      </c>
      <c r="M36" s="137"/>
      <c r="N36" s="136">
        <v>65.930000000000007</v>
      </c>
      <c r="O36" s="136">
        <v>68.010000000000005</v>
      </c>
      <c r="P36" s="137"/>
      <c r="Q36" s="136">
        <v>82.99</v>
      </c>
      <c r="R36" s="136">
        <v>66.66</v>
      </c>
    </row>
    <row r="37" spans="1:18" x14ac:dyDescent="0.25">
      <c r="A37" s="14" t="s">
        <v>63</v>
      </c>
      <c r="B37" s="136">
        <v>558.75</v>
      </c>
      <c r="C37" s="136">
        <v>603.20000000000005</v>
      </c>
      <c r="D37" s="14"/>
      <c r="E37" s="136">
        <v>593.77</v>
      </c>
      <c r="F37" s="136">
        <v>554.82000000000005</v>
      </c>
      <c r="G37" s="137"/>
      <c r="H37" s="136">
        <v>467.98</v>
      </c>
      <c r="I37" s="136">
        <v>403.7</v>
      </c>
      <c r="J37" s="137"/>
      <c r="K37" s="136">
        <v>489.05</v>
      </c>
      <c r="L37" s="136">
        <v>432.37</v>
      </c>
      <c r="M37" s="137"/>
      <c r="N37" s="136">
        <v>481.8</v>
      </c>
      <c r="O37" s="136">
        <v>494.2</v>
      </c>
      <c r="P37" s="137"/>
      <c r="Q37" s="136">
        <v>608.14</v>
      </c>
      <c r="R37" s="136">
        <v>487.48</v>
      </c>
    </row>
    <row r="38" spans="1:18" ht="18" x14ac:dyDescent="0.35">
      <c r="A38" s="176" t="s">
        <v>163</v>
      </c>
      <c r="B38" s="176"/>
      <c r="C38" s="176"/>
      <c r="D38" s="176"/>
      <c r="E38" s="176"/>
      <c r="F38" s="176"/>
      <c r="G38" s="176"/>
      <c r="H38" s="177"/>
      <c r="I38" s="177"/>
      <c r="J38" s="177"/>
      <c r="K38" s="177"/>
      <c r="L38" s="177"/>
      <c r="M38" s="120"/>
      <c r="N38" s="120"/>
      <c r="O38" s="120"/>
      <c r="P38" s="120"/>
      <c r="Q38" s="120"/>
      <c r="R38" s="120"/>
    </row>
    <row r="39" spans="1:18" x14ac:dyDescent="0.25">
      <c r="A39" s="164" t="s">
        <v>168</v>
      </c>
      <c r="B39" s="164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20"/>
      <c r="N39" s="120"/>
      <c r="O39" s="120"/>
      <c r="P39" s="120"/>
      <c r="Q39" s="120"/>
      <c r="R39" s="120"/>
    </row>
    <row r="40" spans="1:18" x14ac:dyDescent="0.25">
      <c r="A40" s="227" t="s">
        <v>173</v>
      </c>
      <c r="B40" s="227"/>
      <c r="C40" s="227"/>
      <c r="D40" s="227"/>
      <c r="E40" s="227"/>
      <c r="F40" s="227"/>
      <c r="G40" s="227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1:18" ht="41.4" x14ac:dyDescent="0.25">
      <c r="A41" s="171" t="s">
        <v>185</v>
      </c>
      <c r="B41" s="170" t="s">
        <v>177</v>
      </c>
      <c r="C41" s="171"/>
      <c r="D41" s="171" t="s">
        <v>186</v>
      </c>
      <c r="E41" s="170" t="s">
        <v>187</v>
      </c>
      <c r="F41" s="171"/>
      <c r="G41" s="171" t="s">
        <v>188</v>
      </c>
      <c r="H41" s="170" t="s">
        <v>177</v>
      </c>
      <c r="I41" s="171"/>
      <c r="J41" s="171" t="s">
        <v>189</v>
      </c>
      <c r="K41" s="170">
        <v>250</v>
      </c>
      <c r="L41" s="171"/>
      <c r="M41" s="171" t="s">
        <v>193</v>
      </c>
      <c r="N41" s="170">
        <v>250</v>
      </c>
      <c r="O41" s="171"/>
      <c r="P41" s="171" t="s">
        <v>190</v>
      </c>
      <c r="Q41" s="170">
        <v>250</v>
      </c>
      <c r="R41" s="171"/>
    </row>
    <row r="42" spans="1:18" x14ac:dyDescent="0.25">
      <c r="A42" s="172" t="s">
        <v>69</v>
      </c>
      <c r="B42" s="173" t="s">
        <v>52</v>
      </c>
      <c r="C42" s="174"/>
      <c r="D42" s="169" t="s">
        <v>184</v>
      </c>
      <c r="E42" s="173">
        <v>200</v>
      </c>
      <c r="F42" s="169"/>
      <c r="G42" s="169" t="s">
        <v>182</v>
      </c>
      <c r="H42" s="170">
        <v>200</v>
      </c>
      <c r="I42" s="169"/>
      <c r="J42" s="169" t="s">
        <v>27</v>
      </c>
      <c r="K42" s="170" t="s">
        <v>51</v>
      </c>
      <c r="L42" s="169"/>
      <c r="M42" s="172" t="s">
        <v>196</v>
      </c>
      <c r="N42" s="175" t="s">
        <v>51</v>
      </c>
      <c r="O42" s="169"/>
      <c r="P42" s="169" t="s">
        <v>191</v>
      </c>
      <c r="Q42" s="170">
        <v>200</v>
      </c>
      <c r="R42" s="169"/>
    </row>
    <row r="43" spans="1:18" x14ac:dyDescent="0.25">
      <c r="A43" s="169" t="s">
        <v>29</v>
      </c>
      <c r="B43" s="170">
        <v>30</v>
      </c>
      <c r="C43" s="169"/>
      <c r="D43" s="169" t="s">
        <v>29</v>
      </c>
      <c r="E43" s="170">
        <v>30</v>
      </c>
      <c r="F43" s="169"/>
      <c r="G43" s="169" t="s">
        <v>29</v>
      </c>
      <c r="H43" s="170">
        <v>30</v>
      </c>
      <c r="I43" s="169"/>
      <c r="J43" s="169" t="s">
        <v>29</v>
      </c>
      <c r="K43" s="170">
        <v>30</v>
      </c>
      <c r="L43" s="169"/>
      <c r="M43" s="169" t="s">
        <v>29</v>
      </c>
      <c r="N43" s="170">
        <v>30</v>
      </c>
      <c r="O43" s="169"/>
      <c r="P43" s="169" t="s">
        <v>29</v>
      </c>
      <c r="Q43" s="170">
        <v>30</v>
      </c>
      <c r="R43" s="169"/>
    </row>
  </sheetData>
  <mergeCells count="30">
    <mergeCell ref="P24:R24"/>
    <mergeCell ref="Q5:R5"/>
    <mergeCell ref="A1:Q1"/>
    <mergeCell ref="A2:G2"/>
    <mergeCell ref="A4:C4"/>
    <mergeCell ref="G4:I4"/>
    <mergeCell ref="P4:R4"/>
    <mergeCell ref="J4:L4"/>
    <mergeCell ref="M2:O2"/>
    <mergeCell ref="M4:O4"/>
    <mergeCell ref="A19:G19"/>
    <mergeCell ref="J24:L24"/>
    <mergeCell ref="Q25:R25"/>
    <mergeCell ref="B25:C25"/>
    <mergeCell ref="A3:R3"/>
    <mergeCell ref="D4:F4"/>
    <mergeCell ref="N5:O5"/>
    <mergeCell ref="H5:I5"/>
    <mergeCell ref="G24:I24"/>
    <mergeCell ref="N25:O25"/>
    <mergeCell ref="H25:I25"/>
    <mergeCell ref="K25:L25"/>
    <mergeCell ref="A40:G40"/>
    <mergeCell ref="E5:F5"/>
    <mergeCell ref="E25:F25"/>
    <mergeCell ref="B5:C5"/>
    <mergeCell ref="A23:R23"/>
    <mergeCell ref="K5:L5"/>
    <mergeCell ref="A24:C24"/>
    <mergeCell ref="M24:O24"/>
  </mergeCells>
  <pageMargins left="0" right="0" top="0" bottom="0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Меню младшие 1-4 кл (2)</vt:lpstr>
      <vt:lpstr>Меню младшие 1-4 кл</vt:lpstr>
      <vt:lpstr>Меню старшие 5-11 кл </vt:lpstr>
      <vt:lpstr>Замена 1 неделя</vt:lpstr>
      <vt:lpstr>Замена 2 неделя</vt:lpstr>
      <vt:lpstr>Меню сокращенное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Алина</cp:lastModifiedBy>
  <cp:lastPrinted>2024-08-14T09:31:51Z</cp:lastPrinted>
  <dcterms:created xsi:type="dcterms:W3CDTF">2020-08-10T12:56:14Z</dcterms:created>
  <dcterms:modified xsi:type="dcterms:W3CDTF">2024-10-03T10:23:14Z</dcterms:modified>
</cp:coreProperties>
</file>