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2840" windowHeight="7935"/>
  </bookViews>
  <sheets>
    <sheet name="10" sheetId="2" r:id="rId1"/>
    <sheet name="Лист1" sheetId="3" r:id="rId2"/>
  </sheets>
  <calcPr calcId="124519"/>
</workbook>
</file>

<file path=xl/calcChain.xml><?xml version="1.0" encoding="utf-8"?>
<calcChain xmlns="http://schemas.openxmlformats.org/spreadsheetml/2006/main">
  <c r="I31" i="2"/>
  <c r="H31"/>
  <c r="G31"/>
  <c r="F31"/>
  <c r="E31"/>
  <c r="D31"/>
  <c r="C31"/>
  <c r="B30"/>
  <c r="B29"/>
  <c r="B28"/>
  <c r="J22"/>
  <c r="I22"/>
  <c r="H22"/>
  <c r="G22"/>
  <c r="F22"/>
  <c r="E22"/>
  <c r="D22"/>
  <c r="C22"/>
  <c r="B21"/>
  <c r="B20"/>
  <c r="B19"/>
  <c r="T13"/>
  <c r="S13"/>
  <c r="R13"/>
  <c r="Q13"/>
  <c r="P13"/>
  <c r="O13"/>
  <c r="N13"/>
  <c r="M13"/>
  <c r="L13"/>
  <c r="K13"/>
  <c r="J13"/>
  <c r="I13"/>
  <c r="H13"/>
  <c r="G13"/>
  <c r="F13"/>
  <c r="E13"/>
  <c r="D13"/>
  <c r="B12"/>
  <c r="C12" s="1"/>
  <c r="B11"/>
  <c r="B10"/>
  <c r="B31" l="1"/>
  <c r="E23"/>
  <c r="D23"/>
  <c r="B13"/>
  <c r="C13" s="1"/>
  <c r="B22"/>
  <c r="B23" l="1"/>
</calcChain>
</file>

<file path=xl/sharedStrings.xml><?xml version="1.0" encoding="utf-8"?>
<sst xmlns="http://schemas.openxmlformats.org/spreadsheetml/2006/main" count="65" uniqueCount="49">
  <si>
    <t>поступило</t>
  </si>
  <si>
    <t>выбыло</t>
  </si>
  <si>
    <t>всего книг</t>
  </si>
  <si>
    <t>книг, записанных в инв. книгу</t>
  </si>
  <si>
    <t>сумма</t>
  </si>
  <si>
    <t>Распределение книг по содержанию</t>
  </si>
  <si>
    <t>Из отраслевой литературы по языкам</t>
  </si>
  <si>
    <t>Художественная литература</t>
  </si>
  <si>
    <t>Справочная литература</t>
  </si>
  <si>
    <t>Отраслевая литература</t>
  </si>
  <si>
    <t>Татарский язык по графам (10.11.12.13.14.15.16) суммарной книги</t>
  </si>
  <si>
    <t>Немецкий язык</t>
  </si>
  <si>
    <t>Английский язык</t>
  </si>
  <si>
    <t>другие языки</t>
  </si>
  <si>
    <t>на русском</t>
  </si>
  <si>
    <t>на татарском</t>
  </si>
  <si>
    <t>педагогика (74)</t>
  </si>
  <si>
    <t>Общественно- гуманитарные науки (6-8)</t>
  </si>
  <si>
    <t>естественные науки (2)</t>
  </si>
  <si>
    <t>прикладные науки (3,4,5)</t>
  </si>
  <si>
    <t>языкознание (81)</t>
  </si>
  <si>
    <t>литературоведение (83)</t>
  </si>
  <si>
    <t>прочие</t>
  </si>
  <si>
    <t>состоит на 01.01.2021</t>
  </si>
  <si>
    <t>Суммарный учет фонда учебников</t>
  </si>
  <si>
    <t>количество</t>
  </si>
  <si>
    <t>федеральный</t>
  </si>
  <si>
    <t>региональный</t>
  </si>
  <si>
    <t>ИЗО</t>
  </si>
  <si>
    <t>Музыка</t>
  </si>
  <si>
    <t>Части</t>
  </si>
  <si>
    <t>физ-ра</t>
  </si>
  <si>
    <t xml:space="preserve">к переносу в БАРС </t>
  </si>
  <si>
    <t>Суммарный учет брошюры, журналы и газеты, электронные издания,АВД, дидактика, наглядные материалыCD,DVD, AVD</t>
  </si>
  <si>
    <t>брошюры</t>
  </si>
  <si>
    <t>журналы и газеты</t>
  </si>
  <si>
    <t>электронные издания (CD, DVD)</t>
  </si>
  <si>
    <t>АВД (кассеты, диафильмы, видеокассеты)</t>
  </si>
  <si>
    <t>дидактика</t>
  </si>
  <si>
    <t>наглядные (карты, таблицы и т.п.)</t>
  </si>
  <si>
    <t>Примечание</t>
  </si>
  <si>
    <t xml:space="preserve">Руководитель:                                                                                                                </t>
  </si>
  <si>
    <t>Исполнитель:</t>
  </si>
  <si>
    <t>телефон:</t>
  </si>
  <si>
    <t>состоит на 01.01.2022</t>
  </si>
  <si>
    <t>Статистический отчетна 01.01.2022</t>
  </si>
  <si>
    <t>И.А.Бодрова</t>
  </si>
  <si>
    <t>Мавлявиева Г.С.</t>
  </si>
  <si>
    <t xml:space="preserve">МБОУ "Средняя общеобразовательная школа № 10" </t>
  </si>
</sst>
</file>

<file path=xl/styles.xml><?xml version="1.0" encoding="utf-8"?>
<styleSheet xmlns="http://schemas.openxmlformats.org/spreadsheetml/2006/main">
  <numFmts count="3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#,##0_ ;\-#,##0\ "/>
  </numFmts>
  <fonts count="12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165" fontId="5" fillId="3" borderId="1" xfId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5" fillId="4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166" fontId="5" fillId="3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165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64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64" fontId="5" fillId="0" borderId="1" xfId="1" applyNumberFormat="1" applyFont="1" applyBorder="1" applyAlignment="1" applyProtection="1">
      <alignment horizontal="center"/>
      <protection locked="0"/>
    </xf>
    <xf numFmtId="1" fontId="5" fillId="0" borderId="1" xfId="1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</cellXfs>
  <cellStyles count="13">
    <cellStyle name="Денежный" xfId="1" builtinId="4"/>
    <cellStyle name="Денежный 2" xfId="2"/>
    <cellStyle name="Денежный 3" xfId="3"/>
    <cellStyle name="Обычный" xfId="0" builtinId="0"/>
    <cellStyle name="Обычный 2" xfId="4"/>
    <cellStyle name="Обычный 2 2" xfId="5"/>
    <cellStyle name="Обычный 2 3" xfId="6"/>
    <cellStyle name="Обычный 2 4" xfId="7"/>
    <cellStyle name="Обычный 2 5" xfId="8"/>
    <cellStyle name="Обычный 3" xfId="9"/>
    <cellStyle name="Обычный 4" xfId="10"/>
    <cellStyle name="Процентный 2" xfId="11"/>
    <cellStyle name="Процентный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9"/>
  <sheetViews>
    <sheetView tabSelected="1" zoomScalePageLayoutView="80" workbookViewId="0">
      <selection sqref="A1:T1"/>
    </sheetView>
  </sheetViews>
  <sheetFormatPr defaultRowHeight="15.2" customHeight="1"/>
  <cols>
    <col min="1" max="1" width="25.42578125" style="1" customWidth="1"/>
    <col min="2" max="2" width="13.85546875" style="2" customWidth="1"/>
    <col min="3" max="3" width="19.5703125" style="3" bestFit="1" customWidth="1"/>
    <col min="4" max="4" width="20.85546875" style="3" customWidth="1"/>
    <col min="5" max="5" width="16" style="3" customWidth="1"/>
    <col min="6" max="6" width="10.42578125" style="3" bestFit="1" customWidth="1"/>
    <col min="7" max="10" width="10.42578125" style="3" customWidth="1"/>
    <col min="11" max="11" width="13.7109375" style="3" customWidth="1"/>
    <col min="12" max="12" width="12.5703125" style="3" customWidth="1"/>
    <col min="13" max="13" width="14.140625" style="3" customWidth="1"/>
    <col min="14" max="14" width="9.7109375" style="3" customWidth="1"/>
    <col min="15" max="16" width="11.5703125" style="3" customWidth="1"/>
    <col min="17" max="17" width="8.42578125" style="3" customWidth="1"/>
    <col min="18" max="18" width="10.85546875" style="3" customWidth="1"/>
    <col min="19" max="19" width="8" style="3" customWidth="1"/>
    <col min="20" max="20" width="9.7109375" style="3" customWidth="1"/>
  </cols>
  <sheetData>
    <row r="1" spans="1:20" ht="15.2" customHeight="1">
      <c r="A1" s="68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5.2" customHeight="1">
      <c r="A2" s="69" t="s">
        <v>45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6" spans="1:20" ht="29.25" customHeight="1">
      <c r="A6" s="70"/>
      <c r="B6" s="71" t="s">
        <v>2</v>
      </c>
      <c r="C6" s="72" t="s">
        <v>3</v>
      </c>
      <c r="D6" s="72" t="s">
        <v>4</v>
      </c>
      <c r="E6" s="72" t="s">
        <v>5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 t="s">
        <v>6</v>
      </c>
      <c r="R6" s="74"/>
      <c r="S6" s="74"/>
      <c r="T6" s="75"/>
    </row>
    <row r="7" spans="1:20" s="4" customFormat="1" ht="15.2" customHeight="1">
      <c r="A7" s="70"/>
      <c r="B7" s="71"/>
      <c r="C7" s="72"/>
      <c r="D7" s="72"/>
      <c r="E7" s="72" t="s">
        <v>7</v>
      </c>
      <c r="F7" s="72"/>
      <c r="G7" s="72" t="s">
        <v>8</v>
      </c>
      <c r="H7" s="72"/>
      <c r="I7" s="72"/>
      <c r="J7" s="72" t="s">
        <v>9</v>
      </c>
      <c r="K7" s="72"/>
      <c r="L7" s="72"/>
      <c r="M7" s="72"/>
      <c r="N7" s="72"/>
      <c r="O7" s="72"/>
      <c r="P7" s="72"/>
      <c r="Q7" s="76" t="s">
        <v>10</v>
      </c>
      <c r="R7" s="76" t="s">
        <v>11</v>
      </c>
      <c r="S7" s="76" t="s">
        <v>12</v>
      </c>
      <c r="T7" s="76" t="s">
        <v>13</v>
      </c>
    </row>
    <row r="8" spans="1:20" s="4" customFormat="1" ht="150.75" customHeight="1">
      <c r="A8" s="70"/>
      <c r="B8" s="71"/>
      <c r="C8" s="72"/>
      <c r="D8" s="72"/>
      <c r="E8" s="5" t="s">
        <v>14</v>
      </c>
      <c r="F8" s="5" t="s">
        <v>15</v>
      </c>
      <c r="G8" s="5" t="s">
        <v>14</v>
      </c>
      <c r="H8" s="5" t="s">
        <v>15</v>
      </c>
      <c r="I8" s="6" t="s">
        <v>13</v>
      </c>
      <c r="J8" s="5" t="s">
        <v>16</v>
      </c>
      <c r="K8" s="7" t="s">
        <v>17</v>
      </c>
      <c r="L8" s="7" t="s">
        <v>18</v>
      </c>
      <c r="M8" s="7" t="s">
        <v>19</v>
      </c>
      <c r="N8" s="7" t="s">
        <v>20</v>
      </c>
      <c r="O8" s="7" t="s">
        <v>21</v>
      </c>
      <c r="P8" s="7" t="s">
        <v>22</v>
      </c>
      <c r="Q8" s="77"/>
      <c r="R8" s="77"/>
      <c r="S8" s="77"/>
      <c r="T8" s="77"/>
    </row>
    <row r="9" spans="1:20" s="4" customFormat="1" ht="15.2" customHeight="1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  <c r="Q9" s="8">
        <v>17</v>
      </c>
      <c r="R9" s="8">
        <v>18</v>
      </c>
      <c r="S9" s="8">
        <v>19</v>
      </c>
      <c r="T9" s="8">
        <v>20</v>
      </c>
    </row>
    <row r="10" spans="1:20" s="4" customFormat="1" ht="15.2" customHeight="1">
      <c r="A10" s="9" t="s">
        <v>23</v>
      </c>
      <c r="B10" s="10">
        <f>E10+F10+G10+H10+I10+J10+K10+L10+M10+N10+O10+P10</f>
        <v>10710</v>
      </c>
      <c r="C10" s="66">
        <v>10710</v>
      </c>
      <c r="D10" s="44">
        <v>296535.71000000002</v>
      </c>
      <c r="E10" s="45">
        <v>4429</v>
      </c>
      <c r="F10" s="46">
        <v>731</v>
      </c>
      <c r="G10" s="45">
        <v>417</v>
      </c>
      <c r="H10" s="46">
        <v>222</v>
      </c>
      <c r="I10" s="46">
        <v>0</v>
      </c>
      <c r="J10" s="47">
        <v>2128</v>
      </c>
      <c r="K10" s="45">
        <v>1227</v>
      </c>
      <c r="L10" s="46">
        <v>937</v>
      </c>
      <c r="M10" s="46">
        <v>333</v>
      </c>
      <c r="N10" s="45">
        <v>180</v>
      </c>
      <c r="O10" s="46">
        <v>106</v>
      </c>
      <c r="P10" s="47">
        <v>0</v>
      </c>
      <c r="Q10" s="47">
        <v>1020</v>
      </c>
      <c r="R10" s="47"/>
      <c r="S10" s="47"/>
      <c r="T10" s="47"/>
    </row>
    <row r="11" spans="1:20" s="4" customFormat="1" ht="15.2" customHeight="1">
      <c r="A11" s="9" t="s">
        <v>0</v>
      </c>
      <c r="B11" s="10">
        <f t="shared" ref="B11:B13" si="0">E11+F11+G11+H11+I11+J11+K11+L11+M11+N11+O11+P11</f>
        <v>9</v>
      </c>
      <c r="C11" s="66">
        <v>9</v>
      </c>
      <c r="D11" s="48">
        <v>3011.04</v>
      </c>
      <c r="E11" s="49"/>
      <c r="F11" s="49"/>
      <c r="G11" s="49"/>
      <c r="H11" s="49"/>
      <c r="I11" s="49"/>
      <c r="J11" s="49"/>
      <c r="K11" s="49"/>
      <c r="L11" s="49"/>
      <c r="M11" s="49">
        <v>8</v>
      </c>
      <c r="N11" s="49"/>
      <c r="O11" s="49"/>
      <c r="P11" s="49">
        <v>1</v>
      </c>
      <c r="Q11" s="50"/>
      <c r="R11" s="49"/>
      <c r="S11" s="49"/>
      <c r="T11" s="49"/>
    </row>
    <row r="12" spans="1:20" s="4" customFormat="1" ht="15.2" customHeight="1">
      <c r="A12" s="8" t="s">
        <v>1</v>
      </c>
      <c r="B12" s="10">
        <f t="shared" si="0"/>
        <v>0</v>
      </c>
      <c r="C12" s="66">
        <f t="shared" ref="C12:C13" si="1">B12</f>
        <v>0</v>
      </c>
      <c r="D12" s="48"/>
      <c r="E12" s="49"/>
      <c r="F12" s="49"/>
      <c r="G12" s="49"/>
      <c r="H12" s="49"/>
      <c r="I12" s="49"/>
      <c r="J12" s="49"/>
      <c r="K12" s="51"/>
      <c r="L12" s="51"/>
      <c r="M12" s="51"/>
      <c r="N12" s="51"/>
      <c r="O12" s="51"/>
      <c r="P12" s="51"/>
      <c r="Q12" s="49"/>
      <c r="R12" s="49"/>
      <c r="S12" s="49"/>
      <c r="T12" s="49"/>
    </row>
    <row r="13" spans="1:20" s="4" customFormat="1" ht="15.2" customHeight="1">
      <c r="A13" s="8" t="s">
        <v>44</v>
      </c>
      <c r="B13" s="12">
        <f t="shared" si="0"/>
        <v>10719</v>
      </c>
      <c r="C13" s="12">
        <f t="shared" si="1"/>
        <v>10719</v>
      </c>
      <c r="D13" s="14">
        <f t="shared" ref="D13:T13" si="2">D10+D11-D12</f>
        <v>299546.75</v>
      </c>
      <c r="E13" s="13">
        <f t="shared" si="2"/>
        <v>4429</v>
      </c>
      <c r="F13" s="13">
        <f t="shared" si="2"/>
        <v>731</v>
      </c>
      <c r="G13" s="13">
        <f t="shared" si="2"/>
        <v>417</v>
      </c>
      <c r="H13" s="13">
        <f t="shared" si="2"/>
        <v>222</v>
      </c>
      <c r="I13" s="13">
        <f t="shared" si="2"/>
        <v>0</v>
      </c>
      <c r="J13" s="13">
        <f t="shared" si="2"/>
        <v>2128</v>
      </c>
      <c r="K13" s="13">
        <f t="shared" si="2"/>
        <v>1227</v>
      </c>
      <c r="L13" s="13">
        <f t="shared" si="2"/>
        <v>937</v>
      </c>
      <c r="M13" s="13">
        <f t="shared" si="2"/>
        <v>341</v>
      </c>
      <c r="N13" s="13">
        <f t="shared" si="2"/>
        <v>180</v>
      </c>
      <c r="O13" s="13">
        <f t="shared" si="2"/>
        <v>106</v>
      </c>
      <c r="P13" s="13">
        <f t="shared" si="2"/>
        <v>1</v>
      </c>
      <c r="Q13" s="13">
        <f t="shared" si="2"/>
        <v>1020</v>
      </c>
      <c r="R13" s="13">
        <f t="shared" si="2"/>
        <v>0</v>
      </c>
      <c r="S13" s="13">
        <f t="shared" si="2"/>
        <v>0</v>
      </c>
      <c r="T13" s="13">
        <f t="shared" si="2"/>
        <v>0</v>
      </c>
    </row>
    <row r="14" spans="1:20" s="4" customFormat="1" ht="15.2" customHeight="1">
      <c r="A14" s="15"/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P14" s="18"/>
      <c r="Q14" s="17"/>
      <c r="R14" s="17"/>
      <c r="S14" s="17"/>
      <c r="T14" s="17"/>
    </row>
    <row r="15" spans="1:20" ht="15.2" customHeight="1">
      <c r="A15" s="67" t="s">
        <v>24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</row>
    <row r="16" spans="1:20" s="3" customFormat="1" ht="15.2" customHeight="1">
      <c r="A16" s="15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15.2" customHeight="1">
      <c r="A17" s="87"/>
      <c r="B17" s="89" t="s">
        <v>25</v>
      </c>
      <c r="C17" s="82" t="s">
        <v>4</v>
      </c>
      <c r="D17" s="91" t="s">
        <v>26</v>
      </c>
      <c r="E17" s="91" t="s">
        <v>27</v>
      </c>
      <c r="F17" s="82" t="s">
        <v>28</v>
      </c>
      <c r="G17" s="82" t="s">
        <v>29</v>
      </c>
      <c r="H17" s="84" t="s">
        <v>30</v>
      </c>
      <c r="I17" s="85"/>
      <c r="J17" s="82" t="s">
        <v>31</v>
      </c>
      <c r="Q17" s="17"/>
      <c r="R17" s="17"/>
      <c r="S17"/>
      <c r="T17"/>
    </row>
    <row r="18" spans="1:20" s="3" customFormat="1" ht="15.2" customHeight="1">
      <c r="A18" s="88"/>
      <c r="B18" s="90"/>
      <c r="C18" s="83"/>
      <c r="D18" s="92"/>
      <c r="E18" s="92"/>
      <c r="F18" s="83"/>
      <c r="G18" s="83"/>
      <c r="H18" s="19" t="s">
        <v>14</v>
      </c>
      <c r="I18" s="20" t="s">
        <v>15</v>
      </c>
      <c r="J18" s="83"/>
      <c r="Q18" s="17"/>
      <c r="R18" s="17"/>
    </row>
    <row r="19" spans="1:20" s="3" customFormat="1" ht="15.2" customHeight="1">
      <c r="A19" s="9" t="s">
        <v>23</v>
      </c>
      <c r="B19" s="21">
        <f>D19+E19</f>
        <v>41141</v>
      </c>
      <c r="C19" s="52">
        <v>4663314.09</v>
      </c>
      <c r="D19" s="53">
        <v>31900</v>
      </c>
      <c r="E19" s="53">
        <v>9241</v>
      </c>
      <c r="F19" s="53">
        <v>140</v>
      </c>
      <c r="G19" s="53">
        <v>90</v>
      </c>
      <c r="H19" s="53">
        <v>10615</v>
      </c>
      <c r="I19" s="53">
        <v>1257</v>
      </c>
      <c r="J19" s="53"/>
      <c r="Q19" s="17"/>
      <c r="R19" s="17"/>
    </row>
    <row r="20" spans="1:20" s="3" customFormat="1" ht="15.2" customHeight="1">
      <c r="A20" s="22" t="s">
        <v>0</v>
      </c>
      <c r="B20" s="21">
        <f>D20+E20</f>
        <v>2083</v>
      </c>
      <c r="C20" s="52">
        <v>446368.25</v>
      </c>
      <c r="D20" s="53">
        <v>2083</v>
      </c>
      <c r="E20" s="53"/>
      <c r="F20" s="53"/>
      <c r="G20" s="53"/>
      <c r="H20" s="53">
        <v>236</v>
      </c>
      <c r="I20" s="53"/>
      <c r="J20" s="53"/>
      <c r="Q20" s="17"/>
      <c r="R20" s="17"/>
    </row>
    <row r="21" spans="1:20" s="3" customFormat="1" ht="15.2" customHeight="1">
      <c r="A21" s="23" t="s">
        <v>1</v>
      </c>
      <c r="B21" s="21">
        <f>D21+E21</f>
        <v>0</v>
      </c>
      <c r="C21" s="52"/>
      <c r="D21" s="53"/>
      <c r="E21" s="53"/>
      <c r="F21" s="53"/>
      <c r="G21" s="53"/>
      <c r="H21" s="53"/>
      <c r="I21" s="53"/>
      <c r="J21" s="53"/>
      <c r="Q21" s="17"/>
      <c r="R21" s="17"/>
    </row>
    <row r="22" spans="1:20" s="3" customFormat="1" ht="30.75" customHeight="1">
      <c r="A22" s="23" t="s">
        <v>44</v>
      </c>
      <c r="B22" s="21">
        <f>D22+E22</f>
        <v>43224</v>
      </c>
      <c r="C22" s="24">
        <f>C19+C20-C21</f>
        <v>5109682.34</v>
      </c>
      <c r="D22" s="25">
        <f t="shared" ref="D22:J22" si="3">D19+D20-D21</f>
        <v>33983</v>
      </c>
      <c r="E22" s="25">
        <f t="shared" si="3"/>
        <v>9241</v>
      </c>
      <c r="F22" s="25">
        <f t="shared" si="3"/>
        <v>140</v>
      </c>
      <c r="G22" s="25">
        <f t="shared" si="3"/>
        <v>90</v>
      </c>
      <c r="H22" s="25">
        <f t="shared" si="3"/>
        <v>10851</v>
      </c>
      <c r="I22" s="25">
        <f t="shared" si="3"/>
        <v>1257</v>
      </c>
      <c r="J22" s="25">
        <f t="shared" si="3"/>
        <v>0</v>
      </c>
      <c r="Q22" s="17"/>
      <c r="R22" s="17"/>
    </row>
    <row r="23" spans="1:20" ht="26.25" customHeight="1">
      <c r="A23" s="26" t="s">
        <v>32</v>
      </c>
      <c r="B23" s="21">
        <f>D23+E23</f>
        <v>30886</v>
      </c>
      <c r="C23" s="24"/>
      <c r="D23" s="25">
        <f>D22-F22-G22-H22-J22</f>
        <v>22902</v>
      </c>
      <c r="E23" s="25">
        <f>E22-I22</f>
        <v>7984</v>
      </c>
      <c r="F23" s="11"/>
      <c r="G23" s="11"/>
      <c r="H23" s="11"/>
      <c r="I23" s="11"/>
      <c r="J23" s="11"/>
      <c r="Q23" s="17"/>
      <c r="R23" s="17"/>
      <c r="S23"/>
      <c r="T23"/>
    </row>
    <row r="24" spans="1:20" ht="15.2" customHeight="1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17"/>
      <c r="O24" s="17"/>
      <c r="P24" s="17"/>
      <c r="Q24" s="17"/>
      <c r="R24" s="17"/>
      <c r="S24" s="17"/>
      <c r="T24" s="17"/>
    </row>
    <row r="25" spans="1:20" ht="15.2" customHeight="1">
      <c r="A25" s="86" t="s">
        <v>33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</row>
    <row r="26" spans="1:20" s="3" customFormat="1" ht="15.2" customHeight="1">
      <c r="A26" s="30"/>
      <c r="B26" s="30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2"/>
    </row>
    <row r="27" spans="1:20" s="3" customFormat="1" ht="99.75" customHeight="1">
      <c r="A27" s="8"/>
      <c r="B27" s="33" t="s">
        <v>25</v>
      </c>
      <c r="C27" s="34" t="s">
        <v>4</v>
      </c>
      <c r="D27" s="35" t="s">
        <v>34</v>
      </c>
      <c r="E27" s="35" t="s">
        <v>35</v>
      </c>
      <c r="F27" s="35" t="s">
        <v>36</v>
      </c>
      <c r="G27" s="35" t="s">
        <v>37</v>
      </c>
      <c r="H27" s="35" t="s">
        <v>38</v>
      </c>
      <c r="I27" s="35" t="s">
        <v>39</v>
      </c>
      <c r="J27" s="84" t="s">
        <v>40</v>
      </c>
      <c r="K27" s="85"/>
      <c r="R27" s="36"/>
      <c r="S27" s="36"/>
    </row>
    <row r="28" spans="1:20" s="4" customFormat="1" ht="15.2" customHeight="1">
      <c r="A28" s="9" t="s">
        <v>23</v>
      </c>
      <c r="B28" s="37">
        <f>D28+E28+F28+G28+H28+I28</f>
        <v>1175</v>
      </c>
      <c r="C28" s="54">
        <v>24074.63</v>
      </c>
      <c r="D28" s="55">
        <v>20</v>
      </c>
      <c r="E28" s="55"/>
      <c r="F28" s="55"/>
      <c r="G28" s="55"/>
      <c r="H28" s="55">
        <v>1155</v>
      </c>
      <c r="I28" s="55"/>
      <c r="J28" s="78"/>
      <c r="K28" s="79"/>
      <c r="R28" s="17"/>
      <c r="S28" s="17"/>
    </row>
    <row r="29" spans="1:20" s="3" customFormat="1" ht="15.2" customHeight="1">
      <c r="A29" s="22" t="s">
        <v>0</v>
      </c>
      <c r="B29" s="37">
        <f>D29+E29+F29+G29+H29+I29</f>
        <v>3317</v>
      </c>
      <c r="C29" s="54">
        <v>242334.67</v>
      </c>
      <c r="D29" s="55">
        <v>520</v>
      </c>
      <c r="E29" s="55"/>
      <c r="F29" s="55"/>
      <c r="G29" s="55"/>
      <c r="H29" s="55">
        <v>2797</v>
      </c>
      <c r="I29" s="55"/>
      <c r="J29" s="78"/>
      <c r="K29" s="79"/>
      <c r="R29" s="17"/>
      <c r="S29" s="17"/>
    </row>
    <row r="30" spans="1:20" s="3" customFormat="1" ht="15.2" customHeight="1">
      <c r="A30" s="23" t="s">
        <v>1</v>
      </c>
      <c r="B30" s="37">
        <f>D30+E30+F30+G30+H30+I30</f>
        <v>520</v>
      </c>
      <c r="C30" s="54">
        <v>65982.39</v>
      </c>
      <c r="D30" s="55">
        <v>520</v>
      </c>
      <c r="E30" s="55"/>
      <c r="F30" s="55"/>
      <c r="G30" s="55"/>
      <c r="H30" s="55"/>
      <c r="I30" s="55"/>
      <c r="J30" s="78"/>
      <c r="K30" s="79"/>
      <c r="R30" s="17"/>
      <c r="S30" s="17"/>
    </row>
    <row r="31" spans="1:20" s="3" customFormat="1" ht="36.75" customHeight="1">
      <c r="A31" s="23" t="s">
        <v>44</v>
      </c>
      <c r="B31" s="37">
        <f>D31+E31+F31+G31+H31+I31</f>
        <v>3972</v>
      </c>
      <c r="C31" s="24">
        <f>C28+C29-C30</f>
        <v>200426.90999999997</v>
      </c>
      <c r="D31" s="38">
        <f t="shared" ref="D31:I31" si="4">D28+D29-D30</f>
        <v>20</v>
      </c>
      <c r="E31" s="38">
        <f t="shared" si="4"/>
        <v>0</v>
      </c>
      <c r="F31" s="38">
        <f t="shared" si="4"/>
        <v>0</v>
      </c>
      <c r="G31" s="38">
        <f t="shared" si="4"/>
        <v>0</v>
      </c>
      <c r="H31" s="38">
        <f t="shared" si="4"/>
        <v>3952</v>
      </c>
      <c r="I31" s="38">
        <f t="shared" si="4"/>
        <v>0</v>
      </c>
      <c r="J31" s="39"/>
      <c r="K31" s="40"/>
      <c r="R31" s="17"/>
      <c r="S31" s="17"/>
    </row>
    <row r="32" spans="1:20" s="3" customFormat="1" ht="15.2" customHeight="1">
      <c r="A32" s="41"/>
      <c r="B32" s="42"/>
      <c r="C32" s="2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20" s="3" customFormat="1" ht="15.2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17"/>
    </row>
    <row r="34" spans="1:20" ht="15.2" customHeight="1">
      <c r="A34" s="15"/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s="58" customFormat="1" ht="15.2" customHeight="1">
      <c r="A35" s="56" t="s">
        <v>41</v>
      </c>
      <c r="B35" s="56"/>
      <c r="C35" s="56"/>
      <c r="D35" s="56" t="s">
        <v>46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</row>
    <row r="36" spans="1:20" s="60" customFormat="1" ht="15.2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7"/>
    </row>
    <row r="37" spans="1:20" s="58" customFormat="1" ht="15.2" customHeight="1">
      <c r="A37" s="61" t="s">
        <v>42</v>
      </c>
      <c r="B37" s="80" t="s">
        <v>47</v>
      </c>
      <c r="C37" s="80"/>
      <c r="D37" s="62"/>
      <c r="E37" s="62"/>
      <c r="F37" s="62"/>
      <c r="G37" s="62"/>
      <c r="H37" s="62"/>
      <c r="I37" s="62"/>
      <c r="J37" s="62"/>
      <c r="K37" s="62"/>
      <c r="L37" s="62"/>
      <c r="M37" s="81"/>
      <c r="N37" s="81"/>
      <c r="O37" s="62"/>
      <c r="P37" s="62"/>
      <c r="Q37" s="62"/>
      <c r="R37" s="62"/>
      <c r="S37" s="62"/>
      <c r="T37" s="60"/>
    </row>
    <row r="38" spans="1:20" s="58" customFormat="1" ht="15.2" customHeight="1">
      <c r="A38" s="61"/>
      <c r="B38" s="63"/>
      <c r="C38" s="64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0"/>
    </row>
    <row r="39" spans="1:20" s="58" customFormat="1" ht="15.2" customHeight="1">
      <c r="A39" s="61" t="s">
        <v>43</v>
      </c>
      <c r="B39" s="65">
        <v>89178587995</v>
      </c>
      <c r="C39" s="59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0"/>
    </row>
  </sheetData>
  <sheetProtection password="CE28" sheet="1" objects="1" scenarios="1" selectLockedCells="1"/>
  <mergeCells count="32">
    <mergeCell ref="J29:K29"/>
    <mergeCell ref="J30:K30"/>
    <mergeCell ref="B37:C37"/>
    <mergeCell ref="M37:N37"/>
    <mergeCell ref="G17:G18"/>
    <mergeCell ref="H17:I17"/>
    <mergeCell ref="J17:J18"/>
    <mergeCell ref="A25:T25"/>
    <mergeCell ref="J27:K27"/>
    <mergeCell ref="J28:K28"/>
    <mergeCell ref="A17:A18"/>
    <mergeCell ref="B17:B18"/>
    <mergeCell ref="C17:C18"/>
    <mergeCell ref="D17:D18"/>
    <mergeCell ref="E17:E18"/>
    <mergeCell ref="F17:F18"/>
    <mergeCell ref="A15:T15"/>
    <mergeCell ref="A1:T1"/>
    <mergeCell ref="A2:T2"/>
    <mergeCell ref="A6:A8"/>
    <mergeCell ref="B6:B8"/>
    <mergeCell ref="C6:C8"/>
    <mergeCell ref="D6:D8"/>
    <mergeCell ref="E6:P6"/>
    <mergeCell ref="Q6:T6"/>
    <mergeCell ref="E7:F7"/>
    <mergeCell ref="G7:I7"/>
    <mergeCell ref="J7:P7"/>
    <mergeCell ref="Q7:Q8"/>
    <mergeCell ref="R7:R8"/>
    <mergeCell ref="S7:S8"/>
    <mergeCell ref="T7:T8"/>
  </mergeCells>
  <pageMargins left="0.19685039370078741" right="0.19685039370078741" top="0.39370078740157483" bottom="0.39370078740157483" header="0.51181102362204722" footer="0.51181102362204722"/>
  <pageSetup paperSize="9" scale="5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H6"/>
    </sheetView>
  </sheetViews>
  <sheetFormatPr defaultRowHeight="12.75"/>
  <cols>
    <col min="6" max="6" width="11.7109375" customWidth="1"/>
    <col min="7" max="7" width="12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Гульнара</cp:lastModifiedBy>
  <dcterms:created xsi:type="dcterms:W3CDTF">2021-09-14T07:02:16Z</dcterms:created>
  <dcterms:modified xsi:type="dcterms:W3CDTF">2022-01-17T06:39:36Z</dcterms:modified>
</cp:coreProperties>
</file>