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630" yWindow="600" windowWidth="15015" windowHeight="13680"/>
  </bookViews>
  <sheets>
    <sheet name="11-18 лет" sheetId="37" r:id="rId1"/>
  </sheets>
  <definedNames>
    <definedName name="_xlnm.Print_Area" localSheetId="0">'11-18 лет'!$A$1:$U$170</definedName>
  </definedNames>
  <calcPr calcId="144525"/>
</workbook>
</file>

<file path=xl/calcChain.xml><?xml version="1.0" encoding="utf-8"?>
<calcChain xmlns="http://schemas.openxmlformats.org/spreadsheetml/2006/main">
  <c r="C183" i="37" l="1"/>
  <c r="C108" i="37"/>
  <c r="C94" i="37"/>
  <c r="C49" i="37"/>
  <c r="C19" i="37"/>
  <c r="D152" i="37" l="1"/>
  <c r="D64" i="37" l="1"/>
  <c r="G152" i="37" l="1"/>
  <c r="G153" i="37" s="1"/>
  <c r="D34" i="37" l="1"/>
  <c r="E152" i="37"/>
  <c r="F152" i="37"/>
  <c r="H152" i="37"/>
  <c r="I152" i="37"/>
  <c r="J152" i="37"/>
  <c r="K152" i="37"/>
  <c r="L152" i="37"/>
  <c r="M152" i="37"/>
  <c r="N152" i="37"/>
  <c r="O152" i="37"/>
  <c r="P152" i="37"/>
  <c r="Q152" i="37"/>
  <c r="R152" i="37"/>
  <c r="S152" i="37"/>
  <c r="T152" i="37"/>
  <c r="U152" i="37"/>
  <c r="D94" i="37" l="1"/>
  <c r="E94" i="37"/>
  <c r="F94" i="37"/>
  <c r="G94" i="37"/>
  <c r="H94" i="37"/>
  <c r="I94" i="37"/>
  <c r="J94" i="37"/>
  <c r="K94" i="37"/>
  <c r="L94" i="37"/>
  <c r="M94" i="37"/>
  <c r="N94" i="37"/>
  <c r="O94" i="37"/>
  <c r="P94" i="37"/>
  <c r="Q94" i="37"/>
  <c r="R94" i="37"/>
  <c r="S94" i="37"/>
  <c r="T94" i="37"/>
  <c r="U94" i="37"/>
  <c r="D183" i="37"/>
  <c r="U183" i="37"/>
  <c r="T183" i="37"/>
  <c r="S183" i="37"/>
  <c r="R183" i="37"/>
  <c r="Q183" i="37"/>
  <c r="P183" i="37"/>
  <c r="O183" i="37"/>
  <c r="N183" i="37"/>
  <c r="M183" i="37"/>
  <c r="L183" i="37"/>
  <c r="K183" i="37"/>
  <c r="J183" i="37"/>
  <c r="I183" i="37"/>
  <c r="H183" i="37"/>
  <c r="G183" i="37"/>
  <c r="F183" i="37"/>
  <c r="E183" i="37"/>
  <c r="E64" i="37"/>
  <c r="F64" i="37"/>
  <c r="G64" i="37"/>
  <c r="H64" i="37"/>
  <c r="I64" i="37"/>
  <c r="J64" i="37"/>
  <c r="K64" i="37"/>
  <c r="L64" i="37"/>
  <c r="M64" i="37"/>
  <c r="N64" i="37"/>
  <c r="O64" i="37"/>
  <c r="P64" i="37"/>
  <c r="Q64" i="37"/>
  <c r="R64" i="37"/>
  <c r="S64" i="37"/>
  <c r="T64" i="37"/>
  <c r="U64" i="37"/>
  <c r="E34" i="37" l="1"/>
  <c r="F34" i="37"/>
  <c r="G34" i="37"/>
  <c r="H34" i="37"/>
  <c r="I34" i="37"/>
  <c r="J34" i="37"/>
  <c r="K34" i="37"/>
  <c r="L34" i="37"/>
  <c r="M34" i="37"/>
  <c r="N34" i="37"/>
  <c r="O34" i="37"/>
  <c r="P34" i="37"/>
  <c r="Q34" i="37"/>
  <c r="R34" i="37"/>
  <c r="S34" i="37"/>
  <c r="T34" i="37"/>
  <c r="U34" i="37"/>
  <c r="G137" i="37" l="1"/>
  <c r="D184" i="37"/>
  <c r="D49" i="37" l="1"/>
  <c r="E49" i="37"/>
  <c r="F49" i="37"/>
  <c r="G49" i="37"/>
  <c r="H49" i="37"/>
  <c r="I49" i="37"/>
  <c r="J49" i="37"/>
  <c r="K49" i="37"/>
  <c r="L49" i="37"/>
  <c r="M49" i="37"/>
  <c r="N49" i="37"/>
  <c r="O49" i="37"/>
  <c r="P49" i="37"/>
  <c r="Q49" i="37"/>
  <c r="R49" i="37"/>
  <c r="S49" i="37"/>
  <c r="T49" i="37"/>
  <c r="U49" i="37"/>
  <c r="C184" i="37" l="1"/>
  <c r="U184" i="37"/>
  <c r="T184" i="37"/>
  <c r="S184" i="37"/>
  <c r="R184" i="37"/>
  <c r="Q184" i="37"/>
  <c r="P184" i="37"/>
  <c r="O184" i="37"/>
  <c r="N184" i="37"/>
  <c r="M184" i="37"/>
  <c r="L184" i="37"/>
  <c r="K184" i="37"/>
  <c r="J184" i="37"/>
  <c r="I184" i="37"/>
  <c r="H184" i="37"/>
  <c r="G184" i="37"/>
  <c r="F184" i="37"/>
  <c r="E184" i="37"/>
  <c r="C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E137" i="37" l="1"/>
  <c r="F137" i="37"/>
  <c r="H137" i="37"/>
  <c r="I137" i="37"/>
  <c r="J137" i="37"/>
  <c r="K137" i="37"/>
  <c r="L137" i="37"/>
  <c r="M137" i="37"/>
  <c r="N137" i="37"/>
  <c r="O137" i="37"/>
  <c r="P137" i="37"/>
  <c r="Q137" i="37"/>
  <c r="R137" i="37"/>
  <c r="S137" i="37"/>
  <c r="T137" i="37"/>
  <c r="U137" i="37"/>
  <c r="D137" i="37"/>
  <c r="C123" i="37"/>
  <c r="E122" i="37"/>
  <c r="F122" i="37"/>
  <c r="G122" i="37"/>
  <c r="H122" i="37"/>
  <c r="I122" i="37"/>
  <c r="J122" i="37"/>
  <c r="K122" i="37"/>
  <c r="L122" i="37"/>
  <c r="M122" i="37"/>
  <c r="N122" i="37"/>
  <c r="O122" i="37"/>
  <c r="P122" i="37"/>
  <c r="Q122" i="37"/>
  <c r="R122" i="37"/>
  <c r="S122" i="37"/>
  <c r="T122" i="37"/>
  <c r="U122" i="37"/>
  <c r="D122" i="37"/>
  <c r="D108" i="37" l="1"/>
  <c r="E78" i="37"/>
  <c r="F78" i="37"/>
  <c r="G78" i="37"/>
  <c r="H78" i="37"/>
  <c r="I78" i="37"/>
  <c r="J78" i="37"/>
  <c r="K78" i="37"/>
  <c r="L78" i="37"/>
  <c r="M78" i="37"/>
  <c r="N78" i="37"/>
  <c r="O78" i="37"/>
  <c r="P78" i="37"/>
  <c r="Q78" i="37"/>
  <c r="R78" i="37"/>
  <c r="S78" i="37"/>
  <c r="T78" i="37"/>
  <c r="U78" i="37"/>
  <c r="D78" i="37"/>
  <c r="C79" i="37"/>
  <c r="D65" i="37"/>
  <c r="E19" i="37" l="1"/>
  <c r="E20" i="37" s="1"/>
  <c r="F19" i="37"/>
  <c r="F20" i="37" s="1"/>
  <c r="G19" i="37"/>
  <c r="G20" i="37" s="1"/>
  <c r="H19" i="37"/>
  <c r="H20" i="37" s="1"/>
  <c r="I19" i="37"/>
  <c r="I20" i="37" s="1"/>
  <c r="J19" i="37"/>
  <c r="J20" i="37" s="1"/>
  <c r="K19" i="37"/>
  <c r="K20" i="37" s="1"/>
  <c r="L19" i="37"/>
  <c r="L20" i="37" s="1"/>
  <c r="M19" i="37"/>
  <c r="M20" i="37" s="1"/>
  <c r="N19" i="37"/>
  <c r="N20" i="37" s="1"/>
  <c r="O19" i="37"/>
  <c r="O20" i="37" s="1"/>
  <c r="P19" i="37"/>
  <c r="P20" i="37" s="1"/>
  <c r="Q19" i="37"/>
  <c r="Q20" i="37" s="1"/>
  <c r="R19" i="37"/>
  <c r="R20" i="37" s="1"/>
  <c r="S19" i="37"/>
  <c r="S20" i="37" s="1"/>
  <c r="T19" i="37"/>
  <c r="T20" i="37" s="1"/>
  <c r="U19" i="37"/>
  <c r="U20" i="37" s="1"/>
  <c r="D19" i="37"/>
  <c r="D20" i="37" s="1"/>
  <c r="C20" i="37"/>
  <c r="G108" i="37" l="1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F108" i="37"/>
  <c r="E108" i="37"/>
  <c r="C35" i="37" l="1"/>
  <c r="C138" i="37"/>
  <c r="D153" i="37"/>
  <c r="C153" i="37"/>
  <c r="G65" i="37" l="1"/>
  <c r="G167" i="37"/>
  <c r="C50" i="37"/>
  <c r="D167" i="37"/>
  <c r="U167" i="37" l="1"/>
  <c r="U168" i="37" s="1"/>
  <c r="T167" i="37"/>
  <c r="T168" i="37" s="1"/>
  <c r="S167" i="37"/>
  <c r="S168" i="37" s="1"/>
  <c r="R167" i="37"/>
  <c r="R168" i="37" s="1"/>
  <c r="Q167" i="37"/>
  <c r="Q168" i="37" s="1"/>
  <c r="P167" i="37"/>
  <c r="P168" i="37" s="1"/>
  <c r="O167" i="37"/>
  <c r="O168" i="37" s="1"/>
  <c r="N167" i="37"/>
  <c r="N168" i="37" s="1"/>
  <c r="M167" i="37"/>
  <c r="M168" i="37" s="1"/>
  <c r="L167" i="37"/>
  <c r="L168" i="37" s="1"/>
  <c r="K167" i="37"/>
  <c r="K168" i="37" s="1"/>
  <c r="J167" i="37"/>
  <c r="J168" i="37" s="1"/>
  <c r="I167" i="37"/>
  <c r="I168" i="37" s="1"/>
  <c r="H167" i="37"/>
  <c r="H168" i="37" s="1"/>
  <c r="G168" i="37"/>
  <c r="F167" i="37"/>
  <c r="F168" i="37" s="1"/>
  <c r="E167" i="37"/>
  <c r="E168" i="37" s="1"/>
  <c r="D168" i="37"/>
  <c r="C168" i="37"/>
  <c r="U153" i="37"/>
  <c r="T153" i="37"/>
  <c r="S153" i="37"/>
  <c r="R153" i="37"/>
  <c r="Q153" i="37"/>
  <c r="P153" i="37"/>
  <c r="O153" i="37"/>
  <c r="N153" i="37"/>
  <c r="M153" i="37"/>
  <c r="L153" i="37"/>
  <c r="K153" i="37"/>
  <c r="J153" i="37"/>
  <c r="I153" i="37"/>
  <c r="H153" i="37"/>
  <c r="F153" i="37"/>
  <c r="E153" i="37"/>
  <c r="U138" i="37"/>
  <c r="T138" i="37"/>
  <c r="S138" i="37"/>
  <c r="R138" i="37"/>
  <c r="Q138" i="37"/>
  <c r="P138" i="37"/>
  <c r="O138" i="37"/>
  <c r="N138" i="37"/>
  <c r="M138" i="37"/>
  <c r="L138" i="37"/>
  <c r="K138" i="37"/>
  <c r="J138" i="37"/>
  <c r="I138" i="37"/>
  <c r="H138" i="37"/>
  <c r="G138" i="37"/>
  <c r="F138" i="37"/>
  <c r="E138" i="37"/>
  <c r="D138" i="37"/>
  <c r="U123" i="37"/>
  <c r="T123" i="37"/>
  <c r="S123" i="37"/>
  <c r="R123" i="37"/>
  <c r="Q123" i="37"/>
  <c r="P123" i="37"/>
  <c r="O123" i="37"/>
  <c r="N123" i="37"/>
  <c r="M123" i="37"/>
  <c r="L123" i="37"/>
  <c r="K123" i="37"/>
  <c r="J123" i="37"/>
  <c r="I123" i="37"/>
  <c r="H123" i="37"/>
  <c r="G123" i="37"/>
  <c r="F123" i="37"/>
  <c r="E123" i="37"/>
  <c r="D123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F65" i="37"/>
  <c r="E65" i="37"/>
  <c r="C65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191" i="37" l="1"/>
  <c r="C192" i="37" s="1"/>
  <c r="E191" i="37"/>
  <c r="G191" i="37"/>
  <c r="G192" i="37" s="1"/>
  <c r="I191" i="37"/>
  <c r="I192" i="37" s="1"/>
  <c r="K191" i="37"/>
  <c r="K192" i="37" s="1"/>
  <c r="M191" i="37"/>
  <c r="M192" i="37" s="1"/>
  <c r="O191" i="37"/>
  <c r="O192" i="37" s="1"/>
  <c r="Q191" i="37"/>
  <c r="Q192" i="37" s="1"/>
  <c r="S191" i="37"/>
  <c r="S192" i="37" s="1"/>
  <c r="D191" i="37"/>
  <c r="F191" i="37"/>
  <c r="F192" i="37" s="1"/>
  <c r="H191" i="37"/>
  <c r="H192" i="37" s="1"/>
  <c r="J191" i="37"/>
  <c r="J192" i="37" s="1"/>
  <c r="L191" i="37"/>
  <c r="L192" i="37" s="1"/>
  <c r="N191" i="37"/>
  <c r="N192" i="37" s="1"/>
  <c r="P191" i="37"/>
  <c r="P192" i="37" s="1"/>
  <c r="R191" i="37"/>
  <c r="R192" i="37" s="1"/>
  <c r="T191" i="37"/>
  <c r="T192" i="37" s="1"/>
  <c r="C198" i="37"/>
  <c r="E192" i="37"/>
  <c r="E193" i="37" l="1"/>
  <c r="D192" i="37"/>
  <c r="D193" i="37"/>
</calcChain>
</file>

<file path=xl/sharedStrings.xml><?xml version="1.0" encoding="utf-8"?>
<sst xmlns="http://schemas.openxmlformats.org/spreadsheetml/2006/main" count="784" uniqueCount="138">
  <si>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</si>
  <si>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</si>
  <si>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</si>
  <si>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</si>
  <si>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</si>
  <si>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</si>
  <si>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</si>
  <si>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</si>
  <si>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</si>
  <si>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</si>
  <si>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</si>
  <si>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</si>
  <si>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</si>
  <si>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</si>
  <si>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</si>
  <si>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</si>
  <si>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</si>
  <si>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</si>
  <si>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</si>
  <si>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</si>
  <si>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</si>
  <si>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</si>
  <si>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</si>
  <si>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</si>
  <si>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</si>
  <si>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</si>
  <si>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</si>
  <si>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</si>
  <si>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</si>
  <si>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</si>
  <si>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</si>
  <si>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</si>
  <si>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</si>
  <si>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</si>
  <si>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</si>
  <si>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</si>
  <si>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</si>
  <si>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Среда, 1 неделя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</si>
  <si>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</si>
  <si>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</si>
  <si>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</si>
  <si>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</si>
  <si>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</si>
  <si>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</si>
  <si>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</si>
  <si>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</si>
  <si>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</si>
  <si>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</si>
  <si>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</si>
  <si>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</si>
  <si>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</si>
  <si>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</si>
  <si>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</si>
  <si>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</si>
  <si>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</si>
  <si>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</si>
  <si>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</si>
  <si>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</si>
  <si>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</si>
  <si>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</si>
  <si>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</si>
  <si>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</si>
  <si>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Плов из говядины</t>
  </si>
  <si>
    <t>Компот из кураги</t>
  </si>
  <si>
    <t>54-7р-2020</t>
  </si>
  <si>
    <t>Рыба припущенная в молоко</t>
  </si>
  <si>
    <t>Салат из свеклы отварной с растительным маслом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</si>
  <si>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</si>
  <si>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</si>
  <si>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</si>
  <si>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</si>
  <si>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</si>
  <si>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</si>
  <si>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</si>
  <si>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</si>
  <si>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</si>
  <si>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</si>
  <si>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</si>
  <si>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</si>
  <si>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</si>
  <si>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</si>
  <si>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</si>
  <si>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</si>
  <si>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</si>
  <si>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</si>
  <si>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</si>
  <si>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</si>
  <si>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</si>
  <si>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Горячий завтрак</t>
  </si>
  <si>
    <t>ном.рец №174</t>
  </si>
  <si>
    <t>СОГЛАСОВАНО</t>
  </si>
  <si>
    <t>УТВЕРЖДЕНО</t>
  </si>
  <si>
    <t>11-18</t>
  </si>
  <si>
    <t>11-18 лет</t>
  </si>
  <si>
    <t>180/40</t>
  </si>
  <si>
    <t>170/50</t>
  </si>
  <si>
    <t>Тефтели мясные из говядины, полуфабрикат в соусе</t>
  </si>
  <si>
    <t>60/40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</si>
  <si>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</si>
  <si>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</si>
  <si>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</si>
  <si>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</si>
  <si>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</si>
  <si>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75/30</t>
  </si>
  <si>
    <t>№ рец. 290</t>
  </si>
  <si>
    <t>Птица тушеная в соусе</t>
  </si>
  <si>
    <t>50/50</t>
  </si>
  <si>
    <t>Борщ</t>
  </si>
  <si>
    <t>Суп картофельный с вермишелью</t>
  </si>
  <si>
    <t>№ Т/к 100</t>
  </si>
  <si>
    <t>№Т/К 272</t>
  </si>
  <si>
    <t>Котлета мясная с соусом</t>
  </si>
  <si>
    <t>65/35</t>
  </si>
  <si>
    <t>Булочка ванильная</t>
  </si>
  <si>
    <t xml:space="preserve">6 день, 1 неделя </t>
  </si>
  <si>
    <t xml:space="preserve">12 день, 2 неделя </t>
  </si>
  <si>
    <t>№Т/К 436</t>
  </si>
  <si>
    <t>Напиток апельсиновый</t>
  </si>
  <si>
    <t>№ Т/к 438</t>
  </si>
  <si>
    <t>Напиток яблочный</t>
  </si>
  <si>
    <t>54-1т-2020</t>
  </si>
  <si>
    <t xml:space="preserve">Запеканка из творога </t>
  </si>
  <si>
    <t>Молоко сгущенное с сахаром</t>
  </si>
  <si>
    <t>№ Т/К 399</t>
  </si>
  <si>
    <t>№ Т/К 400</t>
  </si>
  <si>
    <t xml:space="preserve">Меню  для организации питания детей возрасте от 11 до 18 лет в образовательных учреждениях Мензелинского района РТ  на 1 полугодие 2023-2024 учебный год. </t>
  </si>
  <si>
    <t>Овощи для салатов (морковь, лук, капуста, картофель) урожай 2023 года</t>
  </si>
  <si>
    <t>Салат из белокочанной капусты с растительным маслом</t>
  </si>
  <si>
    <t>Блины фаршированные сгущенным молоком П/Ф (70гр) 1 шт</t>
  </si>
  <si>
    <t>№Т/К 41</t>
  </si>
  <si>
    <t>Салат из моркови с сахаром и растительным маслом</t>
  </si>
  <si>
    <t>54-9з-2020</t>
  </si>
  <si>
    <t>54-11з-2020</t>
  </si>
  <si>
    <t>Салат из моркови с яблоками с растительным маслом</t>
  </si>
  <si>
    <t>Блины фаршированные (вишня, клубника) П/Ф (70гр) 1 шт</t>
  </si>
  <si>
    <t>54-7з</t>
  </si>
  <si>
    <t>54-13з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</si>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</sst>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2" fontId="0" fillId="0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3" xfId="0" applyBorder="1"/>
    <xf numFmtId="0" fontId="3" fillId="0" borderId="3" xfId="0" applyFont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3" fillId="0" borderId="4" xfId="0" applyFont="1" applyFill="1" applyBorder="1"/>
    <xf numFmtId="0" fontId="0" fillId="0" borderId="3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5" fillId="0" borderId="0" xfId="0" applyFont="1" applyFill="1"/>
    <xf numFmtId="0" fontId="3" fillId="0" borderId="0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"/>
  <sheetViews>
    <sheetView tabSelected="1" topLeftCell="A139" zoomScaleNormal="100" workbookViewId="0">
      <selection activeCell="H193" sqref="H193"/>
    </sheetView>
  </sheetViews>
  <sheetFormatPr defaultRowHeight="15" x14ac:dyDescent="0.25"/>
  <cols>
    <col min="1" max="1" width="14" customWidth="1"/>
    <col min="2" max="2" width="35.28515625" customWidth="1"/>
    <col min="3" max="3" width="7.42578125" style="29" customWidth="1"/>
    <col min="4" max="4" width="7.85546875" style="29" customWidth="1"/>
    <col min="5" max="6" width="6.28515625" style="29" customWidth="1"/>
    <col min="7" max="7" width="11.85546875" style="29" customWidth="1"/>
    <col min="8" max="21" width="6.28515625" style="29" customWidth="1"/>
    <col min="22" max="23" width="9.140625" style="29"/>
  </cols>
  <sheetData>
    <row r="1" spans="1:21" x14ac:dyDescent="0.25">
      <c r="A1" s="70" t="s">
        <v>90</v>
      </c>
      <c r="B1" s="71"/>
      <c r="O1" s="72" t="s">
        <v>91</v>
      </c>
      <c r="P1" s="73"/>
      <c r="Q1" s="73"/>
      <c r="R1" s="73"/>
      <c r="S1" s="73"/>
      <c r="T1" s="73"/>
      <c r="U1" s="73"/>
    </row>
    <row r="2" spans="1:21" ht="18.75" customHeight="1" x14ac:dyDescent="0.25">
      <c r="A2" s="74"/>
      <c r="B2" s="75"/>
      <c r="C2" s="75"/>
      <c r="D2" s="75"/>
      <c r="E2" s="75"/>
      <c r="F2" s="75"/>
      <c r="G2" s="75"/>
      <c r="O2" s="76" t="s">
        <v>101</v>
      </c>
      <c r="P2" s="77"/>
      <c r="Q2" s="77"/>
      <c r="R2" s="77"/>
      <c r="S2" s="77"/>
      <c r="T2" s="77"/>
      <c r="U2" s="77"/>
    </row>
    <row r="3" spans="1:21" ht="24.75" customHeight="1" x14ac:dyDescent="0.25">
      <c r="A3" s="70"/>
      <c r="B3" s="71"/>
      <c r="C3" s="71"/>
      <c r="D3" s="71"/>
      <c r="E3" s="71"/>
      <c r="F3" s="71"/>
      <c r="G3" s="71"/>
      <c r="O3" s="72" t="s">
        <v>102</v>
      </c>
      <c r="P3" s="73"/>
      <c r="Q3" s="73"/>
      <c r="R3" s="73"/>
      <c r="S3" s="73"/>
      <c r="T3" s="73"/>
      <c r="U3" s="73"/>
    </row>
    <row r="4" spans="1:21" x14ac:dyDescent="0.25">
      <c r="A4" s="19"/>
      <c r="B4" s="19"/>
    </row>
    <row r="5" spans="1:21" x14ac:dyDescent="0.25">
      <c r="B5" s="1"/>
    </row>
    <row r="6" spans="1:21" x14ac:dyDescent="0.25">
      <c r="A6" s="78" t="s">
        <v>125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1:21" x14ac:dyDescent="0.25">
      <c r="A7" s="18"/>
      <c r="B7" s="1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ht="24" customHeight="1" x14ac:dyDescent="0.3">
      <c r="A8" s="51" t="s">
        <v>67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ht="19.5" customHeight="1" x14ac:dyDescent="0.25">
      <c r="A9" s="52" t="s">
        <v>0</v>
      </c>
      <c r="B9" s="52" t="s">
        <v>79</v>
      </c>
      <c r="C9" s="53" t="s">
        <v>1</v>
      </c>
      <c r="D9" s="55" t="s">
        <v>80</v>
      </c>
      <c r="E9" s="56"/>
      <c r="F9" s="57"/>
      <c r="G9" s="58" t="s">
        <v>5</v>
      </c>
      <c r="H9" s="60" t="s">
        <v>77</v>
      </c>
      <c r="I9" s="60"/>
      <c r="J9" s="60"/>
      <c r="K9" s="60"/>
      <c r="L9" s="60"/>
      <c r="M9" s="60" t="s">
        <v>78</v>
      </c>
      <c r="N9" s="60"/>
      <c r="O9" s="60"/>
      <c r="P9" s="60"/>
      <c r="Q9" s="60"/>
      <c r="R9" s="60"/>
      <c r="S9" s="60"/>
      <c r="T9" s="60"/>
      <c r="U9" s="60"/>
    </row>
    <row r="10" spans="1:21" ht="24.75" customHeight="1" x14ac:dyDescent="0.25">
      <c r="A10" s="52"/>
      <c r="B10" s="52"/>
      <c r="C10" s="54"/>
      <c r="D10" s="31" t="s">
        <v>2</v>
      </c>
      <c r="E10" s="32" t="s">
        <v>3</v>
      </c>
      <c r="F10" s="32" t="s">
        <v>4</v>
      </c>
      <c r="G10" s="59"/>
      <c r="H10" s="33" t="s">
        <v>6</v>
      </c>
      <c r="I10" s="33" t="s">
        <v>7</v>
      </c>
      <c r="J10" s="33" t="s">
        <v>8</v>
      </c>
      <c r="K10" s="33" t="s">
        <v>9</v>
      </c>
      <c r="L10" s="33" t="s">
        <v>10</v>
      </c>
      <c r="M10" s="33" t="s">
        <v>11</v>
      </c>
      <c r="N10" s="33" t="s">
        <v>12</v>
      </c>
      <c r="O10" s="33" t="s">
        <v>13</v>
      </c>
      <c r="P10" s="33" t="s">
        <v>14</v>
      </c>
      <c r="Q10" s="33" t="s">
        <v>15</v>
      </c>
      <c r="R10" s="33" t="s">
        <v>16</v>
      </c>
      <c r="S10" s="33" t="s">
        <v>17</v>
      </c>
      <c r="T10" s="33" t="s">
        <v>18</v>
      </c>
      <c r="U10" s="33" t="s">
        <v>19</v>
      </c>
    </row>
    <row r="11" spans="1:21" x14ac:dyDescent="0.25">
      <c r="A11" s="2"/>
      <c r="B11" s="2"/>
      <c r="C11" s="33" t="s">
        <v>20</v>
      </c>
      <c r="D11" s="33" t="s">
        <v>20</v>
      </c>
      <c r="E11" s="33" t="s">
        <v>20</v>
      </c>
      <c r="F11" s="33" t="s">
        <v>20</v>
      </c>
      <c r="G11" s="33" t="s">
        <v>21</v>
      </c>
      <c r="H11" s="33" t="s">
        <v>22</v>
      </c>
      <c r="I11" s="33" t="s">
        <v>22</v>
      </c>
      <c r="J11" s="33" t="s">
        <v>23</v>
      </c>
      <c r="K11" s="33" t="s">
        <v>24</v>
      </c>
      <c r="L11" s="33" t="s">
        <v>22</v>
      </c>
      <c r="M11" s="33" t="s">
        <v>22</v>
      </c>
      <c r="N11" s="33" t="s">
        <v>22</v>
      </c>
      <c r="O11" s="33" t="s">
        <v>22</v>
      </c>
      <c r="P11" s="33" t="s">
        <v>22</v>
      </c>
      <c r="Q11" s="33" t="s">
        <v>22</v>
      </c>
      <c r="R11" s="33" t="s">
        <v>22</v>
      </c>
      <c r="S11" s="33" t="s">
        <v>24</v>
      </c>
      <c r="T11" s="33" t="s">
        <v>24</v>
      </c>
      <c r="U11" s="33" t="s">
        <v>24</v>
      </c>
    </row>
    <row r="12" spans="1:21" x14ac:dyDescent="0.25">
      <c r="A12" s="3"/>
      <c r="B12" s="4" t="s">
        <v>25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5">
      <c r="A13" s="3"/>
      <c r="B13" s="2" t="s">
        <v>88</v>
      </c>
      <c r="C13" s="34" t="s">
        <v>92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30" x14ac:dyDescent="0.25">
      <c r="A14" s="6" t="s">
        <v>135</v>
      </c>
      <c r="B14" s="14" t="s">
        <v>127</v>
      </c>
      <c r="C14" s="3">
        <v>100</v>
      </c>
      <c r="D14" s="3">
        <v>2.52</v>
      </c>
      <c r="E14" s="3">
        <v>10.15</v>
      </c>
      <c r="F14" s="3">
        <v>10.39</v>
      </c>
      <c r="G14" s="3">
        <v>143</v>
      </c>
      <c r="H14" s="3">
        <v>0.03</v>
      </c>
      <c r="I14" s="3">
        <v>0.05</v>
      </c>
      <c r="J14" s="3">
        <v>122.25</v>
      </c>
      <c r="K14" s="3">
        <v>0</v>
      </c>
      <c r="L14" s="3">
        <v>23</v>
      </c>
      <c r="M14" s="3">
        <v>112</v>
      </c>
      <c r="N14" s="3">
        <v>343</v>
      </c>
      <c r="O14" s="3">
        <v>59</v>
      </c>
      <c r="P14" s="3">
        <v>21</v>
      </c>
      <c r="Q14" s="3">
        <v>44</v>
      </c>
      <c r="R14" s="3">
        <v>0.9</v>
      </c>
      <c r="S14" s="3">
        <v>17.88</v>
      </c>
      <c r="T14" s="3">
        <v>0.3</v>
      </c>
      <c r="U14" s="3">
        <v>21.1</v>
      </c>
    </row>
    <row r="15" spans="1:21" ht="21" customHeight="1" x14ac:dyDescent="0.25">
      <c r="A15" s="22" t="s">
        <v>109</v>
      </c>
      <c r="B15" s="6" t="s">
        <v>108</v>
      </c>
      <c r="C15" s="27">
        <v>250</v>
      </c>
      <c r="D15" s="28">
        <v>2.81</v>
      </c>
      <c r="E15" s="28">
        <v>2.8</v>
      </c>
      <c r="F15" s="28">
        <v>20.2</v>
      </c>
      <c r="G15" s="28">
        <v>118</v>
      </c>
      <c r="H15" s="28">
        <v>0.1</v>
      </c>
      <c r="I15" s="28">
        <v>0</v>
      </c>
      <c r="J15" s="28">
        <v>0.2</v>
      </c>
      <c r="K15" s="28">
        <v>0</v>
      </c>
      <c r="L15" s="28">
        <v>6.6</v>
      </c>
      <c r="M15" s="28">
        <v>0</v>
      </c>
      <c r="N15" s="28">
        <v>0</v>
      </c>
      <c r="O15" s="28">
        <v>23.9</v>
      </c>
      <c r="P15" s="28">
        <v>23.4</v>
      </c>
      <c r="Q15" s="28">
        <v>57.7</v>
      </c>
      <c r="R15" s="28">
        <v>1.1000000000000001</v>
      </c>
      <c r="S15" s="28">
        <v>0</v>
      </c>
      <c r="T15" s="28">
        <v>0</v>
      </c>
      <c r="U15" s="28">
        <v>0</v>
      </c>
    </row>
    <row r="16" spans="1:21" ht="29.25" customHeight="1" x14ac:dyDescent="0.25">
      <c r="A16" s="25" t="s">
        <v>123</v>
      </c>
      <c r="B16" s="26" t="s">
        <v>128</v>
      </c>
      <c r="C16" s="27">
        <v>70</v>
      </c>
      <c r="D16" s="28">
        <v>2.8</v>
      </c>
      <c r="E16" s="28">
        <v>3.85</v>
      </c>
      <c r="F16" s="28">
        <v>18.899999999999999</v>
      </c>
      <c r="G16" s="28">
        <v>122.5</v>
      </c>
      <c r="H16" s="28">
        <v>0.08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98.45</v>
      </c>
      <c r="P16" s="28">
        <v>19.239999999999998</v>
      </c>
      <c r="Q16" s="28">
        <v>42.5</v>
      </c>
      <c r="R16" s="28">
        <v>0.48</v>
      </c>
      <c r="S16" s="28">
        <v>0</v>
      </c>
      <c r="T16" s="28">
        <v>0</v>
      </c>
      <c r="U16" s="28">
        <v>0</v>
      </c>
    </row>
    <row r="17" spans="1:21" ht="21" customHeight="1" x14ac:dyDescent="0.25">
      <c r="A17" s="3" t="s">
        <v>28</v>
      </c>
      <c r="B17" s="3" t="s">
        <v>29</v>
      </c>
      <c r="C17" s="28">
        <v>200</v>
      </c>
      <c r="D17" s="28">
        <v>1.6</v>
      </c>
      <c r="E17" s="28">
        <v>1.1000000000000001</v>
      </c>
      <c r="F17" s="28">
        <v>8.6</v>
      </c>
      <c r="G17" s="28">
        <v>50.9</v>
      </c>
      <c r="H17" s="28">
        <v>0.01</v>
      </c>
      <c r="I17" s="28">
        <v>7.0000000000000007E-2</v>
      </c>
      <c r="J17" s="28">
        <v>6.9</v>
      </c>
      <c r="K17" s="28">
        <v>0</v>
      </c>
      <c r="L17" s="28">
        <v>0.3</v>
      </c>
      <c r="M17" s="28">
        <v>19.68</v>
      </c>
      <c r="N17" s="28">
        <v>81.349999999999994</v>
      </c>
      <c r="O17" s="28">
        <v>103.48</v>
      </c>
      <c r="P17" s="28">
        <v>9.92</v>
      </c>
      <c r="Q17" s="28">
        <v>46.33</v>
      </c>
      <c r="R17" s="28">
        <v>0.78</v>
      </c>
      <c r="S17" s="28">
        <v>4.5</v>
      </c>
      <c r="T17" s="28">
        <v>0.88</v>
      </c>
      <c r="U17" s="28">
        <v>10</v>
      </c>
    </row>
    <row r="18" spans="1:21" ht="21" customHeight="1" x14ac:dyDescent="0.25">
      <c r="A18" s="3" t="s">
        <v>30</v>
      </c>
      <c r="B18" s="3" t="s">
        <v>32</v>
      </c>
      <c r="C18" s="28">
        <v>20</v>
      </c>
      <c r="D18" s="28">
        <v>1.3</v>
      </c>
      <c r="E18" s="28">
        <v>0.2</v>
      </c>
      <c r="F18" s="28">
        <v>6.7</v>
      </c>
      <c r="G18" s="28">
        <v>34.200000000000003</v>
      </c>
      <c r="H18" s="28">
        <v>0.04</v>
      </c>
      <c r="I18" s="28">
        <v>0.02</v>
      </c>
      <c r="J18" s="28">
        <v>0</v>
      </c>
      <c r="K18" s="28">
        <v>0</v>
      </c>
      <c r="L18" s="28">
        <v>0</v>
      </c>
      <c r="M18" s="28">
        <v>122</v>
      </c>
      <c r="N18" s="28">
        <v>49</v>
      </c>
      <c r="O18" s="28">
        <v>7</v>
      </c>
      <c r="P18" s="28">
        <v>9.4</v>
      </c>
      <c r="Q18" s="28">
        <v>31.6</v>
      </c>
      <c r="R18" s="28">
        <v>0.78</v>
      </c>
      <c r="S18" s="28">
        <v>0</v>
      </c>
      <c r="T18" s="28">
        <v>6.18</v>
      </c>
      <c r="U18" s="28">
        <v>0</v>
      </c>
    </row>
    <row r="19" spans="1:21" ht="21" customHeight="1" x14ac:dyDescent="0.25">
      <c r="A19" s="3"/>
      <c r="B19" s="2" t="s">
        <v>33</v>
      </c>
      <c r="C19" s="35">
        <f>SUM(C14:C18)</f>
        <v>640</v>
      </c>
      <c r="D19" s="35">
        <f>SUM(D14:D18)</f>
        <v>11.03</v>
      </c>
      <c r="E19" s="35">
        <f t="shared" ref="E19:U19" si="0">SUM(E14:E18)</f>
        <v>18.100000000000001</v>
      </c>
      <c r="F19" s="35">
        <f t="shared" si="0"/>
        <v>64.789999999999992</v>
      </c>
      <c r="G19" s="35">
        <f t="shared" si="0"/>
        <v>468.59999999999997</v>
      </c>
      <c r="H19" s="35">
        <f t="shared" si="0"/>
        <v>0.26</v>
      </c>
      <c r="I19" s="35">
        <f t="shared" si="0"/>
        <v>0.14000000000000001</v>
      </c>
      <c r="J19" s="35">
        <f t="shared" si="0"/>
        <v>129.35</v>
      </c>
      <c r="K19" s="35">
        <f t="shared" si="0"/>
        <v>0</v>
      </c>
      <c r="L19" s="35">
        <f t="shared" si="0"/>
        <v>29.900000000000002</v>
      </c>
      <c r="M19" s="35">
        <f t="shared" si="0"/>
        <v>253.68</v>
      </c>
      <c r="N19" s="35">
        <f t="shared" si="0"/>
        <v>473.35</v>
      </c>
      <c r="O19" s="35">
        <f t="shared" si="0"/>
        <v>291.83000000000004</v>
      </c>
      <c r="P19" s="35">
        <f t="shared" si="0"/>
        <v>82.960000000000008</v>
      </c>
      <c r="Q19" s="35">
        <f t="shared" si="0"/>
        <v>222.12999999999997</v>
      </c>
      <c r="R19" s="35">
        <f t="shared" si="0"/>
        <v>4.04</v>
      </c>
      <c r="S19" s="35">
        <f t="shared" si="0"/>
        <v>22.38</v>
      </c>
      <c r="T19" s="35">
        <f t="shared" si="0"/>
        <v>7.3599999999999994</v>
      </c>
      <c r="U19" s="35">
        <f t="shared" si="0"/>
        <v>31.1</v>
      </c>
    </row>
    <row r="20" spans="1:21" ht="21" customHeight="1" x14ac:dyDescent="0.25">
      <c r="A20" s="15"/>
      <c r="B20" s="16" t="s">
        <v>34</v>
      </c>
      <c r="C20" s="36">
        <f>C19</f>
        <v>640</v>
      </c>
      <c r="D20" s="36">
        <f t="shared" ref="D20:U20" si="1">D19</f>
        <v>11.03</v>
      </c>
      <c r="E20" s="36">
        <f t="shared" si="1"/>
        <v>18.100000000000001</v>
      </c>
      <c r="F20" s="36">
        <f t="shared" si="1"/>
        <v>64.789999999999992</v>
      </c>
      <c r="G20" s="36">
        <f t="shared" si="1"/>
        <v>468.59999999999997</v>
      </c>
      <c r="H20" s="36">
        <f t="shared" si="1"/>
        <v>0.26</v>
      </c>
      <c r="I20" s="36">
        <f t="shared" si="1"/>
        <v>0.14000000000000001</v>
      </c>
      <c r="J20" s="36">
        <f t="shared" si="1"/>
        <v>129.35</v>
      </c>
      <c r="K20" s="36">
        <f t="shared" si="1"/>
        <v>0</v>
      </c>
      <c r="L20" s="36">
        <f t="shared" si="1"/>
        <v>29.900000000000002</v>
      </c>
      <c r="M20" s="36">
        <f t="shared" si="1"/>
        <v>253.68</v>
      </c>
      <c r="N20" s="36">
        <f t="shared" si="1"/>
        <v>473.35</v>
      </c>
      <c r="O20" s="36">
        <f t="shared" si="1"/>
        <v>291.83000000000004</v>
      </c>
      <c r="P20" s="36">
        <f t="shared" si="1"/>
        <v>82.960000000000008</v>
      </c>
      <c r="Q20" s="36">
        <f t="shared" si="1"/>
        <v>222.12999999999997</v>
      </c>
      <c r="R20" s="36">
        <f t="shared" si="1"/>
        <v>4.04</v>
      </c>
      <c r="S20" s="36">
        <f t="shared" si="1"/>
        <v>22.38</v>
      </c>
      <c r="T20" s="36">
        <f t="shared" si="1"/>
        <v>7.3599999999999994</v>
      </c>
      <c r="U20" s="36">
        <f t="shared" si="1"/>
        <v>31.1</v>
      </c>
    </row>
    <row r="21" spans="1:21" ht="21" customHeight="1" x14ac:dyDescent="0.25">
      <c r="A21" s="10"/>
      <c r="B21" s="11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8"/>
      <c r="U21" s="38"/>
    </row>
    <row r="22" spans="1:21" ht="36.75" customHeight="1" x14ac:dyDescent="0.3">
      <c r="A22" s="51" t="s">
        <v>68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</row>
    <row r="23" spans="1:21" ht="29.25" customHeight="1" x14ac:dyDescent="0.25">
      <c r="A23" s="52" t="s">
        <v>0</v>
      </c>
      <c r="B23" s="52" t="s">
        <v>79</v>
      </c>
      <c r="C23" s="53" t="s">
        <v>1</v>
      </c>
      <c r="D23" s="55" t="s">
        <v>80</v>
      </c>
      <c r="E23" s="56"/>
      <c r="F23" s="57"/>
      <c r="G23" s="58" t="s">
        <v>5</v>
      </c>
      <c r="H23" s="60" t="s">
        <v>77</v>
      </c>
      <c r="I23" s="60"/>
      <c r="J23" s="60"/>
      <c r="K23" s="60"/>
      <c r="L23" s="60"/>
      <c r="M23" s="60" t="s">
        <v>78</v>
      </c>
      <c r="N23" s="60"/>
      <c r="O23" s="60"/>
      <c r="P23" s="60"/>
      <c r="Q23" s="60"/>
      <c r="R23" s="60"/>
      <c r="S23" s="60"/>
      <c r="T23" s="60"/>
      <c r="U23" s="60"/>
    </row>
    <row r="24" spans="1:21" ht="30" x14ac:dyDescent="0.25">
      <c r="A24" s="52"/>
      <c r="B24" s="52"/>
      <c r="C24" s="54"/>
      <c r="D24" s="31" t="s">
        <v>2</v>
      </c>
      <c r="E24" s="32" t="s">
        <v>3</v>
      </c>
      <c r="F24" s="32" t="s">
        <v>4</v>
      </c>
      <c r="G24" s="59"/>
      <c r="H24" s="33" t="s">
        <v>6</v>
      </c>
      <c r="I24" s="33" t="s">
        <v>7</v>
      </c>
      <c r="J24" s="33" t="s">
        <v>8</v>
      </c>
      <c r="K24" s="33" t="s">
        <v>9</v>
      </c>
      <c r="L24" s="33" t="s">
        <v>10</v>
      </c>
      <c r="M24" s="33" t="s">
        <v>11</v>
      </c>
      <c r="N24" s="33" t="s">
        <v>12</v>
      </c>
      <c r="O24" s="33" t="s">
        <v>13</v>
      </c>
      <c r="P24" s="33" t="s">
        <v>14</v>
      </c>
      <c r="Q24" s="33" t="s">
        <v>15</v>
      </c>
      <c r="R24" s="33" t="s">
        <v>16</v>
      </c>
      <c r="S24" s="33" t="s">
        <v>17</v>
      </c>
      <c r="T24" s="33" t="s">
        <v>18</v>
      </c>
      <c r="U24" s="33" t="s">
        <v>19</v>
      </c>
    </row>
    <row r="25" spans="1:21" x14ac:dyDescent="0.25">
      <c r="A25" s="2"/>
      <c r="B25" s="2"/>
      <c r="C25" s="33" t="s">
        <v>20</v>
      </c>
      <c r="D25" s="33" t="s">
        <v>20</v>
      </c>
      <c r="E25" s="33" t="s">
        <v>20</v>
      </c>
      <c r="F25" s="33" t="s">
        <v>20</v>
      </c>
      <c r="G25" s="33" t="s">
        <v>21</v>
      </c>
      <c r="H25" s="33" t="s">
        <v>22</v>
      </c>
      <c r="I25" s="33" t="s">
        <v>22</v>
      </c>
      <c r="J25" s="33" t="s">
        <v>23</v>
      </c>
      <c r="K25" s="33" t="s">
        <v>24</v>
      </c>
      <c r="L25" s="33" t="s">
        <v>22</v>
      </c>
      <c r="M25" s="33" t="s">
        <v>22</v>
      </c>
      <c r="N25" s="33" t="s">
        <v>22</v>
      </c>
      <c r="O25" s="33" t="s">
        <v>22</v>
      </c>
      <c r="P25" s="33" t="s">
        <v>22</v>
      </c>
      <c r="Q25" s="33" t="s">
        <v>22</v>
      </c>
      <c r="R25" s="33" t="s">
        <v>22</v>
      </c>
      <c r="S25" s="33" t="s">
        <v>24</v>
      </c>
      <c r="T25" s="33" t="s">
        <v>24</v>
      </c>
      <c r="U25" s="33" t="s">
        <v>24</v>
      </c>
    </row>
    <row r="26" spans="1:21" x14ac:dyDescent="0.25">
      <c r="A26" s="3"/>
      <c r="B26" s="4" t="s">
        <v>35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spans="1:21" x14ac:dyDescent="0.25">
      <c r="A27" s="3"/>
      <c r="B27" s="2" t="s">
        <v>88</v>
      </c>
      <c r="C27" s="34" t="s">
        <v>92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spans="1:21" ht="30" x14ac:dyDescent="0.25">
      <c r="A28" s="6" t="s">
        <v>129</v>
      </c>
      <c r="B28" s="14" t="s">
        <v>130</v>
      </c>
      <c r="C28" s="3">
        <v>100</v>
      </c>
      <c r="D28" s="3">
        <v>0.91</v>
      </c>
      <c r="E28" s="3">
        <v>10.17</v>
      </c>
      <c r="F28" s="3">
        <v>7.15</v>
      </c>
      <c r="G28" s="3">
        <v>123.8</v>
      </c>
      <c r="H28" s="3">
        <v>0.04</v>
      </c>
      <c r="I28" s="3">
        <v>0.03</v>
      </c>
      <c r="J28" s="3">
        <v>732.9</v>
      </c>
      <c r="K28" s="3">
        <v>0</v>
      </c>
      <c r="L28" s="3">
        <v>2</v>
      </c>
      <c r="M28" s="3">
        <v>114</v>
      </c>
      <c r="N28" s="3">
        <v>170</v>
      </c>
      <c r="O28" s="3">
        <v>19</v>
      </c>
      <c r="P28" s="3">
        <v>22</v>
      </c>
      <c r="Q28" s="3">
        <v>32</v>
      </c>
      <c r="R28" s="3">
        <v>1</v>
      </c>
      <c r="S28" s="3">
        <v>16.98</v>
      </c>
      <c r="T28" s="3">
        <v>0.2</v>
      </c>
      <c r="U28" s="3">
        <v>35.950000000000003</v>
      </c>
    </row>
    <row r="29" spans="1:21" ht="24.75" customHeight="1" x14ac:dyDescent="0.25">
      <c r="A29" s="3" t="s">
        <v>50</v>
      </c>
      <c r="B29" s="3" t="s">
        <v>51</v>
      </c>
      <c r="C29" s="28">
        <v>180</v>
      </c>
      <c r="D29" s="28">
        <v>4.32</v>
      </c>
      <c r="E29" s="28">
        <v>5.78</v>
      </c>
      <c r="F29" s="28">
        <v>43.74</v>
      </c>
      <c r="G29" s="28">
        <v>244.2</v>
      </c>
      <c r="H29" s="28">
        <v>0.04</v>
      </c>
      <c r="I29" s="28">
        <v>0.03</v>
      </c>
      <c r="J29" s="28">
        <v>22.03</v>
      </c>
      <c r="K29" s="28">
        <v>0.11</v>
      </c>
      <c r="L29" s="28">
        <v>0</v>
      </c>
      <c r="M29" s="28">
        <v>184</v>
      </c>
      <c r="N29" s="28">
        <v>56</v>
      </c>
      <c r="O29" s="28">
        <v>129</v>
      </c>
      <c r="P29" s="28">
        <v>28</v>
      </c>
      <c r="Q29" s="28">
        <v>87</v>
      </c>
      <c r="R29" s="28">
        <v>0.6</v>
      </c>
      <c r="S29" s="28">
        <v>24.91</v>
      </c>
      <c r="T29" s="28">
        <v>8.6999999999999993</v>
      </c>
      <c r="U29" s="28">
        <v>32.630000000000003</v>
      </c>
    </row>
    <row r="30" spans="1:21" ht="24.75" customHeight="1" x14ac:dyDescent="0.25">
      <c r="A30" s="6" t="s">
        <v>110</v>
      </c>
      <c r="B30" s="6" t="s">
        <v>111</v>
      </c>
      <c r="C30" s="27" t="s">
        <v>112</v>
      </c>
      <c r="D30" s="28">
        <v>11.4</v>
      </c>
      <c r="E30" s="28">
        <v>9.3000000000000007</v>
      </c>
      <c r="F30" s="28">
        <v>12.4</v>
      </c>
      <c r="G30" s="28">
        <v>179.2</v>
      </c>
      <c r="H30" s="28">
        <v>0</v>
      </c>
      <c r="I30" s="28">
        <v>0</v>
      </c>
      <c r="J30" s="28">
        <v>0.1</v>
      </c>
      <c r="K30" s="28">
        <v>0</v>
      </c>
      <c r="L30" s="28">
        <v>1.8</v>
      </c>
      <c r="M30" s="28">
        <v>0</v>
      </c>
      <c r="N30" s="28">
        <v>0</v>
      </c>
      <c r="O30" s="28">
        <v>18.899999999999999</v>
      </c>
      <c r="P30" s="28">
        <v>22.1</v>
      </c>
      <c r="Q30" s="28">
        <v>115.5</v>
      </c>
      <c r="R30" s="28">
        <v>1.9</v>
      </c>
      <c r="S30" s="28">
        <v>0</v>
      </c>
      <c r="T30" s="28">
        <v>0</v>
      </c>
      <c r="U30" s="28">
        <v>0</v>
      </c>
    </row>
    <row r="31" spans="1:21" ht="27" customHeight="1" x14ac:dyDescent="0.25">
      <c r="A31" s="6" t="s">
        <v>116</v>
      </c>
      <c r="B31" s="14" t="s">
        <v>117</v>
      </c>
      <c r="C31" s="28">
        <v>200</v>
      </c>
      <c r="D31" s="28">
        <v>0.2</v>
      </c>
      <c r="E31" s="28">
        <v>0</v>
      </c>
      <c r="F31" s="28">
        <v>13</v>
      </c>
      <c r="G31" s="28">
        <v>53.5</v>
      </c>
      <c r="H31" s="28">
        <v>0</v>
      </c>
      <c r="I31" s="28">
        <v>0</v>
      </c>
      <c r="J31" s="28">
        <v>0</v>
      </c>
      <c r="K31" s="28">
        <v>0</v>
      </c>
      <c r="L31" s="28">
        <v>4</v>
      </c>
      <c r="M31" s="28">
        <v>0</v>
      </c>
      <c r="N31" s="28">
        <v>0</v>
      </c>
      <c r="O31" s="28">
        <v>13.5</v>
      </c>
      <c r="P31" s="28">
        <v>3.8</v>
      </c>
      <c r="Q31" s="28">
        <v>3.5</v>
      </c>
      <c r="R31" s="28">
        <v>0.1</v>
      </c>
      <c r="S31" s="28">
        <v>0</v>
      </c>
      <c r="T31" s="28">
        <v>0</v>
      </c>
      <c r="U31" s="28">
        <v>0</v>
      </c>
    </row>
    <row r="32" spans="1:21" ht="21" customHeight="1" x14ac:dyDescent="0.25">
      <c r="A32" s="6" t="s">
        <v>30</v>
      </c>
      <c r="B32" s="3" t="s">
        <v>31</v>
      </c>
      <c r="C32" s="28">
        <v>20</v>
      </c>
      <c r="D32" s="28">
        <v>1.52</v>
      </c>
      <c r="E32" s="28">
        <v>0.16</v>
      </c>
      <c r="F32" s="28">
        <v>9.84</v>
      </c>
      <c r="G32" s="28">
        <v>46.9</v>
      </c>
      <c r="H32" s="28">
        <v>0.02</v>
      </c>
      <c r="I32" s="28">
        <v>0.01</v>
      </c>
      <c r="J32" s="28">
        <v>0</v>
      </c>
      <c r="K32" s="28">
        <v>0</v>
      </c>
      <c r="L32" s="28">
        <v>0</v>
      </c>
      <c r="M32" s="28">
        <v>100</v>
      </c>
      <c r="N32" s="28">
        <v>19</v>
      </c>
      <c r="O32" s="28">
        <v>4</v>
      </c>
      <c r="P32" s="28">
        <v>3</v>
      </c>
      <c r="Q32" s="28">
        <v>13</v>
      </c>
      <c r="R32" s="28">
        <v>0.2</v>
      </c>
      <c r="S32" s="28">
        <v>0.64</v>
      </c>
      <c r="T32" s="28">
        <v>1.2</v>
      </c>
      <c r="U32" s="28">
        <v>2.9</v>
      </c>
    </row>
    <row r="33" spans="1:21" ht="21" customHeight="1" x14ac:dyDescent="0.25">
      <c r="A33" s="3" t="s">
        <v>30</v>
      </c>
      <c r="B33" s="3" t="s">
        <v>32</v>
      </c>
      <c r="C33" s="28">
        <v>20</v>
      </c>
      <c r="D33" s="28">
        <v>1.3</v>
      </c>
      <c r="E33" s="28">
        <v>0.2</v>
      </c>
      <c r="F33" s="28">
        <v>6.7</v>
      </c>
      <c r="G33" s="28">
        <v>34.200000000000003</v>
      </c>
      <c r="H33" s="28">
        <v>0.04</v>
      </c>
      <c r="I33" s="28">
        <v>0.02</v>
      </c>
      <c r="J33" s="28">
        <v>0</v>
      </c>
      <c r="K33" s="28">
        <v>0</v>
      </c>
      <c r="L33" s="28">
        <v>0</v>
      </c>
      <c r="M33" s="28">
        <v>122</v>
      </c>
      <c r="N33" s="28">
        <v>49</v>
      </c>
      <c r="O33" s="28">
        <v>7</v>
      </c>
      <c r="P33" s="28">
        <v>9.4</v>
      </c>
      <c r="Q33" s="28">
        <v>31.6</v>
      </c>
      <c r="R33" s="28">
        <v>0.78</v>
      </c>
      <c r="S33" s="28">
        <v>0</v>
      </c>
      <c r="T33" s="28">
        <v>6.18</v>
      </c>
      <c r="U33" s="28">
        <v>0</v>
      </c>
    </row>
    <row r="34" spans="1:21" ht="21" customHeight="1" x14ac:dyDescent="0.25">
      <c r="A34" s="3"/>
      <c r="B34" s="2" t="s">
        <v>33</v>
      </c>
      <c r="C34" s="35">
        <v>620</v>
      </c>
      <c r="D34" s="35">
        <f t="shared" ref="D34:U34" si="2">SUM(D28:D33)</f>
        <v>19.650000000000002</v>
      </c>
      <c r="E34" s="35">
        <f t="shared" si="2"/>
        <v>25.61</v>
      </c>
      <c r="F34" s="35">
        <f t="shared" si="2"/>
        <v>92.83</v>
      </c>
      <c r="G34" s="35">
        <f t="shared" si="2"/>
        <v>681.80000000000007</v>
      </c>
      <c r="H34" s="35">
        <f t="shared" si="2"/>
        <v>0.14000000000000001</v>
      </c>
      <c r="I34" s="35">
        <f t="shared" si="2"/>
        <v>0.09</v>
      </c>
      <c r="J34" s="35">
        <f t="shared" si="2"/>
        <v>755.03</v>
      </c>
      <c r="K34" s="35">
        <f t="shared" si="2"/>
        <v>0.11</v>
      </c>
      <c r="L34" s="35">
        <f t="shared" si="2"/>
        <v>7.8</v>
      </c>
      <c r="M34" s="35">
        <f t="shared" si="2"/>
        <v>520</v>
      </c>
      <c r="N34" s="35">
        <f t="shared" si="2"/>
        <v>294</v>
      </c>
      <c r="O34" s="35">
        <f t="shared" si="2"/>
        <v>191.4</v>
      </c>
      <c r="P34" s="35">
        <f t="shared" si="2"/>
        <v>88.3</v>
      </c>
      <c r="Q34" s="35">
        <f t="shared" si="2"/>
        <v>282.60000000000002</v>
      </c>
      <c r="R34" s="35">
        <f t="shared" si="2"/>
        <v>4.58</v>
      </c>
      <c r="S34" s="35">
        <f t="shared" si="2"/>
        <v>42.53</v>
      </c>
      <c r="T34" s="35">
        <f t="shared" si="2"/>
        <v>16.279999999999998</v>
      </c>
      <c r="U34" s="35">
        <f t="shared" si="2"/>
        <v>71.480000000000018</v>
      </c>
    </row>
    <row r="35" spans="1:21" ht="21" customHeight="1" x14ac:dyDescent="0.25">
      <c r="A35" s="3"/>
      <c r="B35" s="5" t="s">
        <v>34</v>
      </c>
      <c r="C35" s="39">
        <f>C34</f>
        <v>620</v>
      </c>
      <c r="D35" s="39">
        <f>D34</f>
        <v>19.650000000000002</v>
      </c>
      <c r="E35" s="39">
        <f t="shared" ref="E35:U35" si="3">E34</f>
        <v>25.61</v>
      </c>
      <c r="F35" s="39">
        <f t="shared" si="3"/>
        <v>92.83</v>
      </c>
      <c r="G35" s="39">
        <f t="shared" si="3"/>
        <v>681.80000000000007</v>
      </c>
      <c r="H35" s="39">
        <f t="shared" si="3"/>
        <v>0.14000000000000001</v>
      </c>
      <c r="I35" s="39">
        <f t="shared" si="3"/>
        <v>0.09</v>
      </c>
      <c r="J35" s="39">
        <f t="shared" si="3"/>
        <v>755.03</v>
      </c>
      <c r="K35" s="39">
        <f t="shared" si="3"/>
        <v>0.11</v>
      </c>
      <c r="L35" s="39">
        <f t="shared" si="3"/>
        <v>7.8</v>
      </c>
      <c r="M35" s="39">
        <f t="shared" si="3"/>
        <v>520</v>
      </c>
      <c r="N35" s="39">
        <f t="shared" si="3"/>
        <v>294</v>
      </c>
      <c r="O35" s="39">
        <f t="shared" si="3"/>
        <v>191.4</v>
      </c>
      <c r="P35" s="39">
        <f t="shared" si="3"/>
        <v>88.3</v>
      </c>
      <c r="Q35" s="39">
        <f t="shared" si="3"/>
        <v>282.60000000000002</v>
      </c>
      <c r="R35" s="39">
        <f t="shared" si="3"/>
        <v>4.58</v>
      </c>
      <c r="S35" s="39">
        <f t="shared" si="3"/>
        <v>42.53</v>
      </c>
      <c r="T35" s="39">
        <f t="shared" si="3"/>
        <v>16.279999999999998</v>
      </c>
      <c r="U35" s="39">
        <f t="shared" si="3"/>
        <v>71.480000000000018</v>
      </c>
    </row>
    <row r="36" spans="1:21" ht="21" customHeight="1" x14ac:dyDescent="0.25">
      <c r="A36" s="10"/>
      <c r="B36" s="1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8"/>
      <c r="U36" s="38"/>
    </row>
    <row r="37" spans="1:21" ht="26.25" customHeight="1" x14ac:dyDescent="0.3">
      <c r="A37" s="61" t="s">
        <v>69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</row>
    <row r="38" spans="1:21" ht="36.75" customHeight="1" x14ac:dyDescent="0.25">
      <c r="A38" s="52" t="s">
        <v>0</v>
      </c>
      <c r="B38" s="52" t="s">
        <v>79</v>
      </c>
      <c r="C38" s="53" t="s">
        <v>1</v>
      </c>
      <c r="D38" s="55" t="s">
        <v>80</v>
      </c>
      <c r="E38" s="56"/>
      <c r="F38" s="57"/>
      <c r="G38" s="58" t="s">
        <v>5</v>
      </c>
      <c r="H38" s="60" t="s">
        <v>77</v>
      </c>
      <c r="I38" s="60"/>
      <c r="J38" s="60"/>
      <c r="K38" s="60"/>
      <c r="L38" s="60"/>
      <c r="M38" s="60" t="s">
        <v>78</v>
      </c>
      <c r="N38" s="60"/>
      <c r="O38" s="60"/>
      <c r="P38" s="60"/>
      <c r="Q38" s="60"/>
      <c r="R38" s="60"/>
      <c r="S38" s="60"/>
      <c r="T38" s="60"/>
      <c r="U38" s="60"/>
    </row>
    <row r="39" spans="1:21" ht="30" x14ac:dyDescent="0.25">
      <c r="A39" s="52"/>
      <c r="B39" s="52"/>
      <c r="C39" s="54"/>
      <c r="D39" s="31" t="s">
        <v>2</v>
      </c>
      <c r="E39" s="32" t="s">
        <v>3</v>
      </c>
      <c r="F39" s="32" t="s">
        <v>4</v>
      </c>
      <c r="G39" s="59"/>
      <c r="H39" s="33" t="s">
        <v>6</v>
      </c>
      <c r="I39" s="33" t="s">
        <v>7</v>
      </c>
      <c r="J39" s="33" t="s">
        <v>8</v>
      </c>
      <c r="K39" s="33" t="s">
        <v>9</v>
      </c>
      <c r="L39" s="33" t="s">
        <v>10</v>
      </c>
      <c r="M39" s="33" t="s">
        <v>11</v>
      </c>
      <c r="N39" s="33" t="s">
        <v>12</v>
      </c>
      <c r="O39" s="33" t="s">
        <v>13</v>
      </c>
      <c r="P39" s="33" t="s">
        <v>14</v>
      </c>
      <c r="Q39" s="33" t="s">
        <v>15</v>
      </c>
      <c r="R39" s="33" t="s">
        <v>16</v>
      </c>
      <c r="S39" s="33" t="s">
        <v>17</v>
      </c>
      <c r="T39" s="33" t="s">
        <v>18</v>
      </c>
      <c r="U39" s="33" t="s">
        <v>19</v>
      </c>
    </row>
    <row r="40" spans="1:21" x14ac:dyDescent="0.25">
      <c r="A40" s="2"/>
      <c r="B40" s="2"/>
      <c r="C40" s="33" t="s">
        <v>20</v>
      </c>
      <c r="D40" s="33" t="s">
        <v>20</v>
      </c>
      <c r="E40" s="33" t="s">
        <v>20</v>
      </c>
      <c r="F40" s="33" t="s">
        <v>20</v>
      </c>
      <c r="G40" s="33" t="s">
        <v>21</v>
      </c>
      <c r="H40" s="33" t="s">
        <v>22</v>
      </c>
      <c r="I40" s="33" t="s">
        <v>22</v>
      </c>
      <c r="J40" s="33" t="s">
        <v>23</v>
      </c>
      <c r="K40" s="33" t="s">
        <v>24</v>
      </c>
      <c r="L40" s="33" t="s">
        <v>22</v>
      </c>
      <c r="M40" s="33" t="s">
        <v>22</v>
      </c>
      <c r="N40" s="33" t="s">
        <v>22</v>
      </c>
      <c r="O40" s="33" t="s">
        <v>22</v>
      </c>
      <c r="P40" s="33" t="s">
        <v>22</v>
      </c>
      <c r="Q40" s="33" t="s">
        <v>22</v>
      </c>
      <c r="R40" s="33" t="s">
        <v>22</v>
      </c>
      <c r="S40" s="33" t="s">
        <v>24</v>
      </c>
      <c r="T40" s="33" t="s">
        <v>24</v>
      </c>
      <c r="U40" s="33" t="s">
        <v>24</v>
      </c>
    </row>
    <row r="41" spans="1:21" x14ac:dyDescent="0.25">
      <c r="A41" s="3"/>
      <c r="B41" s="4" t="s">
        <v>37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</row>
    <row r="42" spans="1:21" x14ac:dyDescent="0.25">
      <c r="A42" s="3"/>
      <c r="B42" s="2" t="s">
        <v>88</v>
      </c>
      <c r="C42" s="34" t="s">
        <v>92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</row>
    <row r="43" spans="1:21" ht="30" x14ac:dyDescent="0.25">
      <c r="A43" s="6" t="s">
        <v>136</v>
      </c>
      <c r="B43" s="14" t="s">
        <v>66</v>
      </c>
      <c r="C43" s="3">
        <v>100</v>
      </c>
      <c r="D43" s="3">
        <v>1.34</v>
      </c>
      <c r="E43" s="3">
        <v>4.4800000000000004</v>
      </c>
      <c r="F43" s="3">
        <v>7.61</v>
      </c>
      <c r="G43" s="3">
        <v>76.099999999999994</v>
      </c>
      <c r="H43" s="3">
        <v>0.01</v>
      </c>
      <c r="I43" s="3">
        <v>0.03</v>
      </c>
      <c r="J43" s="3">
        <v>1.1399999999999999</v>
      </c>
      <c r="K43" s="3">
        <v>0</v>
      </c>
      <c r="L43" s="3">
        <v>4</v>
      </c>
      <c r="M43" s="3">
        <v>131</v>
      </c>
      <c r="N43" s="3">
        <v>227</v>
      </c>
      <c r="O43" s="3">
        <v>32</v>
      </c>
      <c r="P43" s="3">
        <v>18</v>
      </c>
      <c r="Q43" s="3">
        <v>36</v>
      </c>
      <c r="R43" s="3">
        <v>1.2</v>
      </c>
      <c r="S43" s="3">
        <v>19.98</v>
      </c>
      <c r="T43" s="3">
        <v>0.6</v>
      </c>
      <c r="U43" s="3">
        <v>19</v>
      </c>
    </row>
    <row r="44" spans="1:21" ht="24.75" customHeight="1" x14ac:dyDescent="0.25">
      <c r="A44" s="3" t="s">
        <v>38</v>
      </c>
      <c r="B44" s="3" t="s">
        <v>39</v>
      </c>
      <c r="C44" s="28">
        <v>180</v>
      </c>
      <c r="D44" s="28">
        <v>6.39</v>
      </c>
      <c r="E44" s="28">
        <v>5.91</v>
      </c>
      <c r="F44" s="28">
        <v>39.36</v>
      </c>
      <c r="G44" s="28">
        <v>236.2</v>
      </c>
      <c r="H44" s="28">
        <v>7.0000000000000007E-2</v>
      </c>
      <c r="I44" s="28">
        <v>0.03</v>
      </c>
      <c r="J44" s="28">
        <v>22.03</v>
      </c>
      <c r="K44" s="28">
        <v>0.11</v>
      </c>
      <c r="L44" s="28">
        <v>0</v>
      </c>
      <c r="M44" s="28">
        <v>179</v>
      </c>
      <c r="N44" s="28">
        <v>64</v>
      </c>
      <c r="O44" s="28">
        <v>127</v>
      </c>
      <c r="P44" s="28">
        <v>9</v>
      </c>
      <c r="Q44" s="28">
        <v>48</v>
      </c>
      <c r="R44" s="28">
        <v>0.9</v>
      </c>
      <c r="S44" s="28">
        <v>24.92</v>
      </c>
      <c r="T44" s="28">
        <v>0.1</v>
      </c>
      <c r="U44" s="28">
        <v>14.31</v>
      </c>
    </row>
    <row r="45" spans="1:21" ht="21" customHeight="1" x14ac:dyDescent="0.25">
      <c r="A45" s="6" t="s">
        <v>99</v>
      </c>
      <c r="B45" s="6" t="s">
        <v>100</v>
      </c>
      <c r="C45" s="27">
        <v>100</v>
      </c>
      <c r="D45" s="28">
        <v>6.6</v>
      </c>
      <c r="E45" s="28">
        <v>10.35</v>
      </c>
      <c r="F45" s="28">
        <v>6.5</v>
      </c>
      <c r="G45" s="28">
        <v>202.15</v>
      </c>
      <c r="H45" s="28">
        <v>0</v>
      </c>
      <c r="I45" s="28">
        <v>0</v>
      </c>
      <c r="J45" s="28">
        <v>0.08</v>
      </c>
      <c r="K45" s="28">
        <v>0.01</v>
      </c>
      <c r="L45" s="28">
        <v>0</v>
      </c>
      <c r="M45" s="28">
        <v>0</v>
      </c>
      <c r="N45" s="28">
        <v>0</v>
      </c>
      <c r="O45" s="28">
        <v>7.44</v>
      </c>
      <c r="P45" s="28">
        <v>15.51</v>
      </c>
      <c r="Q45" s="28">
        <v>137.38999999999999</v>
      </c>
      <c r="R45" s="28">
        <v>1.74</v>
      </c>
      <c r="S45" s="28">
        <v>0</v>
      </c>
      <c r="T45" s="28">
        <v>0</v>
      </c>
      <c r="U45" s="28">
        <v>0</v>
      </c>
    </row>
    <row r="46" spans="1:21" ht="21" customHeight="1" x14ac:dyDescent="0.25">
      <c r="A46" s="3" t="s">
        <v>42</v>
      </c>
      <c r="B46" s="3" t="s">
        <v>43</v>
      </c>
      <c r="C46" s="28">
        <v>207</v>
      </c>
      <c r="D46" s="28">
        <v>0.2</v>
      </c>
      <c r="E46" s="28">
        <v>0.1</v>
      </c>
      <c r="F46" s="28">
        <v>6.6</v>
      </c>
      <c r="G46" s="28">
        <v>27.9</v>
      </c>
      <c r="H46" s="28">
        <v>0</v>
      </c>
      <c r="I46" s="28">
        <v>0.01</v>
      </c>
      <c r="J46" s="28">
        <v>0.38</v>
      </c>
      <c r="K46" s="28">
        <v>0</v>
      </c>
      <c r="L46" s="28">
        <v>1.1599999999999999</v>
      </c>
      <c r="M46" s="28">
        <v>1.26</v>
      </c>
      <c r="N46" s="28">
        <v>30.23</v>
      </c>
      <c r="O46" s="28">
        <v>67</v>
      </c>
      <c r="P46" s="28">
        <v>4.5599999999999996</v>
      </c>
      <c r="Q46" s="28">
        <v>8.52</v>
      </c>
      <c r="R46" s="28">
        <v>0.77</v>
      </c>
      <c r="S46" s="28">
        <v>0.01</v>
      </c>
      <c r="T46" s="28">
        <v>0.02</v>
      </c>
      <c r="U46" s="28">
        <v>0.7</v>
      </c>
    </row>
    <row r="47" spans="1:21" ht="21" customHeight="1" x14ac:dyDescent="0.25">
      <c r="A47" s="3" t="s">
        <v>30</v>
      </c>
      <c r="B47" s="3" t="s">
        <v>32</v>
      </c>
      <c r="C47" s="28">
        <v>20</v>
      </c>
      <c r="D47" s="28">
        <v>1.3</v>
      </c>
      <c r="E47" s="28">
        <v>0.2</v>
      </c>
      <c r="F47" s="28">
        <v>6.7</v>
      </c>
      <c r="G47" s="28">
        <v>34.200000000000003</v>
      </c>
      <c r="H47" s="28">
        <v>0.04</v>
      </c>
      <c r="I47" s="28">
        <v>0.02</v>
      </c>
      <c r="J47" s="28">
        <v>0</v>
      </c>
      <c r="K47" s="28">
        <v>0</v>
      </c>
      <c r="L47" s="28">
        <v>0</v>
      </c>
      <c r="M47" s="28">
        <v>122</v>
      </c>
      <c r="N47" s="28">
        <v>49</v>
      </c>
      <c r="O47" s="28">
        <v>7</v>
      </c>
      <c r="P47" s="28">
        <v>9.4</v>
      </c>
      <c r="Q47" s="28">
        <v>31.6</v>
      </c>
      <c r="R47" s="28">
        <v>0.78</v>
      </c>
      <c r="S47" s="28">
        <v>0</v>
      </c>
      <c r="T47" s="28">
        <v>6.18</v>
      </c>
      <c r="U47" s="28">
        <v>0</v>
      </c>
    </row>
    <row r="48" spans="1:21" ht="21" customHeight="1" x14ac:dyDescent="0.25">
      <c r="A48" s="6" t="s">
        <v>30</v>
      </c>
      <c r="B48" s="3" t="s">
        <v>31</v>
      </c>
      <c r="C48" s="28">
        <v>20</v>
      </c>
      <c r="D48" s="28">
        <v>1.52</v>
      </c>
      <c r="E48" s="28">
        <v>0.16</v>
      </c>
      <c r="F48" s="28">
        <v>9.84</v>
      </c>
      <c r="G48" s="28">
        <v>46.9</v>
      </c>
      <c r="H48" s="28">
        <v>0.02</v>
      </c>
      <c r="I48" s="28">
        <v>0.01</v>
      </c>
      <c r="J48" s="28">
        <v>0</v>
      </c>
      <c r="K48" s="28">
        <v>0</v>
      </c>
      <c r="L48" s="28">
        <v>0</v>
      </c>
      <c r="M48" s="28">
        <v>100</v>
      </c>
      <c r="N48" s="28">
        <v>19</v>
      </c>
      <c r="O48" s="28">
        <v>4</v>
      </c>
      <c r="P48" s="28">
        <v>3</v>
      </c>
      <c r="Q48" s="28">
        <v>13</v>
      </c>
      <c r="R48" s="28">
        <v>0.2</v>
      </c>
      <c r="S48" s="28">
        <v>0.64</v>
      </c>
      <c r="T48" s="28">
        <v>1.2</v>
      </c>
      <c r="U48" s="28">
        <v>2.9</v>
      </c>
    </row>
    <row r="49" spans="1:21" ht="21" customHeight="1" x14ac:dyDescent="0.25">
      <c r="A49" s="3"/>
      <c r="B49" s="2" t="s">
        <v>33</v>
      </c>
      <c r="C49" s="35">
        <f>SUM(C43:C48)</f>
        <v>627</v>
      </c>
      <c r="D49" s="35">
        <f t="shared" ref="D49:U49" si="4">SUM(D43:D48)</f>
        <v>17.349999999999998</v>
      </c>
      <c r="E49" s="35">
        <f t="shared" si="4"/>
        <v>21.200000000000003</v>
      </c>
      <c r="F49" s="35">
        <f t="shared" si="4"/>
        <v>76.61</v>
      </c>
      <c r="G49" s="35">
        <f t="shared" si="4"/>
        <v>623.44999999999993</v>
      </c>
      <c r="H49" s="35">
        <f t="shared" si="4"/>
        <v>0.13999999999999999</v>
      </c>
      <c r="I49" s="35">
        <f t="shared" si="4"/>
        <v>9.9999999999999992E-2</v>
      </c>
      <c r="J49" s="35">
        <f t="shared" si="4"/>
        <v>23.63</v>
      </c>
      <c r="K49" s="35">
        <f t="shared" si="4"/>
        <v>0.12</v>
      </c>
      <c r="L49" s="35">
        <f t="shared" si="4"/>
        <v>5.16</v>
      </c>
      <c r="M49" s="35">
        <f t="shared" si="4"/>
        <v>533.26</v>
      </c>
      <c r="N49" s="35">
        <f t="shared" si="4"/>
        <v>389.23</v>
      </c>
      <c r="O49" s="35">
        <f t="shared" si="4"/>
        <v>244.44</v>
      </c>
      <c r="P49" s="35">
        <f t="shared" si="4"/>
        <v>59.47</v>
      </c>
      <c r="Q49" s="35">
        <f t="shared" si="4"/>
        <v>274.51</v>
      </c>
      <c r="R49" s="35">
        <f t="shared" si="4"/>
        <v>5.59</v>
      </c>
      <c r="S49" s="35">
        <f t="shared" si="4"/>
        <v>45.550000000000004</v>
      </c>
      <c r="T49" s="35">
        <f t="shared" si="4"/>
        <v>8.1</v>
      </c>
      <c r="U49" s="35">
        <f t="shared" si="4"/>
        <v>36.910000000000004</v>
      </c>
    </row>
    <row r="50" spans="1:21" ht="21" customHeight="1" x14ac:dyDescent="0.25">
      <c r="A50" s="3"/>
      <c r="B50" s="5" t="s">
        <v>34</v>
      </c>
      <c r="C50" s="39">
        <f>C49</f>
        <v>627</v>
      </c>
      <c r="D50" s="39">
        <f>D49</f>
        <v>17.349999999999998</v>
      </c>
      <c r="E50" s="39">
        <f t="shared" ref="E50:U50" si="5">E49</f>
        <v>21.200000000000003</v>
      </c>
      <c r="F50" s="39">
        <f t="shared" si="5"/>
        <v>76.61</v>
      </c>
      <c r="G50" s="39">
        <f t="shared" si="5"/>
        <v>623.44999999999993</v>
      </c>
      <c r="H50" s="39">
        <f t="shared" si="5"/>
        <v>0.13999999999999999</v>
      </c>
      <c r="I50" s="39">
        <f t="shared" si="5"/>
        <v>9.9999999999999992E-2</v>
      </c>
      <c r="J50" s="39">
        <f t="shared" si="5"/>
        <v>23.63</v>
      </c>
      <c r="K50" s="39">
        <f t="shared" si="5"/>
        <v>0.12</v>
      </c>
      <c r="L50" s="39">
        <f t="shared" si="5"/>
        <v>5.16</v>
      </c>
      <c r="M50" s="39">
        <f t="shared" si="5"/>
        <v>533.26</v>
      </c>
      <c r="N50" s="39">
        <f t="shared" si="5"/>
        <v>389.23</v>
      </c>
      <c r="O50" s="39">
        <f t="shared" si="5"/>
        <v>244.44</v>
      </c>
      <c r="P50" s="39">
        <f t="shared" si="5"/>
        <v>59.47</v>
      </c>
      <c r="Q50" s="39">
        <f t="shared" si="5"/>
        <v>274.51</v>
      </c>
      <c r="R50" s="39">
        <f t="shared" si="5"/>
        <v>5.59</v>
      </c>
      <c r="S50" s="39">
        <f t="shared" si="5"/>
        <v>45.550000000000004</v>
      </c>
      <c r="T50" s="39">
        <f t="shared" si="5"/>
        <v>8.1</v>
      </c>
      <c r="U50" s="39">
        <f t="shared" si="5"/>
        <v>36.910000000000004</v>
      </c>
    </row>
    <row r="51" spans="1:21" ht="21" customHeight="1" x14ac:dyDescent="0.25">
      <c r="A51" s="12"/>
      <c r="B51" s="13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1"/>
      <c r="U51" s="41"/>
    </row>
    <row r="52" spans="1:21" ht="31.5" customHeight="1" x14ac:dyDescent="0.3">
      <c r="A52" s="61" t="s">
        <v>70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</row>
    <row r="53" spans="1:21" ht="30" customHeight="1" x14ac:dyDescent="0.25">
      <c r="A53" s="52" t="s">
        <v>0</v>
      </c>
      <c r="B53" s="52" t="s">
        <v>79</v>
      </c>
      <c r="C53" s="53" t="s">
        <v>1</v>
      </c>
      <c r="D53" s="55" t="s">
        <v>80</v>
      </c>
      <c r="E53" s="56"/>
      <c r="F53" s="57"/>
      <c r="G53" s="58" t="s">
        <v>5</v>
      </c>
      <c r="H53" s="60" t="s">
        <v>77</v>
      </c>
      <c r="I53" s="60"/>
      <c r="J53" s="60"/>
      <c r="K53" s="60"/>
      <c r="L53" s="60"/>
      <c r="M53" s="60" t="s">
        <v>78</v>
      </c>
      <c r="N53" s="60"/>
      <c r="O53" s="60"/>
      <c r="P53" s="60"/>
      <c r="Q53" s="60"/>
      <c r="R53" s="60"/>
      <c r="S53" s="60"/>
      <c r="T53" s="60"/>
      <c r="U53" s="60"/>
    </row>
    <row r="54" spans="1:21" ht="30" x14ac:dyDescent="0.25">
      <c r="A54" s="52"/>
      <c r="B54" s="52"/>
      <c r="C54" s="54"/>
      <c r="D54" s="31" t="s">
        <v>2</v>
      </c>
      <c r="E54" s="32" t="s">
        <v>3</v>
      </c>
      <c r="F54" s="32" t="s">
        <v>4</v>
      </c>
      <c r="G54" s="59"/>
      <c r="H54" s="33" t="s">
        <v>6</v>
      </c>
      <c r="I54" s="33" t="s">
        <v>7</v>
      </c>
      <c r="J54" s="33" t="s">
        <v>8</v>
      </c>
      <c r="K54" s="33" t="s">
        <v>9</v>
      </c>
      <c r="L54" s="33" t="s">
        <v>10</v>
      </c>
      <c r="M54" s="33" t="s">
        <v>11</v>
      </c>
      <c r="N54" s="33" t="s">
        <v>12</v>
      </c>
      <c r="O54" s="33" t="s">
        <v>13</v>
      </c>
      <c r="P54" s="33" t="s">
        <v>14</v>
      </c>
      <c r="Q54" s="33" t="s">
        <v>15</v>
      </c>
      <c r="R54" s="33" t="s">
        <v>16</v>
      </c>
      <c r="S54" s="33" t="s">
        <v>17</v>
      </c>
      <c r="T54" s="33" t="s">
        <v>18</v>
      </c>
      <c r="U54" s="33" t="s">
        <v>19</v>
      </c>
    </row>
    <row r="55" spans="1:21" x14ac:dyDescent="0.25">
      <c r="A55" s="2"/>
      <c r="B55" s="2"/>
      <c r="C55" s="33" t="s">
        <v>20</v>
      </c>
      <c r="D55" s="33" t="s">
        <v>20</v>
      </c>
      <c r="E55" s="33" t="s">
        <v>20</v>
      </c>
      <c r="F55" s="33" t="s">
        <v>20</v>
      </c>
      <c r="G55" s="33" t="s">
        <v>21</v>
      </c>
      <c r="H55" s="33" t="s">
        <v>22</v>
      </c>
      <c r="I55" s="33" t="s">
        <v>22</v>
      </c>
      <c r="J55" s="33" t="s">
        <v>23</v>
      </c>
      <c r="K55" s="33" t="s">
        <v>24</v>
      </c>
      <c r="L55" s="33" t="s">
        <v>22</v>
      </c>
      <c r="M55" s="33" t="s">
        <v>22</v>
      </c>
      <c r="N55" s="33" t="s">
        <v>22</v>
      </c>
      <c r="O55" s="33" t="s">
        <v>22</v>
      </c>
      <c r="P55" s="33" t="s">
        <v>22</v>
      </c>
      <c r="Q55" s="33" t="s">
        <v>22</v>
      </c>
      <c r="R55" s="33" t="s">
        <v>22</v>
      </c>
      <c r="S55" s="33" t="s">
        <v>24</v>
      </c>
      <c r="T55" s="33" t="s">
        <v>24</v>
      </c>
      <c r="U55" s="33" t="s">
        <v>24</v>
      </c>
    </row>
    <row r="56" spans="1:21" x14ac:dyDescent="0.25">
      <c r="A56" s="3"/>
      <c r="B56" s="4" t="s">
        <v>44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</row>
    <row r="57" spans="1:21" x14ac:dyDescent="0.25">
      <c r="A57" s="3"/>
      <c r="B57" s="2" t="s">
        <v>88</v>
      </c>
      <c r="C57" s="34" t="s">
        <v>92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</row>
    <row r="58" spans="1:21" ht="45" x14ac:dyDescent="0.25">
      <c r="A58" s="6" t="s">
        <v>131</v>
      </c>
      <c r="B58" s="14" t="s">
        <v>137</v>
      </c>
      <c r="C58" s="3">
        <v>100</v>
      </c>
      <c r="D58" s="3">
        <v>1.37</v>
      </c>
      <c r="E58" s="3">
        <v>10.15</v>
      </c>
      <c r="F58" s="3">
        <v>6.03</v>
      </c>
      <c r="G58" s="3">
        <v>120.9</v>
      </c>
      <c r="H58" s="3">
        <v>0.02</v>
      </c>
      <c r="I58" s="3">
        <v>0.03</v>
      </c>
      <c r="J58" s="3">
        <v>241.63</v>
      </c>
      <c r="K58" s="3">
        <v>0</v>
      </c>
      <c r="L58" s="3">
        <v>11</v>
      </c>
      <c r="M58" s="3">
        <v>111</v>
      </c>
      <c r="N58" s="3">
        <v>221</v>
      </c>
      <c r="O58" s="3">
        <v>35</v>
      </c>
      <c r="P58" s="3">
        <v>17</v>
      </c>
      <c r="Q58" s="3">
        <v>27</v>
      </c>
      <c r="R58" s="3">
        <v>0.8</v>
      </c>
      <c r="S58" s="3">
        <v>16.440000000000001</v>
      </c>
      <c r="T58" s="3">
        <v>0.3</v>
      </c>
      <c r="U58" s="3">
        <v>18.3</v>
      </c>
    </row>
    <row r="59" spans="1:21" ht="24.75" customHeight="1" x14ac:dyDescent="0.25">
      <c r="A59" s="3" t="s">
        <v>45</v>
      </c>
      <c r="B59" s="3" t="s">
        <v>46</v>
      </c>
      <c r="C59" s="28">
        <v>180</v>
      </c>
      <c r="D59" s="28">
        <v>3.69</v>
      </c>
      <c r="E59" s="28">
        <v>6.37</v>
      </c>
      <c r="F59" s="28">
        <v>23.79</v>
      </c>
      <c r="G59" s="28">
        <v>167.3</v>
      </c>
      <c r="H59" s="28">
        <v>0.14000000000000001</v>
      </c>
      <c r="I59" s="28">
        <v>0.12</v>
      </c>
      <c r="J59" s="28">
        <v>28.55</v>
      </c>
      <c r="K59" s="28">
        <v>0.11</v>
      </c>
      <c r="L59" s="28">
        <v>12</v>
      </c>
      <c r="M59" s="28">
        <v>195</v>
      </c>
      <c r="N59" s="28">
        <v>750</v>
      </c>
      <c r="O59" s="28">
        <v>47</v>
      </c>
      <c r="P59" s="28">
        <v>34</v>
      </c>
      <c r="Q59" s="28">
        <v>101</v>
      </c>
      <c r="R59" s="28">
        <v>1.2</v>
      </c>
      <c r="S59" s="28">
        <v>34.15</v>
      </c>
      <c r="T59" s="28">
        <v>1</v>
      </c>
      <c r="U59" s="28">
        <v>51.35</v>
      </c>
    </row>
    <row r="60" spans="1:21" ht="23.25" customHeight="1" x14ac:dyDescent="0.25">
      <c r="A60" s="6" t="s">
        <v>104</v>
      </c>
      <c r="B60" s="6" t="s">
        <v>105</v>
      </c>
      <c r="C60" s="27" t="s">
        <v>106</v>
      </c>
      <c r="D60" s="28">
        <v>8.65</v>
      </c>
      <c r="E60" s="28">
        <v>6.84</v>
      </c>
      <c r="F60" s="28">
        <v>3.5</v>
      </c>
      <c r="G60" s="28">
        <v>145</v>
      </c>
      <c r="H60" s="28">
        <v>0.1</v>
      </c>
      <c r="I60" s="28">
        <v>0</v>
      </c>
      <c r="J60" s="28">
        <v>0</v>
      </c>
      <c r="K60" s="28">
        <v>0</v>
      </c>
      <c r="L60" s="28">
        <v>1.5</v>
      </c>
      <c r="M60" s="28">
        <v>0</v>
      </c>
      <c r="N60" s="28">
        <v>0</v>
      </c>
      <c r="O60" s="28">
        <v>26.4</v>
      </c>
      <c r="P60" s="28">
        <v>16.600000000000001</v>
      </c>
      <c r="Q60" s="28">
        <v>115.3</v>
      </c>
      <c r="R60" s="28">
        <v>0.9</v>
      </c>
      <c r="S60" s="28">
        <v>0</v>
      </c>
      <c r="T60" s="28">
        <v>0</v>
      </c>
      <c r="U60" s="28">
        <v>0</v>
      </c>
    </row>
    <row r="61" spans="1:21" ht="24.75" customHeight="1" x14ac:dyDescent="0.25">
      <c r="A61" s="6" t="s">
        <v>118</v>
      </c>
      <c r="B61" s="6" t="s">
        <v>119</v>
      </c>
      <c r="C61" s="28">
        <v>200</v>
      </c>
      <c r="D61" s="28">
        <v>0.1</v>
      </c>
      <c r="E61" s="28">
        <v>0.1</v>
      </c>
      <c r="F61" s="28">
        <v>13.9</v>
      </c>
      <c r="G61" s="28">
        <v>57.8</v>
      </c>
      <c r="H61" s="28">
        <v>0</v>
      </c>
      <c r="I61" s="28">
        <v>0</v>
      </c>
      <c r="J61" s="28">
        <v>0</v>
      </c>
      <c r="K61" s="28">
        <v>0</v>
      </c>
      <c r="L61" s="28">
        <v>1</v>
      </c>
      <c r="M61" s="28">
        <v>0</v>
      </c>
      <c r="N61" s="28">
        <v>0</v>
      </c>
      <c r="O61" s="28">
        <v>12.3</v>
      </c>
      <c r="P61" s="28">
        <v>3.7</v>
      </c>
      <c r="Q61" s="28">
        <v>2.4</v>
      </c>
      <c r="R61" s="28">
        <v>0.5</v>
      </c>
      <c r="S61" s="28">
        <v>0</v>
      </c>
      <c r="T61" s="28">
        <v>0</v>
      </c>
      <c r="U61" s="28">
        <v>0</v>
      </c>
    </row>
    <row r="62" spans="1:21" ht="21" customHeight="1" x14ac:dyDescent="0.25">
      <c r="A62" s="3" t="s">
        <v>30</v>
      </c>
      <c r="B62" s="3" t="s">
        <v>32</v>
      </c>
      <c r="C62" s="28">
        <v>20</v>
      </c>
      <c r="D62" s="28">
        <v>1.3</v>
      </c>
      <c r="E62" s="28">
        <v>0.2</v>
      </c>
      <c r="F62" s="28">
        <v>6.7</v>
      </c>
      <c r="G62" s="28">
        <v>34.200000000000003</v>
      </c>
      <c r="H62" s="28">
        <v>0.04</v>
      </c>
      <c r="I62" s="28">
        <v>0.02</v>
      </c>
      <c r="J62" s="28">
        <v>0</v>
      </c>
      <c r="K62" s="28">
        <v>0</v>
      </c>
      <c r="L62" s="28">
        <v>0</v>
      </c>
      <c r="M62" s="28">
        <v>122</v>
      </c>
      <c r="N62" s="28">
        <v>49</v>
      </c>
      <c r="O62" s="28">
        <v>7</v>
      </c>
      <c r="P62" s="28">
        <v>9.4</v>
      </c>
      <c r="Q62" s="28">
        <v>31.6</v>
      </c>
      <c r="R62" s="28">
        <v>0.78</v>
      </c>
      <c r="S62" s="28">
        <v>0</v>
      </c>
      <c r="T62" s="28">
        <v>6.18</v>
      </c>
      <c r="U62" s="28">
        <v>0</v>
      </c>
    </row>
    <row r="63" spans="1:21" ht="21" customHeight="1" x14ac:dyDescent="0.25">
      <c r="A63" s="6" t="s">
        <v>30</v>
      </c>
      <c r="B63" s="3" t="s">
        <v>31</v>
      </c>
      <c r="C63" s="28">
        <v>20</v>
      </c>
      <c r="D63" s="28">
        <v>1.52</v>
      </c>
      <c r="E63" s="28">
        <v>0.16</v>
      </c>
      <c r="F63" s="28">
        <v>9.84</v>
      </c>
      <c r="G63" s="28">
        <v>46.9</v>
      </c>
      <c r="H63" s="28">
        <v>0.02</v>
      </c>
      <c r="I63" s="28">
        <v>0.01</v>
      </c>
      <c r="J63" s="28">
        <v>0</v>
      </c>
      <c r="K63" s="28">
        <v>0</v>
      </c>
      <c r="L63" s="28">
        <v>0</v>
      </c>
      <c r="M63" s="28">
        <v>100</v>
      </c>
      <c r="N63" s="28">
        <v>19</v>
      </c>
      <c r="O63" s="28">
        <v>4</v>
      </c>
      <c r="P63" s="28">
        <v>3</v>
      </c>
      <c r="Q63" s="28">
        <v>13</v>
      </c>
      <c r="R63" s="28">
        <v>0.2</v>
      </c>
      <c r="S63" s="28">
        <v>0.64</v>
      </c>
      <c r="T63" s="28">
        <v>1.2</v>
      </c>
      <c r="U63" s="28">
        <v>2.9</v>
      </c>
    </row>
    <row r="64" spans="1:21" ht="21" customHeight="1" x14ac:dyDescent="0.25">
      <c r="A64" s="3"/>
      <c r="B64" s="2" t="s">
        <v>33</v>
      </c>
      <c r="C64" s="35">
        <v>620</v>
      </c>
      <c r="D64" s="35">
        <f t="shared" ref="D64:U64" si="6">SUM(D58:D63)</f>
        <v>16.630000000000003</v>
      </c>
      <c r="E64" s="35">
        <f t="shared" si="6"/>
        <v>23.82</v>
      </c>
      <c r="F64" s="35">
        <f t="shared" si="6"/>
        <v>63.760000000000005</v>
      </c>
      <c r="G64" s="35">
        <f t="shared" si="6"/>
        <v>572.1</v>
      </c>
      <c r="H64" s="35">
        <f t="shared" si="6"/>
        <v>0.32</v>
      </c>
      <c r="I64" s="35">
        <f t="shared" si="6"/>
        <v>0.18</v>
      </c>
      <c r="J64" s="35">
        <f t="shared" si="6"/>
        <v>270.18</v>
      </c>
      <c r="K64" s="35">
        <f t="shared" si="6"/>
        <v>0.11</v>
      </c>
      <c r="L64" s="35">
        <f t="shared" si="6"/>
        <v>25.5</v>
      </c>
      <c r="M64" s="35">
        <f t="shared" si="6"/>
        <v>528</v>
      </c>
      <c r="N64" s="35">
        <f t="shared" si="6"/>
        <v>1039</v>
      </c>
      <c r="O64" s="35">
        <f t="shared" si="6"/>
        <v>131.69999999999999</v>
      </c>
      <c r="P64" s="35">
        <f t="shared" si="6"/>
        <v>83.7</v>
      </c>
      <c r="Q64" s="35">
        <f t="shared" si="6"/>
        <v>290.3</v>
      </c>
      <c r="R64" s="35">
        <f t="shared" si="6"/>
        <v>4.38</v>
      </c>
      <c r="S64" s="35">
        <f t="shared" si="6"/>
        <v>51.230000000000004</v>
      </c>
      <c r="T64" s="35">
        <f t="shared" si="6"/>
        <v>8.68</v>
      </c>
      <c r="U64" s="35">
        <f t="shared" si="6"/>
        <v>72.550000000000011</v>
      </c>
    </row>
    <row r="65" spans="1:21" ht="21" customHeight="1" x14ac:dyDescent="0.25">
      <c r="A65" s="3"/>
      <c r="B65" s="5" t="s">
        <v>34</v>
      </c>
      <c r="C65" s="39">
        <f>C64</f>
        <v>620</v>
      </c>
      <c r="D65" s="39">
        <f>D64</f>
        <v>16.630000000000003</v>
      </c>
      <c r="E65" s="39">
        <f t="shared" ref="E65:U65" si="7">E64</f>
        <v>23.82</v>
      </c>
      <c r="F65" s="39">
        <f t="shared" si="7"/>
        <v>63.760000000000005</v>
      </c>
      <c r="G65" s="39">
        <f>G64</f>
        <v>572.1</v>
      </c>
      <c r="H65" s="39">
        <f t="shared" si="7"/>
        <v>0.32</v>
      </c>
      <c r="I65" s="39">
        <f t="shared" si="7"/>
        <v>0.18</v>
      </c>
      <c r="J65" s="39">
        <f t="shared" si="7"/>
        <v>270.18</v>
      </c>
      <c r="K65" s="39">
        <f t="shared" si="7"/>
        <v>0.11</v>
      </c>
      <c r="L65" s="39">
        <f t="shared" si="7"/>
        <v>25.5</v>
      </c>
      <c r="M65" s="39">
        <f t="shared" si="7"/>
        <v>528</v>
      </c>
      <c r="N65" s="39">
        <f t="shared" si="7"/>
        <v>1039</v>
      </c>
      <c r="O65" s="39">
        <f t="shared" si="7"/>
        <v>131.69999999999999</v>
      </c>
      <c r="P65" s="39">
        <f t="shared" si="7"/>
        <v>83.7</v>
      </c>
      <c r="Q65" s="39">
        <f t="shared" si="7"/>
        <v>290.3</v>
      </c>
      <c r="R65" s="39">
        <f t="shared" si="7"/>
        <v>4.38</v>
      </c>
      <c r="S65" s="39">
        <f t="shared" si="7"/>
        <v>51.230000000000004</v>
      </c>
      <c r="T65" s="39">
        <f t="shared" si="7"/>
        <v>8.68</v>
      </c>
      <c r="U65" s="39">
        <f t="shared" si="7"/>
        <v>72.550000000000011</v>
      </c>
    </row>
    <row r="66" spans="1:21" ht="21" customHeight="1" x14ac:dyDescent="0.25">
      <c r="A66" s="12"/>
      <c r="B66" s="13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1"/>
      <c r="U66" s="41"/>
    </row>
    <row r="67" spans="1:21" ht="32.25" customHeight="1" x14ac:dyDescent="0.3">
      <c r="A67" s="61" t="s">
        <v>71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</row>
    <row r="68" spans="1:21" ht="27.75" customHeight="1" x14ac:dyDescent="0.25">
      <c r="A68" s="52" t="s">
        <v>0</v>
      </c>
      <c r="B68" s="52" t="s">
        <v>79</v>
      </c>
      <c r="C68" s="53" t="s">
        <v>1</v>
      </c>
      <c r="D68" s="55" t="s">
        <v>80</v>
      </c>
      <c r="E68" s="56"/>
      <c r="F68" s="57"/>
      <c r="G68" s="58" t="s">
        <v>5</v>
      </c>
      <c r="H68" s="60" t="s">
        <v>77</v>
      </c>
      <c r="I68" s="60"/>
      <c r="J68" s="60"/>
      <c r="K68" s="60"/>
      <c r="L68" s="60"/>
      <c r="M68" s="60" t="s">
        <v>78</v>
      </c>
      <c r="N68" s="60"/>
      <c r="O68" s="60"/>
      <c r="P68" s="60"/>
      <c r="Q68" s="60"/>
      <c r="R68" s="60"/>
      <c r="S68" s="60"/>
      <c r="T68" s="60"/>
      <c r="U68" s="60"/>
    </row>
    <row r="69" spans="1:21" ht="30" x14ac:dyDescent="0.25">
      <c r="A69" s="52"/>
      <c r="B69" s="52"/>
      <c r="C69" s="54"/>
      <c r="D69" s="31" t="s">
        <v>2</v>
      </c>
      <c r="E69" s="32" t="s">
        <v>3</v>
      </c>
      <c r="F69" s="32" t="s">
        <v>4</v>
      </c>
      <c r="G69" s="59"/>
      <c r="H69" s="33" t="s">
        <v>6</v>
      </c>
      <c r="I69" s="33" t="s">
        <v>7</v>
      </c>
      <c r="J69" s="33" t="s">
        <v>8</v>
      </c>
      <c r="K69" s="33" t="s">
        <v>9</v>
      </c>
      <c r="L69" s="33" t="s">
        <v>10</v>
      </c>
      <c r="M69" s="33" t="s">
        <v>11</v>
      </c>
      <c r="N69" s="33" t="s">
        <v>12</v>
      </c>
      <c r="O69" s="33" t="s">
        <v>13</v>
      </c>
      <c r="P69" s="33" t="s">
        <v>14</v>
      </c>
      <c r="Q69" s="33" t="s">
        <v>15</v>
      </c>
      <c r="R69" s="33" t="s">
        <v>16</v>
      </c>
      <c r="S69" s="33" t="s">
        <v>17</v>
      </c>
      <c r="T69" s="33" t="s">
        <v>18</v>
      </c>
      <c r="U69" s="33" t="s">
        <v>19</v>
      </c>
    </row>
    <row r="70" spans="1:21" x14ac:dyDescent="0.25">
      <c r="A70" s="2"/>
      <c r="B70" s="2"/>
      <c r="C70" s="33" t="s">
        <v>20</v>
      </c>
      <c r="D70" s="33" t="s">
        <v>20</v>
      </c>
      <c r="E70" s="33" t="s">
        <v>20</v>
      </c>
      <c r="F70" s="33" t="s">
        <v>20</v>
      </c>
      <c r="G70" s="33" t="s">
        <v>21</v>
      </c>
      <c r="H70" s="33" t="s">
        <v>22</v>
      </c>
      <c r="I70" s="33" t="s">
        <v>22</v>
      </c>
      <c r="J70" s="33" t="s">
        <v>23</v>
      </c>
      <c r="K70" s="33" t="s">
        <v>24</v>
      </c>
      <c r="L70" s="33" t="s">
        <v>22</v>
      </c>
      <c r="M70" s="33" t="s">
        <v>22</v>
      </c>
      <c r="N70" s="33" t="s">
        <v>22</v>
      </c>
      <c r="O70" s="33" t="s">
        <v>22</v>
      </c>
      <c r="P70" s="33" t="s">
        <v>22</v>
      </c>
      <c r="Q70" s="33" t="s">
        <v>22</v>
      </c>
      <c r="R70" s="33" t="s">
        <v>22</v>
      </c>
      <c r="S70" s="33" t="s">
        <v>24</v>
      </c>
      <c r="T70" s="33" t="s">
        <v>24</v>
      </c>
      <c r="U70" s="33" t="s">
        <v>24</v>
      </c>
    </row>
    <row r="71" spans="1:21" x14ac:dyDescent="0.25">
      <c r="A71" s="3"/>
      <c r="B71" s="4" t="s">
        <v>49</v>
      </c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</row>
    <row r="72" spans="1:21" x14ac:dyDescent="0.25">
      <c r="A72" s="3"/>
      <c r="B72" s="2" t="s">
        <v>88</v>
      </c>
      <c r="C72" s="34" t="s">
        <v>92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</row>
    <row r="73" spans="1:21" ht="30" x14ac:dyDescent="0.25">
      <c r="A73" s="6" t="s">
        <v>132</v>
      </c>
      <c r="B73" s="14" t="s">
        <v>133</v>
      </c>
      <c r="C73" s="3">
        <v>100</v>
      </c>
      <c r="D73" s="3">
        <v>0.91</v>
      </c>
      <c r="E73" s="3">
        <v>10.17</v>
      </c>
      <c r="F73" s="3">
        <v>7.15</v>
      </c>
      <c r="G73" s="3">
        <v>123.8</v>
      </c>
      <c r="H73" s="3">
        <v>0.04</v>
      </c>
      <c r="I73" s="3">
        <v>0.03</v>
      </c>
      <c r="J73" s="3">
        <v>732.9</v>
      </c>
      <c r="K73" s="3">
        <v>0</v>
      </c>
      <c r="L73" s="3">
        <v>2</v>
      </c>
      <c r="M73" s="3">
        <v>114</v>
      </c>
      <c r="N73" s="3">
        <v>170</v>
      </c>
      <c r="O73" s="3">
        <v>19</v>
      </c>
      <c r="P73" s="3">
        <v>22</v>
      </c>
      <c r="Q73" s="3">
        <v>32</v>
      </c>
      <c r="R73" s="3">
        <v>1</v>
      </c>
      <c r="S73" s="3">
        <v>16.98</v>
      </c>
      <c r="T73" s="3">
        <v>0.2</v>
      </c>
      <c r="U73" s="3">
        <v>35.950000000000003</v>
      </c>
    </row>
    <row r="74" spans="1:21" ht="26.25" customHeight="1" x14ac:dyDescent="0.25">
      <c r="A74" s="6" t="s">
        <v>50</v>
      </c>
      <c r="B74" s="6" t="s">
        <v>62</v>
      </c>
      <c r="C74" s="27" t="s">
        <v>94</v>
      </c>
      <c r="D74" s="28">
        <v>16.86</v>
      </c>
      <c r="E74" s="28">
        <v>16.22</v>
      </c>
      <c r="F74" s="28">
        <v>42.44</v>
      </c>
      <c r="G74" s="28">
        <v>383.1</v>
      </c>
      <c r="H74" s="28">
        <v>7.0000000000000007E-2</v>
      </c>
      <c r="I74" s="28">
        <v>0.13</v>
      </c>
      <c r="J74" s="28">
        <v>287.76</v>
      </c>
      <c r="K74" s="28">
        <v>0.11</v>
      </c>
      <c r="L74" s="28">
        <v>0</v>
      </c>
      <c r="M74" s="28">
        <v>304</v>
      </c>
      <c r="N74" s="28">
        <v>295</v>
      </c>
      <c r="O74" s="28">
        <v>128</v>
      </c>
      <c r="P74" s="28">
        <v>48</v>
      </c>
      <c r="Q74" s="28">
        <v>213</v>
      </c>
      <c r="R74" s="28">
        <v>2.4</v>
      </c>
      <c r="S74" s="28">
        <v>42.53</v>
      </c>
      <c r="T74" s="28">
        <v>8.1</v>
      </c>
      <c r="U74" s="28">
        <v>89.91</v>
      </c>
    </row>
    <row r="75" spans="1:21" ht="21" customHeight="1" x14ac:dyDescent="0.25">
      <c r="A75" s="3" t="s">
        <v>28</v>
      </c>
      <c r="B75" s="3" t="s">
        <v>63</v>
      </c>
      <c r="C75" s="28">
        <v>200</v>
      </c>
      <c r="D75" s="28">
        <v>0.98</v>
      </c>
      <c r="E75" s="28">
        <v>0.05</v>
      </c>
      <c r="F75" s="28">
        <v>15.64</v>
      </c>
      <c r="G75" s="28">
        <v>66.900000000000006</v>
      </c>
      <c r="H75" s="28">
        <v>0.01</v>
      </c>
      <c r="I75" s="28">
        <v>0.03</v>
      </c>
      <c r="J75" s="28">
        <v>69.959999999999994</v>
      </c>
      <c r="K75" s="28">
        <v>0</v>
      </c>
      <c r="L75" s="28">
        <v>0</v>
      </c>
      <c r="M75" s="28">
        <v>3</v>
      </c>
      <c r="N75" s="28">
        <v>285</v>
      </c>
      <c r="O75" s="28">
        <v>90</v>
      </c>
      <c r="P75" s="28">
        <v>18</v>
      </c>
      <c r="Q75" s="28">
        <v>25</v>
      </c>
      <c r="R75" s="28">
        <v>0.6</v>
      </c>
      <c r="S75" s="28">
        <v>0</v>
      </c>
      <c r="T75" s="28">
        <v>0</v>
      </c>
      <c r="U75" s="28">
        <v>0</v>
      </c>
    </row>
    <row r="76" spans="1:21" ht="21" customHeight="1" x14ac:dyDescent="0.25">
      <c r="A76" s="3" t="s">
        <v>30</v>
      </c>
      <c r="B76" s="3" t="s">
        <v>32</v>
      </c>
      <c r="C76" s="28">
        <v>20</v>
      </c>
      <c r="D76" s="28">
        <v>1.3</v>
      </c>
      <c r="E76" s="28">
        <v>0.2</v>
      </c>
      <c r="F76" s="28">
        <v>6.7</v>
      </c>
      <c r="G76" s="28">
        <v>34.200000000000003</v>
      </c>
      <c r="H76" s="28">
        <v>0.04</v>
      </c>
      <c r="I76" s="28">
        <v>0.02</v>
      </c>
      <c r="J76" s="28">
        <v>0</v>
      </c>
      <c r="K76" s="28">
        <v>0</v>
      </c>
      <c r="L76" s="28">
        <v>0</v>
      </c>
      <c r="M76" s="28">
        <v>122</v>
      </c>
      <c r="N76" s="28">
        <v>49</v>
      </c>
      <c r="O76" s="28">
        <v>7</v>
      </c>
      <c r="P76" s="28">
        <v>9.4</v>
      </c>
      <c r="Q76" s="28">
        <v>31.6</v>
      </c>
      <c r="R76" s="28">
        <v>0.78</v>
      </c>
      <c r="S76" s="28">
        <v>0</v>
      </c>
      <c r="T76" s="28">
        <v>6.18</v>
      </c>
      <c r="U76" s="28">
        <v>0</v>
      </c>
    </row>
    <row r="77" spans="1:21" ht="21" customHeight="1" x14ac:dyDescent="0.25">
      <c r="A77" s="6" t="s">
        <v>30</v>
      </c>
      <c r="B77" s="6" t="s">
        <v>113</v>
      </c>
      <c r="C77" s="28">
        <v>60</v>
      </c>
      <c r="D77" s="28">
        <v>4.68</v>
      </c>
      <c r="E77" s="28">
        <v>4.03</v>
      </c>
      <c r="F77" s="28">
        <v>30.46</v>
      </c>
      <c r="G77" s="28">
        <v>177</v>
      </c>
      <c r="H77" s="28">
        <v>0.05</v>
      </c>
      <c r="I77" s="28">
        <v>0.02</v>
      </c>
      <c r="J77" s="28">
        <v>19.12</v>
      </c>
      <c r="K77" s="28">
        <v>0.15</v>
      </c>
      <c r="L77" s="28">
        <v>0</v>
      </c>
      <c r="M77" s="28">
        <v>241</v>
      </c>
      <c r="N77" s="28">
        <v>50</v>
      </c>
      <c r="O77" s="28">
        <v>18</v>
      </c>
      <c r="P77" s="28">
        <v>6</v>
      </c>
      <c r="Q77" s="28">
        <v>41</v>
      </c>
      <c r="R77" s="28">
        <v>0.5</v>
      </c>
      <c r="S77" s="28">
        <v>33.36</v>
      </c>
      <c r="T77" s="28">
        <v>3.1</v>
      </c>
      <c r="U77" s="28">
        <v>11.03</v>
      </c>
    </row>
    <row r="78" spans="1:21" ht="21" customHeight="1" x14ac:dyDescent="0.25">
      <c r="A78" s="3"/>
      <c r="B78" s="2" t="s">
        <v>33</v>
      </c>
      <c r="C78" s="35">
        <v>600</v>
      </c>
      <c r="D78" s="35">
        <f>SUM(D73:D77)</f>
        <v>24.73</v>
      </c>
      <c r="E78" s="35">
        <f t="shared" ref="E78:U78" si="8">SUM(E73:E77)</f>
        <v>30.67</v>
      </c>
      <c r="F78" s="35">
        <f t="shared" si="8"/>
        <v>102.38999999999999</v>
      </c>
      <c r="G78" s="35">
        <f t="shared" si="8"/>
        <v>785.00000000000011</v>
      </c>
      <c r="H78" s="35">
        <f t="shared" si="8"/>
        <v>0.21000000000000002</v>
      </c>
      <c r="I78" s="35">
        <f t="shared" si="8"/>
        <v>0.22999999999999998</v>
      </c>
      <c r="J78" s="35">
        <f t="shared" si="8"/>
        <v>1109.7399999999998</v>
      </c>
      <c r="K78" s="35">
        <f t="shared" si="8"/>
        <v>0.26</v>
      </c>
      <c r="L78" s="35">
        <f t="shared" si="8"/>
        <v>2</v>
      </c>
      <c r="M78" s="35">
        <f t="shared" si="8"/>
        <v>784</v>
      </c>
      <c r="N78" s="35">
        <f t="shared" si="8"/>
        <v>849</v>
      </c>
      <c r="O78" s="35">
        <f t="shared" si="8"/>
        <v>262</v>
      </c>
      <c r="P78" s="35">
        <f t="shared" si="8"/>
        <v>103.4</v>
      </c>
      <c r="Q78" s="35">
        <f t="shared" si="8"/>
        <v>342.6</v>
      </c>
      <c r="R78" s="35">
        <f t="shared" si="8"/>
        <v>5.28</v>
      </c>
      <c r="S78" s="35">
        <f t="shared" si="8"/>
        <v>92.87</v>
      </c>
      <c r="T78" s="35">
        <f t="shared" si="8"/>
        <v>17.579999999999998</v>
      </c>
      <c r="U78" s="35">
        <f t="shared" si="8"/>
        <v>136.88999999999999</v>
      </c>
    </row>
    <row r="79" spans="1:21" ht="21" customHeight="1" x14ac:dyDescent="0.25">
      <c r="A79" s="3"/>
      <c r="B79" s="5" t="s">
        <v>34</v>
      </c>
      <c r="C79" s="39">
        <f>C78</f>
        <v>600</v>
      </c>
      <c r="D79" s="39">
        <f>D78</f>
        <v>24.73</v>
      </c>
      <c r="E79" s="39">
        <f t="shared" ref="E79:U79" si="9">E78</f>
        <v>30.67</v>
      </c>
      <c r="F79" s="39">
        <f t="shared" si="9"/>
        <v>102.38999999999999</v>
      </c>
      <c r="G79" s="39">
        <f t="shared" si="9"/>
        <v>785.00000000000011</v>
      </c>
      <c r="H79" s="39">
        <f t="shared" si="9"/>
        <v>0.21000000000000002</v>
      </c>
      <c r="I79" s="39">
        <f t="shared" si="9"/>
        <v>0.22999999999999998</v>
      </c>
      <c r="J79" s="39">
        <f t="shared" si="9"/>
        <v>1109.7399999999998</v>
      </c>
      <c r="K79" s="39">
        <f t="shared" si="9"/>
        <v>0.26</v>
      </c>
      <c r="L79" s="39">
        <f t="shared" si="9"/>
        <v>2</v>
      </c>
      <c r="M79" s="39">
        <f t="shared" si="9"/>
        <v>784</v>
      </c>
      <c r="N79" s="39">
        <f t="shared" si="9"/>
        <v>849</v>
      </c>
      <c r="O79" s="39">
        <f t="shared" si="9"/>
        <v>262</v>
      </c>
      <c r="P79" s="39">
        <f t="shared" si="9"/>
        <v>103.4</v>
      </c>
      <c r="Q79" s="39">
        <f t="shared" si="9"/>
        <v>342.6</v>
      </c>
      <c r="R79" s="39">
        <f t="shared" si="9"/>
        <v>5.28</v>
      </c>
      <c r="S79" s="39">
        <f t="shared" si="9"/>
        <v>92.87</v>
      </c>
      <c r="T79" s="39">
        <f t="shared" si="9"/>
        <v>17.579999999999998</v>
      </c>
      <c r="U79" s="39">
        <f t="shared" si="9"/>
        <v>136.88999999999999</v>
      </c>
    </row>
    <row r="80" spans="1:21" ht="21" customHeight="1" x14ac:dyDescent="0.25">
      <c r="A80" s="12"/>
      <c r="B80" s="13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1"/>
      <c r="U80" s="41"/>
    </row>
    <row r="81" spans="1:21" x14ac:dyDescent="0.25">
      <c r="A81" s="12"/>
      <c r="B81" s="13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1"/>
      <c r="U81" s="41"/>
    </row>
    <row r="82" spans="1:21" ht="27.75" customHeight="1" x14ac:dyDescent="0.3">
      <c r="A82" s="61" t="s">
        <v>114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</row>
    <row r="83" spans="1:21" ht="32.25" customHeight="1" x14ac:dyDescent="0.25">
      <c r="A83" s="52" t="s">
        <v>0</v>
      </c>
      <c r="B83" s="52" t="s">
        <v>79</v>
      </c>
      <c r="C83" s="53" t="s">
        <v>1</v>
      </c>
      <c r="D83" s="55" t="s">
        <v>80</v>
      </c>
      <c r="E83" s="56"/>
      <c r="F83" s="57"/>
      <c r="G83" s="58" t="s">
        <v>5</v>
      </c>
      <c r="H83" s="60" t="s">
        <v>77</v>
      </c>
      <c r="I83" s="60"/>
      <c r="J83" s="60"/>
      <c r="K83" s="60"/>
      <c r="L83" s="60"/>
      <c r="M83" s="60" t="s">
        <v>78</v>
      </c>
      <c r="N83" s="60"/>
      <c r="O83" s="60"/>
      <c r="P83" s="60"/>
      <c r="Q83" s="60"/>
      <c r="R83" s="60"/>
      <c r="S83" s="60"/>
      <c r="T83" s="60"/>
      <c r="U83" s="60"/>
    </row>
    <row r="84" spans="1:21" ht="30" x14ac:dyDescent="0.25">
      <c r="A84" s="52"/>
      <c r="B84" s="52"/>
      <c r="C84" s="54"/>
      <c r="D84" s="31" t="s">
        <v>2</v>
      </c>
      <c r="E84" s="32" t="s">
        <v>3</v>
      </c>
      <c r="F84" s="32" t="s">
        <v>4</v>
      </c>
      <c r="G84" s="59"/>
      <c r="H84" s="33" t="s">
        <v>6</v>
      </c>
      <c r="I84" s="33" t="s">
        <v>7</v>
      </c>
      <c r="J84" s="33" t="s">
        <v>8</v>
      </c>
      <c r="K84" s="33" t="s">
        <v>9</v>
      </c>
      <c r="L84" s="33" t="s">
        <v>10</v>
      </c>
      <c r="M84" s="33" t="s">
        <v>11</v>
      </c>
      <c r="N84" s="33" t="s">
        <v>12</v>
      </c>
      <c r="O84" s="33" t="s">
        <v>13</v>
      </c>
      <c r="P84" s="33" t="s">
        <v>14</v>
      </c>
      <c r="Q84" s="33" t="s">
        <v>15</v>
      </c>
      <c r="R84" s="33" t="s">
        <v>16</v>
      </c>
      <c r="S84" s="33" t="s">
        <v>17</v>
      </c>
      <c r="T84" s="33" t="s">
        <v>18</v>
      </c>
      <c r="U84" s="33" t="s">
        <v>19</v>
      </c>
    </row>
    <row r="85" spans="1:21" x14ac:dyDescent="0.25">
      <c r="A85" s="2"/>
      <c r="B85" s="2"/>
      <c r="C85" s="33" t="s">
        <v>20</v>
      </c>
      <c r="D85" s="33" t="s">
        <v>20</v>
      </c>
      <c r="E85" s="33" t="s">
        <v>20</v>
      </c>
      <c r="F85" s="33" t="s">
        <v>20</v>
      </c>
      <c r="G85" s="33" t="s">
        <v>21</v>
      </c>
      <c r="H85" s="33" t="s">
        <v>22</v>
      </c>
      <c r="I85" s="33" t="s">
        <v>22</v>
      </c>
      <c r="J85" s="33" t="s">
        <v>23</v>
      </c>
      <c r="K85" s="33" t="s">
        <v>24</v>
      </c>
      <c r="L85" s="33" t="s">
        <v>22</v>
      </c>
      <c r="M85" s="33" t="s">
        <v>22</v>
      </c>
      <c r="N85" s="33" t="s">
        <v>22</v>
      </c>
      <c r="O85" s="33" t="s">
        <v>22</v>
      </c>
      <c r="P85" s="33" t="s">
        <v>22</v>
      </c>
      <c r="Q85" s="33" t="s">
        <v>22</v>
      </c>
      <c r="R85" s="33" t="s">
        <v>22</v>
      </c>
      <c r="S85" s="33" t="s">
        <v>24</v>
      </c>
      <c r="T85" s="33" t="s">
        <v>24</v>
      </c>
      <c r="U85" s="33" t="s">
        <v>24</v>
      </c>
    </row>
    <row r="86" spans="1:21" x14ac:dyDescent="0.25">
      <c r="A86" s="3"/>
      <c r="B86" s="4" t="s">
        <v>49</v>
      </c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</row>
    <row r="87" spans="1:21" x14ac:dyDescent="0.25">
      <c r="A87" s="3"/>
      <c r="B87" s="2" t="s">
        <v>88</v>
      </c>
      <c r="C87" s="34" t="s">
        <v>92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</row>
    <row r="88" spans="1:21" ht="22.5" customHeight="1" x14ac:dyDescent="0.25">
      <c r="A88" s="3" t="s">
        <v>52</v>
      </c>
      <c r="B88" s="3" t="s">
        <v>53</v>
      </c>
      <c r="C88" s="3">
        <v>100</v>
      </c>
      <c r="D88" s="3">
        <v>1.17</v>
      </c>
      <c r="E88" s="3">
        <v>8.9499999999999993</v>
      </c>
      <c r="F88" s="3">
        <v>6.67</v>
      </c>
      <c r="G88" s="3">
        <v>111.9</v>
      </c>
      <c r="H88" s="3">
        <v>0.03</v>
      </c>
      <c r="I88" s="3">
        <v>0.02</v>
      </c>
      <c r="J88" s="3">
        <v>121.48</v>
      </c>
      <c r="K88" s="3">
        <v>0</v>
      </c>
      <c r="L88" s="3">
        <v>5</v>
      </c>
      <c r="M88" s="3">
        <v>335</v>
      </c>
      <c r="N88" s="3">
        <v>214</v>
      </c>
      <c r="O88" s="3">
        <v>20</v>
      </c>
      <c r="P88" s="3">
        <v>16</v>
      </c>
      <c r="Q88" s="3">
        <v>36</v>
      </c>
      <c r="R88" s="3">
        <v>0.8</v>
      </c>
      <c r="S88" s="3">
        <v>13.1</v>
      </c>
      <c r="T88" s="3">
        <v>0.3</v>
      </c>
      <c r="U88" s="3">
        <v>19.75</v>
      </c>
    </row>
    <row r="89" spans="1:21" ht="24" customHeight="1" x14ac:dyDescent="0.25">
      <c r="A89" s="6" t="s">
        <v>120</v>
      </c>
      <c r="B89" s="6" t="s">
        <v>121</v>
      </c>
      <c r="C89" s="27">
        <v>180</v>
      </c>
      <c r="D89" s="28">
        <v>35.58</v>
      </c>
      <c r="E89" s="28">
        <v>12.81</v>
      </c>
      <c r="F89" s="28">
        <v>26.95</v>
      </c>
      <c r="G89" s="28">
        <v>361.4</v>
      </c>
      <c r="H89" s="28">
        <v>7.0000000000000007E-2</v>
      </c>
      <c r="I89" s="28">
        <v>0.38</v>
      </c>
      <c r="J89" s="28">
        <v>61.35</v>
      </c>
      <c r="K89" s="28">
        <v>0.18</v>
      </c>
      <c r="L89" s="28">
        <v>0</v>
      </c>
      <c r="M89" s="28">
        <v>217</v>
      </c>
      <c r="N89" s="28">
        <v>193</v>
      </c>
      <c r="O89" s="28">
        <v>268</v>
      </c>
      <c r="P89" s="28">
        <v>38</v>
      </c>
      <c r="Q89" s="28">
        <v>349</v>
      </c>
      <c r="R89" s="28">
        <v>1</v>
      </c>
      <c r="S89" s="28">
        <v>34.58</v>
      </c>
      <c r="T89" s="28">
        <v>47</v>
      </c>
      <c r="U89" s="28">
        <v>59.55</v>
      </c>
    </row>
    <row r="90" spans="1:21" ht="23.25" customHeight="1" x14ac:dyDescent="0.25">
      <c r="A90" s="6" t="s">
        <v>30</v>
      </c>
      <c r="B90" s="6" t="s">
        <v>122</v>
      </c>
      <c r="C90" s="27">
        <v>20</v>
      </c>
      <c r="D90" s="28">
        <v>1.44</v>
      </c>
      <c r="E90" s="28">
        <v>1.7</v>
      </c>
      <c r="F90" s="28">
        <v>11.1</v>
      </c>
      <c r="G90" s="28">
        <v>65.5</v>
      </c>
      <c r="H90" s="28">
        <v>0.01</v>
      </c>
      <c r="I90" s="28">
        <v>0.08</v>
      </c>
      <c r="J90" s="28">
        <v>9.4</v>
      </c>
      <c r="K90" s="28">
        <v>0</v>
      </c>
      <c r="L90" s="28">
        <v>0</v>
      </c>
      <c r="M90" s="28">
        <v>26</v>
      </c>
      <c r="N90" s="28">
        <v>73</v>
      </c>
      <c r="O90" s="28">
        <v>61</v>
      </c>
      <c r="P90" s="28">
        <v>7</v>
      </c>
      <c r="Q90" s="28">
        <v>44</v>
      </c>
      <c r="R90" s="28">
        <v>0</v>
      </c>
      <c r="S90" s="28">
        <v>1.4</v>
      </c>
      <c r="T90" s="28">
        <v>0.6</v>
      </c>
      <c r="U90" s="28">
        <v>7</v>
      </c>
    </row>
    <row r="91" spans="1:21" ht="24.75" customHeight="1" x14ac:dyDescent="0.25">
      <c r="A91" s="28" t="s">
        <v>36</v>
      </c>
      <c r="B91" s="28" t="s">
        <v>54</v>
      </c>
      <c r="C91" s="28">
        <v>200</v>
      </c>
      <c r="D91" s="28">
        <v>3.9</v>
      </c>
      <c r="E91" s="28">
        <v>2.9</v>
      </c>
      <c r="F91" s="28">
        <v>11.2</v>
      </c>
      <c r="G91" s="28">
        <v>86</v>
      </c>
      <c r="H91" s="28">
        <v>0.03</v>
      </c>
      <c r="I91" s="28">
        <v>0.13</v>
      </c>
      <c r="J91" s="28">
        <v>13.29</v>
      </c>
      <c r="K91" s="28">
        <v>0</v>
      </c>
      <c r="L91" s="28">
        <v>0.52</v>
      </c>
      <c r="M91" s="28">
        <v>38.549999999999997</v>
      </c>
      <c r="N91" s="28">
        <v>183.98</v>
      </c>
      <c r="O91" s="28">
        <v>148.32</v>
      </c>
      <c r="P91" s="28">
        <v>30.67</v>
      </c>
      <c r="Q91" s="28">
        <v>106.79</v>
      </c>
      <c r="R91" s="28">
        <v>1.06</v>
      </c>
      <c r="S91" s="28">
        <v>9</v>
      </c>
      <c r="T91" s="28">
        <v>1.76</v>
      </c>
      <c r="U91" s="28">
        <v>20</v>
      </c>
    </row>
    <row r="92" spans="1:21" ht="21" customHeight="1" x14ac:dyDescent="0.25">
      <c r="A92" s="3" t="s">
        <v>30</v>
      </c>
      <c r="B92" s="3" t="s">
        <v>32</v>
      </c>
      <c r="C92" s="28">
        <v>20</v>
      </c>
      <c r="D92" s="28">
        <v>1.3</v>
      </c>
      <c r="E92" s="28">
        <v>0.2</v>
      </c>
      <c r="F92" s="28">
        <v>6.7</v>
      </c>
      <c r="G92" s="28">
        <v>34.200000000000003</v>
      </c>
      <c r="H92" s="28">
        <v>0.04</v>
      </c>
      <c r="I92" s="28">
        <v>0.02</v>
      </c>
      <c r="J92" s="28">
        <v>0</v>
      </c>
      <c r="K92" s="28">
        <v>0</v>
      </c>
      <c r="L92" s="28">
        <v>0</v>
      </c>
      <c r="M92" s="28">
        <v>122</v>
      </c>
      <c r="N92" s="28">
        <v>49</v>
      </c>
      <c r="O92" s="28">
        <v>7</v>
      </c>
      <c r="P92" s="28">
        <v>9.4</v>
      </c>
      <c r="Q92" s="28">
        <v>31.6</v>
      </c>
      <c r="R92" s="28">
        <v>0.78</v>
      </c>
      <c r="S92" s="28">
        <v>0</v>
      </c>
      <c r="T92" s="28">
        <v>6.18</v>
      </c>
      <c r="U92" s="28">
        <v>0</v>
      </c>
    </row>
    <row r="93" spans="1:21" ht="21" customHeight="1" x14ac:dyDescent="0.25">
      <c r="A93" s="6" t="s">
        <v>30</v>
      </c>
      <c r="B93" s="3" t="s">
        <v>31</v>
      </c>
      <c r="C93" s="28">
        <v>20</v>
      </c>
      <c r="D93" s="28">
        <v>1.52</v>
      </c>
      <c r="E93" s="28">
        <v>0.16</v>
      </c>
      <c r="F93" s="28">
        <v>9.84</v>
      </c>
      <c r="G93" s="28">
        <v>46.9</v>
      </c>
      <c r="H93" s="28">
        <v>0.02</v>
      </c>
      <c r="I93" s="28">
        <v>0.01</v>
      </c>
      <c r="J93" s="28">
        <v>0</v>
      </c>
      <c r="K93" s="28">
        <v>0</v>
      </c>
      <c r="L93" s="28">
        <v>0</v>
      </c>
      <c r="M93" s="28">
        <v>100</v>
      </c>
      <c r="N93" s="28">
        <v>19</v>
      </c>
      <c r="O93" s="28">
        <v>4</v>
      </c>
      <c r="P93" s="28">
        <v>3</v>
      </c>
      <c r="Q93" s="28">
        <v>13</v>
      </c>
      <c r="R93" s="28">
        <v>0.2</v>
      </c>
      <c r="S93" s="28">
        <v>0.64</v>
      </c>
      <c r="T93" s="28">
        <v>1.2</v>
      </c>
      <c r="U93" s="28">
        <v>2.9</v>
      </c>
    </row>
    <row r="94" spans="1:21" ht="21" customHeight="1" x14ac:dyDescent="0.25">
      <c r="A94" s="3"/>
      <c r="B94" s="2" t="s">
        <v>33</v>
      </c>
      <c r="C94" s="35">
        <f>SUM(C88:C93)</f>
        <v>540</v>
      </c>
      <c r="D94" s="35">
        <f t="shared" ref="D94:U94" si="10">SUM(D88:D93)</f>
        <v>44.91</v>
      </c>
      <c r="E94" s="35">
        <f t="shared" si="10"/>
        <v>26.719999999999995</v>
      </c>
      <c r="F94" s="35">
        <f t="shared" si="10"/>
        <v>72.460000000000008</v>
      </c>
      <c r="G94" s="35">
        <f t="shared" si="10"/>
        <v>705.9</v>
      </c>
      <c r="H94" s="35">
        <f t="shared" si="10"/>
        <v>0.2</v>
      </c>
      <c r="I94" s="35">
        <f t="shared" si="10"/>
        <v>0.64000000000000012</v>
      </c>
      <c r="J94" s="35">
        <f t="shared" si="10"/>
        <v>205.52</v>
      </c>
      <c r="K94" s="35">
        <f t="shared" si="10"/>
        <v>0.18</v>
      </c>
      <c r="L94" s="35">
        <f t="shared" si="10"/>
        <v>5.52</v>
      </c>
      <c r="M94" s="35">
        <f t="shared" si="10"/>
        <v>838.55</v>
      </c>
      <c r="N94" s="35">
        <f t="shared" si="10"/>
        <v>731.98</v>
      </c>
      <c r="O94" s="35">
        <f t="shared" si="10"/>
        <v>508.32</v>
      </c>
      <c r="P94" s="35">
        <f t="shared" si="10"/>
        <v>104.07000000000001</v>
      </c>
      <c r="Q94" s="35">
        <f t="shared" si="10"/>
        <v>580.39</v>
      </c>
      <c r="R94" s="35">
        <f t="shared" si="10"/>
        <v>3.8400000000000007</v>
      </c>
      <c r="S94" s="35">
        <f t="shared" si="10"/>
        <v>58.72</v>
      </c>
      <c r="T94" s="35">
        <f t="shared" si="10"/>
        <v>57.04</v>
      </c>
      <c r="U94" s="35">
        <f t="shared" si="10"/>
        <v>109.2</v>
      </c>
    </row>
    <row r="95" spans="1:21" ht="21" customHeight="1" x14ac:dyDescent="0.25">
      <c r="A95" s="3"/>
      <c r="B95" s="5" t="s">
        <v>34</v>
      </c>
      <c r="C95" s="39">
        <f>C94</f>
        <v>540</v>
      </c>
      <c r="D95" s="39">
        <f>D94</f>
        <v>44.91</v>
      </c>
      <c r="E95" s="39">
        <f t="shared" ref="E95:U95" si="11">E94</f>
        <v>26.719999999999995</v>
      </c>
      <c r="F95" s="39">
        <f t="shared" si="11"/>
        <v>72.460000000000008</v>
      </c>
      <c r="G95" s="39">
        <f t="shared" si="11"/>
        <v>705.9</v>
      </c>
      <c r="H95" s="39">
        <f t="shared" si="11"/>
        <v>0.2</v>
      </c>
      <c r="I95" s="39">
        <f t="shared" si="11"/>
        <v>0.64000000000000012</v>
      </c>
      <c r="J95" s="39">
        <f t="shared" si="11"/>
        <v>205.52</v>
      </c>
      <c r="K95" s="39">
        <f t="shared" si="11"/>
        <v>0.18</v>
      </c>
      <c r="L95" s="39">
        <f t="shared" si="11"/>
        <v>5.52</v>
      </c>
      <c r="M95" s="39">
        <f t="shared" si="11"/>
        <v>838.55</v>
      </c>
      <c r="N95" s="39">
        <f t="shared" si="11"/>
        <v>731.98</v>
      </c>
      <c r="O95" s="39">
        <f t="shared" si="11"/>
        <v>508.32</v>
      </c>
      <c r="P95" s="39">
        <f t="shared" si="11"/>
        <v>104.07000000000001</v>
      </c>
      <c r="Q95" s="39">
        <f t="shared" si="11"/>
        <v>580.39</v>
      </c>
      <c r="R95" s="39">
        <f t="shared" si="11"/>
        <v>3.8400000000000007</v>
      </c>
      <c r="S95" s="39">
        <f t="shared" si="11"/>
        <v>58.72</v>
      </c>
      <c r="T95" s="39">
        <f t="shared" si="11"/>
        <v>57.04</v>
      </c>
      <c r="U95" s="39">
        <f t="shared" si="11"/>
        <v>109.2</v>
      </c>
    </row>
    <row r="96" spans="1:21" ht="21" customHeight="1" x14ac:dyDescent="0.25">
      <c r="A96" s="23"/>
      <c r="B96" s="24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</row>
    <row r="97" spans="1:21" ht="27.75" customHeight="1" x14ac:dyDescent="0.3">
      <c r="A97" s="61" t="s">
        <v>72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</row>
    <row r="98" spans="1:21" ht="32.25" customHeight="1" x14ac:dyDescent="0.25">
      <c r="A98" s="52" t="s">
        <v>0</v>
      </c>
      <c r="B98" s="52" t="s">
        <v>79</v>
      </c>
      <c r="C98" s="53" t="s">
        <v>1</v>
      </c>
      <c r="D98" s="55" t="s">
        <v>80</v>
      </c>
      <c r="E98" s="56"/>
      <c r="F98" s="57"/>
      <c r="G98" s="58" t="s">
        <v>5</v>
      </c>
      <c r="H98" s="60" t="s">
        <v>77</v>
      </c>
      <c r="I98" s="60"/>
      <c r="J98" s="60"/>
      <c r="K98" s="60"/>
      <c r="L98" s="60"/>
      <c r="M98" s="60" t="s">
        <v>78</v>
      </c>
      <c r="N98" s="60"/>
      <c r="O98" s="60"/>
      <c r="P98" s="60"/>
      <c r="Q98" s="60"/>
      <c r="R98" s="60"/>
      <c r="S98" s="60"/>
      <c r="T98" s="60"/>
      <c r="U98" s="60"/>
    </row>
    <row r="99" spans="1:21" ht="30" x14ac:dyDescent="0.25">
      <c r="A99" s="52"/>
      <c r="B99" s="52"/>
      <c r="C99" s="54"/>
      <c r="D99" s="31" t="s">
        <v>2</v>
      </c>
      <c r="E99" s="32" t="s">
        <v>3</v>
      </c>
      <c r="F99" s="32" t="s">
        <v>4</v>
      </c>
      <c r="G99" s="59"/>
      <c r="H99" s="33" t="s">
        <v>6</v>
      </c>
      <c r="I99" s="33" t="s">
        <v>7</v>
      </c>
      <c r="J99" s="33" t="s">
        <v>8</v>
      </c>
      <c r="K99" s="33" t="s">
        <v>9</v>
      </c>
      <c r="L99" s="33" t="s">
        <v>10</v>
      </c>
      <c r="M99" s="33" t="s">
        <v>11</v>
      </c>
      <c r="N99" s="33" t="s">
        <v>12</v>
      </c>
      <c r="O99" s="33" t="s">
        <v>13</v>
      </c>
      <c r="P99" s="33" t="s">
        <v>14</v>
      </c>
      <c r="Q99" s="33" t="s">
        <v>15</v>
      </c>
      <c r="R99" s="33" t="s">
        <v>16</v>
      </c>
      <c r="S99" s="33" t="s">
        <v>17</v>
      </c>
      <c r="T99" s="33" t="s">
        <v>18</v>
      </c>
      <c r="U99" s="33" t="s">
        <v>19</v>
      </c>
    </row>
    <row r="100" spans="1:21" x14ac:dyDescent="0.25">
      <c r="A100" s="2"/>
      <c r="B100" s="2"/>
      <c r="C100" s="33" t="s">
        <v>20</v>
      </c>
      <c r="D100" s="33" t="s">
        <v>20</v>
      </c>
      <c r="E100" s="33" t="s">
        <v>20</v>
      </c>
      <c r="F100" s="33" t="s">
        <v>20</v>
      </c>
      <c r="G100" s="33" t="s">
        <v>21</v>
      </c>
      <c r="H100" s="33" t="s">
        <v>22</v>
      </c>
      <c r="I100" s="33" t="s">
        <v>22</v>
      </c>
      <c r="J100" s="33" t="s">
        <v>23</v>
      </c>
      <c r="K100" s="33" t="s">
        <v>24</v>
      </c>
      <c r="L100" s="33" t="s">
        <v>22</v>
      </c>
      <c r="M100" s="33" t="s">
        <v>22</v>
      </c>
      <c r="N100" s="33" t="s">
        <v>22</v>
      </c>
      <c r="O100" s="33" t="s">
        <v>22</v>
      </c>
      <c r="P100" s="33" t="s">
        <v>22</v>
      </c>
      <c r="Q100" s="33" t="s">
        <v>22</v>
      </c>
      <c r="R100" s="33" t="s">
        <v>22</v>
      </c>
      <c r="S100" s="33" t="s">
        <v>24</v>
      </c>
      <c r="T100" s="33" t="s">
        <v>24</v>
      </c>
      <c r="U100" s="33" t="s">
        <v>24</v>
      </c>
    </row>
    <row r="101" spans="1:21" x14ac:dyDescent="0.25">
      <c r="A101" s="3"/>
      <c r="B101" s="4" t="s">
        <v>55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</row>
    <row r="102" spans="1:21" x14ac:dyDescent="0.25">
      <c r="A102" s="3"/>
      <c r="B102" s="2" t="s">
        <v>88</v>
      </c>
      <c r="C102" s="34" t="s">
        <v>92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</row>
    <row r="103" spans="1:21" ht="33" customHeight="1" x14ac:dyDescent="0.25">
      <c r="A103" s="6" t="s">
        <v>129</v>
      </c>
      <c r="B103" s="14" t="s">
        <v>130</v>
      </c>
      <c r="C103" s="3">
        <v>100</v>
      </c>
      <c r="D103" s="3">
        <v>0.91</v>
      </c>
      <c r="E103" s="3">
        <v>10.17</v>
      </c>
      <c r="F103" s="3">
        <v>7.15</v>
      </c>
      <c r="G103" s="3">
        <v>123.8</v>
      </c>
      <c r="H103" s="3">
        <v>0.04</v>
      </c>
      <c r="I103" s="3">
        <v>0.03</v>
      </c>
      <c r="J103" s="3">
        <v>732.9</v>
      </c>
      <c r="K103" s="3">
        <v>0</v>
      </c>
      <c r="L103" s="3">
        <v>2</v>
      </c>
      <c r="M103" s="3">
        <v>114</v>
      </c>
      <c r="N103" s="3">
        <v>170</v>
      </c>
      <c r="O103" s="3">
        <v>19</v>
      </c>
      <c r="P103" s="3">
        <v>22</v>
      </c>
      <c r="Q103" s="3">
        <v>32</v>
      </c>
      <c r="R103" s="3">
        <v>1</v>
      </c>
      <c r="S103" s="3">
        <v>16.98</v>
      </c>
      <c r="T103" s="3">
        <v>0.2</v>
      </c>
      <c r="U103" s="3">
        <v>35.950000000000003</v>
      </c>
    </row>
    <row r="104" spans="1:21" ht="21.75" customHeight="1" x14ac:dyDescent="0.25">
      <c r="A104" s="21">
        <v>62</v>
      </c>
      <c r="B104" s="6" t="s">
        <v>107</v>
      </c>
      <c r="C104" s="28">
        <v>250</v>
      </c>
      <c r="D104" s="28">
        <v>3.1</v>
      </c>
      <c r="E104" s="28">
        <v>7.3</v>
      </c>
      <c r="F104" s="28">
        <v>16.5</v>
      </c>
      <c r="G104" s="28">
        <v>180</v>
      </c>
      <c r="H104" s="28">
        <v>0.1</v>
      </c>
      <c r="I104" s="28">
        <v>0</v>
      </c>
      <c r="J104" s="28">
        <v>0.3</v>
      </c>
      <c r="K104" s="28">
        <v>0</v>
      </c>
      <c r="L104" s="28">
        <v>12</v>
      </c>
      <c r="M104" s="28">
        <v>0</v>
      </c>
      <c r="N104" s="28">
        <v>0</v>
      </c>
      <c r="O104" s="28">
        <v>55</v>
      </c>
      <c r="P104" s="28">
        <v>33.4</v>
      </c>
      <c r="Q104" s="28">
        <v>72.400000000000006</v>
      </c>
      <c r="R104" s="28">
        <v>1.6</v>
      </c>
      <c r="S104" s="28">
        <v>0</v>
      </c>
      <c r="T104" s="28">
        <v>0</v>
      </c>
      <c r="U104" s="28">
        <v>0</v>
      </c>
    </row>
    <row r="105" spans="1:21" ht="21" customHeight="1" x14ac:dyDescent="0.25">
      <c r="A105" s="3" t="s">
        <v>47</v>
      </c>
      <c r="B105" s="3" t="s">
        <v>48</v>
      </c>
      <c r="C105" s="28">
        <v>200</v>
      </c>
      <c r="D105" s="28">
        <v>0.2</v>
      </c>
      <c r="E105" s="28">
        <v>0</v>
      </c>
      <c r="F105" s="28">
        <v>6.4</v>
      </c>
      <c r="G105" s="28">
        <v>26.8</v>
      </c>
      <c r="H105" s="28">
        <v>0</v>
      </c>
      <c r="I105" s="28">
        <v>0.01</v>
      </c>
      <c r="J105" s="28">
        <v>0.3</v>
      </c>
      <c r="K105" s="28">
        <v>0</v>
      </c>
      <c r="L105" s="28">
        <v>0.04</v>
      </c>
      <c r="M105" s="28">
        <v>0.68</v>
      </c>
      <c r="N105" s="28">
        <v>20.76</v>
      </c>
      <c r="O105" s="28">
        <v>66.08</v>
      </c>
      <c r="P105" s="28">
        <v>3.83</v>
      </c>
      <c r="Q105" s="28">
        <v>7.18</v>
      </c>
      <c r="R105" s="28">
        <v>0.73</v>
      </c>
      <c r="S105" s="28">
        <v>0</v>
      </c>
      <c r="T105" s="28">
        <v>0</v>
      </c>
      <c r="U105" s="28">
        <v>0</v>
      </c>
    </row>
    <row r="106" spans="1:21" ht="30" customHeight="1" x14ac:dyDescent="0.25">
      <c r="A106" s="25" t="s">
        <v>124</v>
      </c>
      <c r="B106" s="26" t="s">
        <v>134</v>
      </c>
      <c r="C106" s="27">
        <v>70</v>
      </c>
      <c r="D106" s="28">
        <v>2.1</v>
      </c>
      <c r="E106" s="28">
        <v>2.8</v>
      </c>
      <c r="F106" s="28">
        <v>17.5</v>
      </c>
      <c r="G106" s="28">
        <v>105</v>
      </c>
      <c r="H106" s="28">
        <v>0.03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16.22</v>
      </c>
      <c r="P106" s="28">
        <v>6.59</v>
      </c>
      <c r="Q106" s="28">
        <v>42.5</v>
      </c>
      <c r="R106" s="28">
        <v>0.72</v>
      </c>
      <c r="S106" s="28">
        <v>0</v>
      </c>
      <c r="T106" s="28">
        <v>0</v>
      </c>
      <c r="U106" s="28">
        <v>0</v>
      </c>
    </row>
    <row r="107" spans="1:21" ht="21" customHeight="1" x14ac:dyDescent="0.25">
      <c r="A107" s="3" t="s">
        <v>30</v>
      </c>
      <c r="B107" s="3" t="s">
        <v>32</v>
      </c>
      <c r="C107" s="28">
        <v>20</v>
      </c>
      <c r="D107" s="28">
        <v>1.3</v>
      </c>
      <c r="E107" s="28">
        <v>0.2</v>
      </c>
      <c r="F107" s="28">
        <v>6.7</v>
      </c>
      <c r="G107" s="28">
        <v>34.200000000000003</v>
      </c>
      <c r="H107" s="28">
        <v>0.04</v>
      </c>
      <c r="I107" s="28">
        <v>0.02</v>
      </c>
      <c r="J107" s="28">
        <v>0</v>
      </c>
      <c r="K107" s="28">
        <v>0</v>
      </c>
      <c r="L107" s="28">
        <v>0</v>
      </c>
      <c r="M107" s="28">
        <v>122</v>
      </c>
      <c r="N107" s="28">
        <v>49</v>
      </c>
      <c r="O107" s="28">
        <v>7</v>
      </c>
      <c r="P107" s="28">
        <v>9.4</v>
      </c>
      <c r="Q107" s="28">
        <v>31.6</v>
      </c>
      <c r="R107" s="28">
        <v>0.78</v>
      </c>
      <c r="S107" s="28">
        <v>0</v>
      </c>
      <c r="T107" s="28">
        <v>6.18</v>
      </c>
      <c r="U107" s="28">
        <v>0</v>
      </c>
    </row>
    <row r="108" spans="1:21" ht="21" customHeight="1" x14ac:dyDescent="0.25">
      <c r="A108" s="3"/>
      <c r="B108" s="2" t="s">
        <v>33</v>
      </c>
      <c r="C108" s="35">
        <f>SUM(C103:C107)</f>
        <v>640</v>
      </c>
      <c r="D108" s="35">
        <f t="shared" ref="D108:U108" si="12">SUM(D103:D107)</f>
        <v>7.61</v>
      </c>
      <c r="E108" s="35">
        <f t="shared" si="12"/>
        <v>20.47</v>
      </c>
      <c r="F108" s="35">
        <f t="shared" si="12"/>
        <v>54.25</v>
      </c>
      <c r="G108" s="35">
        <f t="shared" si="12"/>
        <v>469.8</v>
      </c>
      <c r="H108" s="35">
        <f t="shared" si="12"/>
        <v>0.21000000000000002</v>
      </c>
      <c r="I108" s="35">
        <f t="shared" si="12"/>
        <v>0.06</v>
      </c>
      <c r="J108" s="35">
        <f t="shared" si="12"/>
        <v>733.49999999999989</v>
      </c>
      <c r="K108" s="35">
        <f t="shared" si="12"/>
        <v>0</v>
      </c>
      <c r="L108" s="35">
        <f t="shared" si="12"/>
        <v>14.04</v>
      </c>
      <c r="M108" s="35">
        <f t="shared" si="12"/>
        <v>236.68</v>
      </c>
      <c r="N108" s="35">
        <f t="shared" si="12"/>
        <v>239.76</v>
      </c>
      <c r="O108" s="35">
        <f t="shared" si="12"/>
        <v>163.29999999999998</v>
      </c>
      <c r="P108" s="35">
        <f t="shared" si="12"/>
        <v>75.22</v>
      </c>
      <c r="Q108" s="35">
        <f t="shared" si="12"/>
        <v>185.68</v>
      </c>
      <c r="R108" s="35">
        <f t="shared" si="12"/>
        <v>4.83</v>
      </c>
      <c r="S108" s="35">
        <f t="shared" si="12"/>
        <v>16.98</v>
      </c>
      <c r="T108" s="35">
        <f t="shared" si="12"/>
        <v>6.38</v>
      </c>
      <c r="U108" s="35">
        <f t="shared" si="12"/>
        <v>35.950000000000003</v>
      </c>
    </row>
    <row r="109" spans="1:21" ht="21" customHeight="1" x14ac:dyDescent="0.25">
      <c r="A109" s="3"/>
      <c r="B109" s="5" t="s">
        <v>34</v>
      </c>
      <c r="C109" s="39">
        <f>C108</f>
        <v>640</v>
      </c>
      <c r="D109" s="39">
        <f t="shared" ref="D109:U109" si="13">D108</f>
        <v>7.61</v>
      </c>
      <c r="E109" s="39">
        <f t="shared" si="13"/>
        <v>20.47</v>
      </c>
      <c r="F109" s="39">
        <f t="shared" si="13"/>
        <v>54.25</v>
      </c>
      <c r="G109" s="39">
        <f t="shared" si="13"/>
        <v>469.8</v>
      </c>
      <c r="H109" s="39">
        <f t="shared" si="13"/>
        <v>0.21000000000000002</v>
      </c>
      <c r="I109" s="39">
        <f t="shared" si="13"/>
        <v>0.06</v>
      </c>
      <c r="J109" s="39">
        <f t="shared" si="13"/>
        <v>733.49999999999989</v>
      </c>
      <c r="K109" s="39">
        <f t="shared" si="13"/>
        <v>0</v>
      </c>
      <c r="L109" s="39">
        <f t="shared" si="13"/>
        <v>14.04</v>
      </c>
      <c r="M109" s="39">
        <f t="shared" si="13"/>
        <v>236.68</v>
      </c>
      <c r="N109" s="39">
        <f t="shared" si="13"/>
        <v>239.76</v>
      </c>
      <c r="O109" s="39">
        <f t="shared" si="13"/>
        <v>163.29999999999998</v>
      </c>
      <c r="P109" s="39">
        <f t="shared" si="13"/>
        <v>75.22</v>
      </c>
      <c r="Q109" s="39">
        <f t="shared" si="13"/>
        <v>185.68</v>
      </c>
      <c r="R109" s="39">
        <f t="shared" si="13"/>
        <v>4.83</v>
      </c>
      <c r="S109" s="39">
        <f t="shared" si="13"/>
        <v>16.98</v>
      </c>
      <c r="T109" s="39">
        <f t="shared" si="13"/>
        <v>6.38</v>
      </c>
      <c r="U109" s="39">
        <f t="shared" si="13"/>
        <v>35.950000000000003</v>
      </c>
    </row>
    <row r="110" spans="1:21" ht="21" customHeight="1" x14ac:dyDescent="0.25">
      <c r="A110" s="12"/>
      <c r="B110" s="13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1"/>
      <c r="U110" s="41"/>
    </row>
    <row r="111" spans="1:21" ht="30.75" customHeight="1" x14ac:dyDescent="0.3">
      <c r="A111" s="61" t="s">
        <v>73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</row>
    <row r="112" spans="1:21" ht="15.75" x14ac:dyDescent="0.25">
      <c r="A112" s="52" t="s">
        <v>0</v>
      </c>
      <c r="B112" s="52" t="s">
        <v>79</v>
      </c>
      <c r="C112" s="53" t="s">
        <v>1</v>
      </c>
      <c r="D112" s="55" t="s">
        <v>80</v>
      </c>
      <c r="E112" s="56"/>
      <c r="F112" s="57"/>
      <c r="G112" s="58" t="s">
        <v>5</v>
      </c>
      <c r="H112" s="60" t="s">
        <v>77</v>
      </c>
      <c r="I112" s="60"/>
      <c r="J112" s="60"/>
      <c r="K112" s="60"/>
      <c r="L112" s="60"/>
      <c r="M112" s="60" t="s">
        <v>78</v>
      </c>
      <c r="N112" s="60"/>
      <c r="O112" s="60"/>
      <c r="P112" s="60"/>
      <c r="Q112" s="60"/>
      <c r="R112" s="60"/>
      <c r="S112" s="60"/>
      <c r="T112" s="60"/>
      <c r="U112" s="60"/>
    </row>
    <row r="113" spans="1:21" ht="33.75" customHeight="1" x14ac:dyDescent="0.25">
      <c r="A113" s="52"/>
      <c r="B113" s="52"/>
      <c r="C113" s="54"/>
      <c r="D113" s="31" t="s">
        <v>2</v>
      </c>
      <c r="E113" s="32" t="s">
        <v>3</v>
      </c>
      <c r="F113" s="32" t="s">
        <v>4</v>
      </c>
      <c r="G113" s="59"/>
      <c r="H113" s="33" t="s">
        <v>6</v>
      </c>
      <c r="I113" s="33" t="s">
        <v>7</v>
      </c>
      <c r="J113" s="33" t="s">
        <v>8</v>
      </c>
      <c r="K113" s="33" t="s">
        <v>9</v>
      </c>
      <c r="L113" s="33" t="s">
        <v>10</v>
      </c>
      <c r="M113" s="33" t="s">
        <v>11</v>
      </c>
      <c r="N113" s="33" t="s">
        <v>12</v>
      </c>
      <c r="O113" s="33" t="s">
        <v>13</v>
      </c>
      <c r="P113" s="33" t="s">
        <v>14</v>
      </c>
      <c r="Q113" s="33" t="s">
        <v>15</v>
      </c>
      <c r="R113" s="33" t="s">
        <v>16</v>
      </c>
      <c r="S113" s="33" t="s">
        <v>17</v>
      </c>
      <c r="T113" s="33" t="s">
        <v>18</v>
      </c>
      <c r="U113" s="33" t="s">
        <v>19</v>
      </c>
    </row>
    <row r="114" spans="1:21" x14ac:dyDescent="0.25">
      <c r="A114" s="2"/>
      <c r="B114" s="2"/>
      <c r="C114" s="33" t="s">
        <v>20</v>
      </c>
      <c r="D114" s="33" t="s">
        <v>20</v>
      </c>
      <c r="E114" s="33" t="s">
        <v>20</v>
      </c>
      <c r="F114" s="33" t="s">
        <v>20</v>
      </c>
      <c r="G114" s="33" t="s">
        <v>21</v>
      </c>
      <c r="H114" s="33" t="s">
        <v>22</v>
      </c>
      <c r="I114" s="33" t="s">
        <v>22</v>
      </c>
      <c r="J114" s="33" t="s">
        <v>23</v>
      </c>
      <c r="K114" s="33" t="s">
        <v>24</v>
      </c>
      <c r="L114" s="33" t="s">
        <v>22</v>
      </c>
      <c r="M114" s="33" t="s">
        <v>22</v>
      </c>
      <c r="N114" s="33" t="s">
        <v>22</v>
      </c>
      <c r="O114" s="33" t="s">
        <v>22</v>
      </c>
      <c r="P114" s="33" t="s">
        <v>22</v>
      </c>
      <c r="Q114" s="33" t="s">
        <v>22</v>
      </c>
      <c r="R114" s="33" t="s">
        <v>22</v>
      </c>
      <c r="S114" s="33" t="s">
        <v>24</v>
      </c>
      <c r="T114" s="33" t="s">
        <v>24</v>
      </c>
      <c r="U114" s="33" t="s">
        <v>24</v>
      </c>
    </row>
    <row r="115" spans="1:21" x14ac:dyDescent="0.25">
      <c r="A115" s="3"/>
      <c r="B115" s="4" t="s">
        <v>56</v>
      </c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</row>
    <row r="116" spans="1:21" x14ac:dyDescent="0.25">
      <c r="A116" s="3"/>
      <c r="B116" s="2" t="s">
        <v>88</v>
      </c>
      <c r="C116" s="34" t="s">
        <v>92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</row>
    <row r="117" spans="1:21" ht="30" x14ac:dyDescent="0.25">
      <c r="A117" s="6" t="s">
        <v>136</v>
      </c>
      <c r="B117" s="14" t="s">
        <v>66</v>
      </c>
      <c r="C117" s="3">
        <v>100</v>
      </c>
      <c r="D117" s="3">
        <v>1.34</v>
      </c>
      <c r="E117" s="3">
        <v>4.4800000000000004</v>
      </c>
      <c r="F117" s="3">
        <v>7.61</v>
      </c>
      <c r="G117" s="3">
        <v>76.099999999999994</v>
      </c>
      <c r="H117" s="3">
        <v>0.01</v>
      </c>
      <c r="I117" s="3">
        <v>0.03</v>
      </c>
      <c r="J117" s="3">
        <v>1.1399999999999999</v>
      </c>
      <c r="K117" s="3">
        <v>0</v>
      </c>
      <c r="L117" s="3">
        <v>4</v>
      </c>
      <c r="M117" s="3">
        <v>131</v>
      </c>
      <c r="N117" s="3">
        <v>227</v>
      </c>
      <c r="O117" s="3">
        <v>32</v>
      </c>
      <c r="P117" s="3">
        <v>18</v>
      </c>
      <c r="Q117" s="3">
        <v>36</v>
      </c>
      <c r="R117" s="3">
        <v>1.2</v>
      </c>
      <c r="S117" s="3">
        <v>19.98</v>
      </c>
      <c r="T117" s="3">
        <v>0.6</v>
      </c>
      <c r="U117" s="3">
        <v>19</v>
      </c>
    </row>
    <row r="118" spans="1:21" ht="22.5" customHeight="1" x14ac:dyDescent="0.25">
      <c r="A118" s="3" t="s">
        <v>57</v>
      </c>
      <c r="B118" s="3" t="s">
        <v>58</v>
      </c>
      <c r="C118" s="27" t="s">
        <v>95</v>
      </c>
      <c r="D118" s="28">
        <v>20.34</v>
      </c>
      <c r="E118" s="28">
        <v>8.18</v>
      </c>
      <c r="F118" s="28">
        <v>36.380000000000003</v>
      </c>
      <c r="G118" s="28">
        <v>300.39999999999998</v>
      </c>
      <c r="H118" s="28">
        <v>0.08</v>
      </c>
      <c r="I118" s="28">
        <v>7.0000000000000007E-2</v>
      </c>
      <c r="J118" s="28">
        <v>159.36000000000001</v>
      </c>
      <c r="K118" s="28">
        <v>0</v>
      </c>
      <c r="L118" s="28">
        <v>2</v>
      </c>
      <c r="M118" s="28">
        <v>301</v>
      </c>
      <c r="N118" s="28">
        <v>316</v>
      </c>
      <c r="O118" s="28">
        <v>80</v>
      </c>
      <c r="P118" s="28">
        <v>87</v>
      </c>
      <c r="Q118" s="28">
        <v>193</v>
      </c>
      <c r="R118" s="28">
        <v>1.7</v>
      </c>
      <c r="S118" s="28">
        <v>41.15</v>
      </c>
      <c r="T118" s="28">
        <v>21.6</v>
      </c>
      <c r="U118" s="28">
        <v>129.9</v>
      </c>
    </row>
    <row r="119" spans="1:21" ht="25.5" customHeight="1" x14ac:dyDescent="0.25">
      <c r="A119" s="3" t="s">
        <v>42</v>
      </c>
      <c r="B119" s="3" t="s">
        <v>43</v>
      </c>
      <c r="C119" s="25">
        <v>207</v>
      </c>
      <c r="D119" s="28">
        <v>0.2</v>
      </c>
      <c r="E119" s="28">
        <v>0.1</v>
      </c>
      <c r="F119" s="28">
        <v>6.6</v>
      </c>
      <c r="G119" s="28">
        <v>27.9</v>
      </c>
      <c r="H119" s="28">
        <v>0</v>
      </c>
      <c r="I119" s="28">
        <v>0.01</v>
      </c>
      <c r="J119" s="28">
        <v>0.38</v>
      </c>
      <c r="K119" s="28">
        <v>0</v>
      </c>
      <c r="L119" s="28">
        <v>1.1599999999999999</v>
      </c>
      <c r="M119" s="28">
        <v>1.26</v>
      </c>
      <c r="N119" s="28">
        <v>30.23</v>
      </c>
      <c r="O119" s="28">
        <v>67</v>
      </c>
      <c r="P119" s="28">
        <v>4.5599999999999996</v>
      </c>
      <c r="Q119" s="28">
        <v>8.52</v>
      </c>
      <c r="R119" s="28">
        <v>0.77</v>
      </c>
      <c r="S119" s="28">
        <v>0.01</v>
      </c>
      <c r="T119" s="28">
        <v>0.02</v>
      </c>
      <c r="U119" s="28">
        <v>0.7</v>
      </c>
    </row>
    <row r="120" spans="1:21" ht="21" customHeight="1" x14ac:dyDescent="0.25">
      <c r="A120" s="6" t="s">
        <v>30</v>
      </c>
      <c r="B120" s="3" t="s">
        <v>31</v>
      </c>
      <c r="C120" s="28">
        <v>20</v>
      </c>
      <c r="D120" s="28">
        <v>1.52</v>
      </c>
      <c r="E120" s="28">
        <v>0.16</v>
      </c>
      <c r="F120" s="28">
        <v>9.84</v>
      </c>
      <c r="G120" s="28">
        <v>46.9</v>
      </c>
      <c r="H120" s="28">
        <v>0.02</v>
      </c>
      <c r="I120" s="28">
        <v>0.01</v>
      </c>
      <c r="J120" s="28">
        <v>0</v>
      </c>
      <c r="K120" s="28">
        <v>0</v>
      </c>
      <c r="L120" s="28">
        <v>0</v>
      </c>
      <c r="M120" s="28">
        <v>100</v>
      </c>
      <c r="N120" s="28">
        <v>19</v>
      </c>
      <c r="O120" s="28">
        <v>4</v>
      </c>
      <c r="P120" s="28">
        <v>3</v>
      </c>
      <c r="Q120" s="28">
        <v>13</v>
      </c>
      <c r="R120" s="28">
        <v>0.2</v>
      </c>
      <c r="S120" s="28">
        <v>0.64</v>
      </c>
      <c r="T120" s="28">
        <v>1.2</v>
      </c>
      <c r="U120" s="28">
        <v>2.9</v>
      </c>
    </row>
    <row r="121" spans="1:21" ht="21" customHeight="1" x14ac:dyDescent="0.25">
      <c r="A121" s="3" t="s">
        <v>30</v>
      </c>
      <c r="B121" s="3" t="s">
        <v>32</v>
      </c>
      <c r="C121" s="28">
        <v>20</v>
      </c>
      <c r="D121" s="28">
        <v>1.3</v>
      </c>
      <c r="E121" s="28">
        <v>0.2</v>
      </c>
      <c r="F121" s="28">
        <v>6.7</v>
      </c>
      <c r="G121" s="28">
        <v>34.200000000000003</v>
      </c>
      <c r="H121" s="28">
        <v>0.04</v>
      </c>
      <c r="I121" s="28">
        <v>0.02</v>
      </c>
      <c r="J121" s="28">
        <v>0</v>
      </c>
      <c r="K121" s="28">
        <v>0</v>
      </c>
      <c r="L121" s="28">
        <v>0</v>
      </c>
      <c r="M121" s="28">
        <v>122</v>
      </c>
      <c r="N121" s="28">
        <v>49</v>
      </c>
      <c r="O121" s="28">
        <v>7</v>
      </c>
      <c r="P121" s="28">
        <v>9.4</v>
      </c>
      <c r="Q121" s="28">
        <v>31.6</v>
      </c>
      <c r="R121" s="28">
        <v>0.78</v>
      </c>
      <c r="S121" s="28">
        <v>0</v>
      </c>
      <c r="T121" s="28">
        <v>6.18</v>
      </c>
      <c r="U121" s="28">
        <v>0</v>
      </c>
    </row>
    <row r="122" spans="1:21" ht="21" customHeight="1" x14ac:dyDescent="0.25">
      <c r="A122" s="3"/>
      <c r="B122" s="2" t="s">
        <v>33</v>
      </c>
      <c r="C122" s="35">
        <v>567</v>
      </c>
      <c r="D122" s="35">
        <f t="shared" ref="D122:U122" si="14">SUM(D117:D121)</f>
        <v>24.7</v>
      </c>
      <c r="E122" s="35">
        <f t="shared" si="14"/>
        <v>13.12</v>
      </c>
      <c r="F122" s="35">
        <f t="shared" si="14"/>
        <v>67.13000000000001</v>
      </c>
      <c r="G122" s="35">
        <f t="shared" si="14"/>
        <v>485.49999999999994</v>
      </c>
      <c r="H122" s="35">
        <f t="shared" si="14"/>
        <v>0.15</v>
      </c>
      <c r="I122" s="35">
        <f t="shared" si="14"/>
        <v>0.13999999999999999</v>
      </c>
      <c r="J122" s="35">
        <f t="shared" si="14"/>
        <v>160.88</v>
      </c>
      <c r="K122" s="35">
        <f t="shared" si="14"/>
        <v>0</v>
      </c>
      <c r="L122" s="35">
        <f t="shared" si="14"/>
        <v>7.16</v>
      </c>
      <c r="M122" s="35">
        <f t="shared" si="14"/>
        <v>655.26</v>
      </c>
      <c r="N122" s="35">
        <f t="shared" si="14"/>
        <v>641.23</v>
      </c>
      <c r="O122" s="35">
        <f t="shared" si="14"/>
        <v>190</v>
      </c>
      <c r="P122" s="35">
        <f t="shared" si="14"/>
        <v>121.96000000000001</v>
      </c>
      <c r="Q122" s="35">
        <f t="shared" si="14"/>
        <v>282.12</v>
      </c>
      <c r="R122" s="35">
        <f t="shared" si="14"/>
        <v>4.6500000000000004</v>
      </c>
      <c r="S122" s="35">
        <f t="shared" si="14"/>
        <v>61.779999999999994</v>
      </c>
      <c r="T122" s="35">
        <f t="shared" si="14"/>
        <v>29.6</v>
      </c>
      <c r="U122" s="35">
        <f t="shared" si="14"/>
        <v>152.5</v>
      </c>
    </row>
    <row r="123" spans="1:21" ht="21" customHeight="1" x14ac:dyDescent="0.25">
      <c r="A123" s="3"/>
      <c r="B123" s="5" t="s">
        <v>34</v>
      </c>
      <c r="C123" s="39">
        <f>C122</f>
        <v>567</v>
      </c>
      <c r="D123" s="39">
        <f>D122</f>
        <v>24.7</v>
      </c>
      <c r="E123" s="39">
        <f t="shared" ref="E123:U123" si="15">E122</f>
        <v>13.12</v>
      </c>
      <c r="F123" s="39">
        <f t="shared" si="15"/>
        <v>67.13000000000001</v>
      </c>
      <c r="G123" s="39">
        <f t="shared" si="15"/>
        <v>485.49999999999994</v>
      </c>
      <c r="H123" s="39">
        <f t="shared" si="15"/>
        <v>0.15</v>
      </c>
      <c r="I123" s="39">
        <f t="shared" si="15"/>
        <v>0.13999999999999999</v>
      </c>
      <c r="J123" s="39">
        <f t="shared" si="15"/>
        <v>160.88</v>
      </c>
      <c r="K123" s="39">
        <f t="shared" si="15"/>
        <v>0</v>
      </c>
      <c r="L123" s="39">
        <f t="shared" si="15"/>
        <v>7.16</v>
      </c>
      <c r="M123" s="39">
        <f t="shared" si="15"/>
        <v>655.26</v>
      </c>
      <c r="N123" s="39">
        <f t="shared" si="15"/>
        <v>641.23</v>
      </c>
      <c r="O123" s="39">
        <f t="shared" si="15"/>
        <v>190</v>
      </c>
      <c r="P123" s="39">
        <f t="shared" si="15"/>
        <v>121.96000000000001</v>
      </c>
      <c r="Q123" s="39">
        <f t="shared" si="15"/>
        <v>282.12</v>
      </c>
      <c r="R123" s="39">
        <f t="shared" si="15"/>
        <v>4.6500000000000004</v>
      </c>
      <c r="S123" s="39">
        <f t="shared" si="15"/>
        <v>61.779999999999994</v>
      </c>
      <c r="T123" s="39">
        <f t="shared" si="15"/>
        <v>29.6</v>
      </c>
      <c r="U123" s="39">
        <f t="shared" si="15"/>
        <v>152.5</v>
      </c>
    </row>
    <row r="124" spans="1:21" ht="21" customHeight="1" x14ac:dyDescent="0.25">
      <c r="A124" s="10"/>
      <c r="B124" s="11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8"/>
      <c r="U124" s="38"/>
    </row>
    <row r="125" spans="1:21" ht="28.5" customHeight="1" x14ac:dyDescent="0.3">
      <c r="A125" s="61" t="s">
        <v>74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</row>
    <row r="126" spans="1:21" ht="15.75" x14ac:dyDescent="0.25">
      <c r="A126" s="52" t="s">
        <v>0</v>
      </c>
      <c r="B126" s="52" t="s">
        <v>79</v>
      </c>
      <c r="C126" s="53" t="s">
        <v>1</v>
      </c>
      <c r="D126" s="55" t="s">
        <v>80</v>
      </c>
      <c r="E126" s="56"/>
      <c r="F126" s="57"/>
      <c r="G126" s="58" t="s">
        <v>5</v>
      </c>
      <c r="H126" s="60" t="s">
        <v>77</v>
      </c>
      <c r="I126" s="60"/>
      <c r="J126" s="60"/>
      <c r="K126" s="60"/>
      <c r="L126" s="60"/>
      <c r="M126" s="60" t="s">
        <v>78</v>
      </c>
      <c r="N126" s="60"/>
      <c r="O126" s="60"/>
      <c r="P126" s="60"/>
      <c r="Q126" s="60"/>
      <c r="R126" s="60"/>
      <c r="S126" s="60"/>
      <c r="T126" s="60"/>
      <c r="U126" s="60"/>
    </row>
    <row r="127" spans="1:21" ht="31.5" customHeight="1" x14ac:dyDescent="0.25">
      <c r="A127" s="52"/>
      <c r="B127" s="52"/>
      <c r="C127" s="54"/>
      <c r="D127" s="31" t="s">
        <v>2</v>
      </c>
      <c r="E127" s="32" t="s">
        <v>3</v>
      </c>
      <c r="F127" s="32" t="s">
        <v>4</v>
      </c>
      <c r="G127" s="59"/>
      <c r="H127" s="33" t="s">
        <v>6</v>
      </c>
      <c r="I127" s="33" t="s">
        <v>7</v>
      </c>
      <c r="J127" s="33" t="s">
        <v>8</v>
      </c>
      <c r="K127" s="33" t="s">
        <v>9</v>
      </c>
      <c r="L127" s="33" t="s">
        <v>10</v>
      </c>
      <c r="M127" s="33" t="s">
        <v>11</v>
      </c>
      <c r="N127" s="33" t="s">
        <v>12</v>
      </c>
      <c r="O127" s="33" t="s">
        <v>13</v>
      </c>
      <c r="P127" s="33" t="s">
        <v>14</v>
      </c>
      <c r="Q127" s="33" t="s">
        <v>15</v>
      </c>
      <c r="R127" s="33" t="s">
        <v>16</v>
      </c>
      <c r="S127" s="33" t="s">
        <v>17</v>
      </c>
      <c r="T127" s="33" t="s">
        <v>18</v>
      </c>
      <c r="U127" s="33" t="s">
        <v>19</v>
      </c>
    </row>
    <row r="128" spans="1:21" x14ac:dyDescent="0.25">
      <c r="A128" s="2"/>
      <c r="B128" s="2"/>
      <c r="C128" s="33" t="s">
        <v>20</v>
      </c>
      <c r="D128" s="33" t="s">
        <v>20</v>
      </c>
      <c r="E128" s="33" t="s">
        <v>20</v>
      </c>
      <c r="F128" s="33" t="s">
        <v>20</v>
      </c>
      <c r="G128" s="33" t="s">
        <v>21</v>
      </c>
      <c r="H128" s="33" t="s">
        <v>22</v>
      </c>
      <c r="I128" s="33" t="s">
        <v>22</v>
      </c>
      <c r="J128" s="33" t="s">
        <v>23</v>
      </c>
      <c r="K128" s="33" t="s">
        <v>24</v>
      </c>
      <c r="L128" s="33" t="s">
        <v>22</v>
      </c>
      <c r="M128" s="33" t="s">
        <v>22</v>
      </c>
      <c r="N128" s="33" t="s">
        <v>22</v>
      </c>
      <c r="O128" s="33" t="s">
        <v>22</v>
      </c>
      <c r="P128" s="33" t="s">
        <v>22</v>
      </c>
      <c r="Q128" s="33" t="s">
        <v>22</v>
      </c>
      <c r="R128" s="33" t="s">
        <v>22</v>
      </c>
      <c r="S128" s="33" t="s">
        <v>24</v>
      </c>
      <c r="T128" s="33" t="s">
        <v>24</v>
      </c>
      <c r="U128" s="33" t="s">
        <v>24</v>
      </c>
    </row>
    <row r="129" spans="1:26" x14ac:dyDescent="0.25">
      <c r="A129" s="3"/>
      <c r="B129" s="4" t="s">
        <v>59</v>
      </c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</row>
    <row r="130" spans="1:26" x14ac:dyDescent="0.25">
      <c r="A130" s="3"/>
      <c r="B130" s="2" t="s">
        <v>88</v>
      </c>
      <c r="C130" s="34" t="s">
        <v>92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</row>
    <row r="131" spans="1:26" ht="24.75" customHeight="1" x14ac:dyDescent="0.25">
      <c r="A131" s="3" t="s">
        <v>52</v>
      </c>
      <c r="B131" s="3" t="s">
        <v>53</v>
      </c>
      <c r="C131" s="3">
        <v>100</v>
      </c>
      <c r="D131" s="3">
        <v>1.17</v>
      </c>
      <c r="E131" s="3">
        <v>8.9499999999999993</v>
      </c>
      <c r="F131" s="3">
        <v>6.67</v>
      </c>
      <c r="G131" s="3">
        <v>111.9</v>
      </c>
      <c r="H131" s="3">
        <v>0.03</v>
      </c>
      <c r="I131" s="3">
        <v>0.02</v>
      </c>
      <c r="J131" s="3">
        <v>121.48</v>
      </c>
      <c r="K131" s="3">
        <v>0</v>
      </c>
      <c r="L131" s="3">
        <v>5</v>
      </c>
      <c r="M131" s="3">
        <v>335</v>
      </c>
      <c r="N131" s="3">
        <v>214</v>
      </c>
      <c r="O131" s="3">
        <v>20</v>
      </c>
      <c r="P131" s="3">
        <v>16</v>
      </c>
      <c r="Q131" s="3">
        <v>36</v>
      </c>
      <c r="R131" s="3">
        <v>0.8</v>
      </c>
      <c r="S131" s="3">
        <v>13.1</v>
      </c>
      <c r="T131" s="3">
        <v>0.3</v>
      </c>
      <c r="U131" s="3">
        <v>19.75</v>
      </c>
    </row>
    <row r="132" spans="1:26" ht="24.75" customHeight="1" x14ac:dyDescent="0.25">
      <c r="A132" s="3" t="s">
        <v>45</v>
      </c>
      <c r="B132" s="3" t="s">
        <v>46</v>
      </c>
      <c r="C132" s="28">
        <v>180</v>
      </c>
      <c r="D132" s="28">
        <v>3.69</v>
      </c>
      <c r="E132" s="28">
        <v>6.37</v>
      </c>
      <c r="F132" s="28">
        <v>23.79</v>
      </c>
      <c r="G132" s="28">
        <v>167.3</v>
      </c>
      <c r="H132" s="28">
        <v>0.14000000000000001</v>
      </c>
      <c r="I132" s="28">
        <v>0.12</v>
      </c>
      <c r="J132" s="28">
        <v>28.55</v>
      </c>
      <c r="K132" s="28">
        <v>0.11</v>
      </c>
      <c r="L132" s="28">
        <v>12</v>
      </c>
      <c r="M132" s="28">
        <v>195</v>
      </c>
      <c r="N132" s="28">
        <v>750</v>
      </c>
      <c r="O132" s="28">
        <v>47</v>
      </c>
      <c r="P132" s="28">
        <v>34</v>
      </c>
      <c r="Q132" s="28">
        <v>101</v>
      </c>
      <c r="R132" s="28">
        <v>1.2</v>
      </c>
      <c r="S132" s="28">
        <v>34.15</v>
      </c>
      <c r="T132" s="28">
        <v>1</v>
      </c>
      <c r="U132" s="28">
        <v>51.35</v>
      </c>
    </row>
    <row r="133" spans="1:26" ht="21" customHeight="1" x14ac:dyDescent="0.25">
      <c r="A133" s="3" t="s">
        <v>64</v>
      </c>
      <c r="B133" s="6" t="s">
        <v>65</v>
      </c>
      <c r="C133" s="27" t="s">
        <v>98</v>
      </c>
      <c r="D133" s="28">
        <v>13.09</v>
      </c>
      <c r="E133" s="28">
        <v>7.52</v>
      </c>
      <c r="F133" s="28">
        <v>2.89</v>
      </c>
      <c r="G133" s="28">
        <v>131.6</v>
      </c>
      <c r="H133" s="28">
        <v>0.08</v>
      </c>
      <c r="I133" s="28">
        <v>0.11</v>
      </c>
      <c r="J133" s="28">
        <v>9.02</v>
      </c>
      <c r="K133" s="28">
        <v>0.16</v>
      </c>
      <c r="L133" s="28">
        <v>1</v>
      </c>
      <c r="M133" s="28">
        <v>111</v>
      </c>
      <c r="N133" s="28">
        <v>347</v>
      </c>
      <c r="O133" s="28">
        <v>68</v>
      </c>
      <c r="P133" s="28">
        <v>44</v>
      </c>
      <c r="Q133" s="28">
        <v>202</v>
      </c>
      <c r="R133" s="28">
        <v>0.7</v>
      </c>
      <c r="S133" s="28">
        <v>133.47999999999999</v>
      </c>
      <c r="T133" s="28">
        <v>11.9</v>
      </c>
      <c r="U133" s="28">
        <v>572.6</v>
      </c>
    </row>
    <row r="134" spans="1:26" ht="21" customHeight="1" x14ac:dyDescent="0.25">
      <c r="A134" s="6" t="s">
        <v>116</v>
      </c>
      <c r="B134" s="14" t="s">
        <v>117</v>
      </c>
      <c r="C134" s="28">
        <v>200</v>
      </c>
      <c r="D134" s="28">
        <v>0.2</v>
      </c>
      <c r="E134" s="28">
        <v>0</v>
      </c>
      <c r="F134" s="28">
        <v>13</v>
      </c>
      <c r="G134" s="28">
        <v>53.5</v>
      </c>
      <c r="H134" s="28">
        <v>0</v>
      </c>
      <c r="I134" s="28">
        <v>0</v>
      </c>
      <c r="J134" s="28">
        <v>0</v>
      </c>
      <c r="K134" s="28">
        <v>0</v>
      </c>
      <c r="L134" s="28">
        <v>4</v>
      </c>
      <c r="M134" s="28">
        <v>0</v>
      </c>
      <c r="N134" s="28">
        <v>0</v>
      </c>
      <c r="O134" s="28">
        <v>13.5</v>
      </c>
      <c r="P134" s="28">
        <v>3.8</v>
      </c>
      <c r="Q134" s="28">
        <v>3.5</v>
      </c>
      <c r="R134" s="28">
        <v>0.1</v>
      </c>
      <c r="S134" s="28">
        <v>0</v>
      </c>
      <c r="T134" s="28">
        <v>0</v>
      </c>
      <c r="U134" s="28">
        <v>0</v>
      </c>
    </row>
    <row r="135" spans="1:26" ht="21" customHeight="1" x14ac:dyDescent="0.25">
      <c r="A135" s="3" t="s">
        <v>30</v>
      </c>
      <c r="B135" s="3" t="s">
        <v>32</v>
      </c>
      <c r="C135" s="28">
        <v>20</v>
      </c>
      <c r="D135" s="28">
        <v>1.3</v>
      </c>
      <c r="E135" s="28">
        <v>0.2</v>
      </c>
      <c r="F135" s="28">
        <v>6.7</v>
      </c>
      <c r="G135" s="28">
        <v>34.200000000000003</v>
      </c>
      <c r="H135" s="28">
        <v>0.04</v>
      </c>
      <c r="I135" s="28">
        <v>0.02</v>
      </c>
      <c r="J135" s="28">
        <v>0</v>
      </c>
      <c r="K135" s="28">
        <v>0</v>
      </c>
      <c r="L135" s="28">
        <v>0</v>
      </c>
      <c r="M135" s="28">
        <v>122</v>
      </c>
      <c r="N135" s="28">
        <v>49</v>
      </c>
      <c r="O135" s="28">
        <v>7</v>
      </c>
      <c r="P135" s="28">
        <v>9.4</v>
      </c>
      <c r="Q135" s="28">
        <v>31.6</v>
      </c>
      <c r="R135" s="28">
        <v>0.78</v>
      </c>
      <c r="S135" s="28">
        <v>0</v>
      </c>
      <c r="T135" s="28">
        <v>6.18</v>
      </c>
      <c r="U135" s="28">
        <v>0</v>
      </c>
    </row>
    <row r="136" spans="1:26" ht="21" customHeight="1" x14ac:dyDescent="0.25">
      <c r="A136" s="25" t="s">
        <v>30</v>
      </c>
      <c r="B136" s="25" t="s">
        <v>113</v>
      </c>
      <c r="C136" s="28">
        <v>60</v>
      </c>
      <c r="D136" s="28">
        <v>4.68</v>
      </c>
      <c r="E136" s="28">
        <v>4.03</v>
      </c>
      <c r="F136" s="28">
        <v>30.46</v>
      </c>
      <c r="G136" s="28">
        <v>177</v>
      </c>
      <c r="H136" s="28">
        <v>0.05</v>
      </c>
      <c r="I136" s="28">
        <v>0.02</v>
      </c>
      <c r="J136" s="28">
        <v>19.12</v>
      </c>
      <c r="K136" s="28">
        <v>0.15</v>
      </c>
      <c r="L136" s="28">
        <v>0</v>
      </c>
      <c r="M136" s="28">
        <v>241</v>
      </c>
      <c r="N136" s="28">
        <v>50</v>
      </c>
      <c r="O136" s="28">
        <v>18</v>
      </c>
      <c r="P136" s="28">
        <v>6</v>
      </c>
      <c r="Q136" s="28">
        <v>41</v>
      </c>
      <c r="R136" s="28">
        <v>0.5</v>
      </c>
      <c r="S136" s="28">
        <v>33.36</v>
      </c>
      <c r="T136" s="28">
        <v>3.1</v>
      </c>
      <c r="U136" s="28">
        <v>11.03</v>
      </c>
    </row>
    <row r="137" spans="1:26" ht="21" customHeight="1" x14ac:dyDescent="0.25">
      <c r="A137" s="3"/>
      <c r="B137" s="2" t="s">
        <v>33</v>
      </c>
      <c r="C137" s="35">
        <v>660</v>
      </c>
      <c r="D137" s="35">
        <f>SUM(D131:D136)</f>
        <v>24.13</v>
      </c>
      <c r="E137" s="35">
        <f t="shared" ref="E137:U137" si="16">SUM(E131:E136)</f>
        <v>27.07</v>
      </c>
      <c r="F137" s="35">
        <f t="shared" si="16"/>
        <v>83.51</v>
      </c>
      <c r="G137" s="35">
        <f>SUM(G131:G136)</f>
        <v>675.5</v>
      </c>
      <c r="H137" s="35">
        <f t="shared" si="16"/>
        <v>0.33999999999999997</v>
      </c>
      <c r="I137" s="35">
        <f t="shared" si="16"/>
        <v>0.29000000000000004</v>
      </c>
      <c r="J137" s="35">
        <f t="shared" si="16"/>
        <v>178.17000000000002</v>
      </c>
      <c r="K137" s="35">
        <f t="shared" si="16"/>
        <v>0.42000000000000004</v>
      </c>
      <c r="L137" s="35">
        <f t="shared" si="16"/>
        <v>22</v>
      </c>
      <c r="M137" s="35">
        <f t="shared" si="16"/>
        <v>1004</v>
      </c>
      <c r="N137" s="35">
        <f t="shared" si="16"/>
        <v>1410</v>
      </c>
      <c r="O137" s="35">
        <f t="shared" si="16"/>
        <v>173.5</v>
      </c>
      <c r="P137" s="35">
        <f t="shared" si="16"/>
        <v>113.2</v>
      </c>
      <c r="Q137" s="35">
        <f t="shared" si="16"/>
        <v>415.1</v>
      </c>
      <c r="R137" s="35">
        <f t="shared" si="16"/>
        <v>4.08</v>
      </c>
      <c r="S137" s="35">
        <f t="shared" si="16"/>
        <v>214.08999999999997</v>
      </c>
      <c r="T137" s="35">
        <f t="shared" si="16"/>
        <v>22.480000000000004</v>
      </c>
      <c r="U137" s="35">
        <f t="shared" si="16"/>
        <v>654.73</v>
      </c>
    </row>
    <row r="138" spans="1:26" ht="21" customHeight="1" x14ac:dyDescent="0.25">
      <c r="A138" s="3"/>
      <c r="B138" s="5" t="s">
        <v>34</v>
      </c>
      <c r="C138" s="39">
        <f>C137</f>
        <v>660</v>
      </c>
      <c r="D138" s="39">
        <f t="shared" ref="D138:U138" si="17">D137</f>
        <v>24.13</v>
      </c>
      <c r="E138" s="39">
        <f t="shared" si="17"/>
        <v>27.07</v>
      </c>
      <c r="F138" s="39">
        <f t="shared" si="17"/>
        <v>83.51</v>
      </c>
      <c r="G138" s="39">
        <f t="shared" si="17"/>
        <v>675.5</v>
      </c>
      <c r="H138" s="39">
        <f t="shared" si="17"/>
        <v>0.33999999999999997</v>
      </c>
      <c r="I138" s="39">
        <f t="shared" si="17"/>
        <v>0.29000000000000004</v>
      </c>
      <c r="J138" s="39">
        <f t="shared" si="17"/>
        <v>178.17000000000002</v>
      </c>
      <c r="K138" s="39">
        <f t="shared" si="17"/>
        <v>0.42000000000000004</v>
      </c>
      <c r="L138" s="39">
        <f t="shared" si="17"/>
        <v>22</v>
      </c>
      <c r="M138" s="39">
        <f t="shared" si="17"/>
        <v>1004</v>
      </c>
      <c r="N138" s="39">
        <f t="shared" si="17"/>
        <v>1410</v>
      </c>
      <c r="O138" s="39">
        <f t="shared" si="17"/>
        <v>173.5</v>
      </c>
      <c r="P138" s="39">
        <f t="shared" si="17"/>
        <v>113.2</v>
      </c>
      <c r="Q138" s="39">
        <f t="shared" si="17"/>
        <v>415.1</v>
      </c>
      <c r="R138" s="39">
        <f t="shared" si="17"/>
        <v>4.08</v>
      </c>
      <c r="S138" s="39">
        <f t="shared" si="17"/>
        <v>214.08999999999997</v>
      </c>
      <c r="T138" s="39">
        <f t="shared" si="17"/>
        <v>22.480000000000004</v>
      </c>
      <c r="U138" s="39">
        <f t="shared" si="17"/>
        <v>654.73</v>
      </c>
    </row>
    <row r="139" spans="1:26" ht="21" customHeight="1" x14ac:dyDescent="0.25">
      <c r="A139" s="12"/>
      <c r="B139" s="13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1"/>
      <c r="U139" s="41"/>
    </row>
    <row r="140" spans="1:26" ht="33.75" customHeight="1" x14ac:dyDescent="0.3">
      <c r="A140" s="61" t="s">
        <v>75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</row>
    <row r="141" spans="1:26" ht="15.75" x14ac:dyDescent="0.25">
      <c r="A141" s="52" t="s">
        <v>0</v>
      </c>
      <c r="B141" s="52" t="s">
        <v>79</v>
      </c>
      <c r="C141" s="53" t="s">
        <v>1</v>
      </c>
      <c r="D141" s="55" t="s">
        <v>80</v>
      </c>
      <c r="E141" s="56"/>
      <c r="F141" s="57"/>
      <c r="G141" s="58" t="s">
        <v>5</v>
      </c>
      <c r="H141" s="60" t="s">
        <v>77</v>
      </c>
      <c r="I141" s="60"/>
      <c r="J141" s="60"/>
      <c r="K141" s="60"/>
      <c r="L141" s="60"/>
      <c r="M141" s="60" t="s">
        <v>78</v>
      </c>
      <c r="N141" s="60"/>
      <c r="O141" s="60"/>
      <c r="P141" s="60"/>
      <c r="Q141" s="60"/>
      <c r="R141" s="60"/>
      <c r="S141" s="60"/>
      <c r="T141" s="60"/>
      <c r="U141" s="60"/>
    </row>
    <row r="142" spans="1:26" ht="24.75" customHeight="1" x14ac:dyDescent="0.25">
      <c r="A142" s="52"/>
      <c r="B142" s="52"/>
      <c r="C142" s="54"/>
      <c r="D142" s="31" t="s">
        <v>2</v>
      </c>
      <c r="E142" s="32" t="s">
        <v>3</v>
      </c>
      <c r="F142" s="32" t="s">
        <v>4</v>
      </c>
      <c r="G142" s="59"/>
      <c r="H142" s="33" t="s">
        <v>6</v>
      </c>
      <c r="I142" s="33" t="s">
        <v>7</v>
      </c>
      <c r="J142" s="33" t="s">
        <v>8</v>
      </c>
      <c r="K142" s="33" t="s">
        <v>9</v>
      </c>
      <c r="L142" s="33" t="s">
        <v>10</v>
      </c>
      <c r="M142" s="33" t="s">
        <v>11</v>
      </c>
      <c r="N142" s="33" t="s">
        <v>12</v>
      </c>
      <c r="O142" s="33" t="s">
        <v>13</v>
      </c>
      <c r="P142" s="33" t="s">
        <v>14</v>
      </c>
      <c r="Q142" s="33" t="s">
        <v>15</v>
      </c>
      <c r="R142" s="33" t="s">
        <v>16</v>
      </c>
      <c r="S142" s="33" t="s">
        <v>17</v>
      </c>
      <c r="T142" s="33" t="s">
        <v>18</v>
      </c>
      <c r="U142" s="33" t="s">
        <v>19</v>
      </c>
      <c r="V142" s="43"/>
      <c r="W142" s="43"/>
      <c r="X142" s="9"/>
      <c r="Y142" s="9"/>
    </row>
    <row r="143" spans="1:26" x14ac:dyDescent="0.25">
      <c r="A143" s="2"/>
      <c r="B143" s="2"/>
      <c r="C143" s="33" t="s">
        <v>20</v>
      </c>
      <c r="D143" s="33" t="s">
        <v>20</v>
      </c>
      <c r="E143" s="33" t="s">
        <v>20</v>
      </c>
      <c r="F143" s="33" t="s">
        <v>20</v>
      </c>
      <c r="G143" s="33" t="s">
        <v>21</v>
      </c>
      <c r="H143" s="33" t="s">
        <v>22</v>
      </c>
      <c r="I143" s="33" t="s">
        <v>22</v>
      </c>
      <c r="J143" s="33" t="s">
        <v>23</v>
      </c>
      <c r="K143" s="33" t="s">
        <v>24</v>
      </c>
      <c r="L143" s="33" t="s">
        <v>22</v>
      </c>
      <c r="M143" s="33" t="s">
        <v>22</v>
      </c>
      <c r="N143" s="33" t="s">
        <v>22</v>
      </c>
      <c r="O143" s="33" t="s">
        <v>22</v>
      </c>
      <c r="P143" s="33" t="s">
        <v>22</v>
      </c>
      <c r="Q143" s="33" t="s">
        <v>22</v>
      </c>
      <c r="R143" s="33" t="s">
        <v>22</v>
      </c>
      <c r="S143" s="33" t="s">
        <v>24</v>
      </c>
      <c r="T143" s="33" t="s">
        <v>24</v>
      </c>
      <c r="U143" s="33" t="s">
        <v>24</v>
      </c>
      <c r="V143" s="43"/>
      <c r="W143" s="43"/>
      <c r="X143" s="9"/>
      <c r="Y143" s="9"/>
      <c r="Z143" s="9"/>
    </row>
    <row r="144" spans="1:26" x14ac:dyDescent="0.25">
      <c r="A144" s="3"/>
      <c r="B144" s="4" t="s">
        <v>60</v>
      </c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43"/>
      <c r="W144" s="43"/>
      <c r="X144" s="9"/>
      <c r="Y144" s="9"/>
      <c r="Z144" s="9"/>
    </row>
    <row r="145" spans="1:26" x14ac:dyDescent="0.25">
      <c r="A145" s="3"/>
      <c r="B145" s="2" t="s">
        <v>88</v>
      </c>
      <c r="C145" s="34" t="s">
        <v>92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43"/>
      <c r="W145" s="43"/>
      <c r="X145" s="9"/>
      <c r="Y145" s="9"/>
      <c r="Z145" s="9"/>
    </row>
    <row r="146" spans="1:26" ht="30" x14ac:dyDescent="0.25">
      <c r="A146" s="6" t="s">
        <v>135</v>
      </c>
      <c r="B146" s="14" t="s">
        <v>127</v>
      </c>
      <c r="C146" s="3">
        <v>100</v>
      </c>
      <c r="D146" s="3">
        <v>2.52</v>
      </c>
      <c r="E146" s="3">
        <v>10.15</v>
      </c>
      <c r="F146" s="3">
        <v>10.39</v>
      </c>
      <c r="G146" s="3">
        <v>143</v>
      </c>
      <c r="H146" s="3">
        <v>0.03</v>
      </c>
      <c r="I146" s="3">
        <v>0.05</v>
      </c>
      <c r="J146" s="3">
        <v>122.25</v>
      </c>
      <c r="K146" s="3">
        <v>0</v>
      </c>
      <c r="L146" s="3">
        <v>23</v>
      </c>
      <c r="M146" s="3">
        <v>112</v>
      </c>
      <c r="N146" s="3">
        <v>343</v>
      </c>
      <c r="O146" s="3">
        <v>59</v>
      </c>
      <c r="P146" s="3">
        <v>21</v>
      </c>
      <c r="Q146" s="3">
        <v>44</v>
      </c>
      <c r="R146" s="3">
        <v>0.9</v>
      </c>
      <c r="S146" s="3">
        <v>17.88</v>
      </c>
      <c r="T146" s="3">
        <v>0.3</v>
      </c>
      <c r="U146" s="3">
        <v>21.1</v>
      </c>
      <c r="V146" s="43"/>
      <c r="W146" s="43"/>
      <c r="X146" s="9"/>
      <c r="Y146" s="9"/>
      <c r="Z146" s="9"/>
    </row>
    <row r="147" spans="1:26" ht="26.25" customHeight="1" x14ac:dyDescent="0.25">
      <c r="A147" s="3" t="s">
        <v>26</v>
      </c>
      <c r="B147" s="3" t="s">
        <v>27</v>
      </c>
      <c r="C147" s="28">
        <v>180</v>
      </c>
      <c r="D147" s="28">
        <v>9.8699999999999992</v>
      </c>
      <c r="E147" s="28">
        <v>7.61</v>
      </c>
      <c r="F147" s="28">
        <v>43.12</v>
      </c>
      <c r="G147" s="28">
        <v>280.5</v>
      </c>
      <c r="H147" s="28">
        <v>0.26</v>
      </c>
      <c r="I147" s="28">
        <v>0.14000000000000001</v>
      </c>
      <c r="J147" s="28">
        <v>23.02</v>
      </c>
      <c r="K147" s="28">
        <v>0.11</v>
      </c>
      <c r="L147" s="28">
        <v>0</v>
      </c>
      <c r="M147" s="28">
        <v>180</v>
      </c>
      <c r="N147" s="28">
        <v>263</v>
      </c>
      <c r="O147" s="28">
        <v>57</v>
      </c>
      <c r="P147" s="28">
        <v>144</v>
      </c>
      <c r="Q147" s="28">
        <v>217</v>
      </c>
      <c r="R147" s="28">
        <v>4.8</v>
      </c>
      <c r="S147" s="28">
        <v>26.73</v>
      </c>
      <c r="T147" s="28">
        <v>4.3</v>
      </c>
      <c r="U147" s="28">
        <v>19.27</v>
      </c>
      <c r="V147" s="43"/>
      <c r="W147" s="43"/>
      <c r="X147" s="9"/>
      <c r="Y147" s="9"/>
      <c r="Z147" s="9"/>
    </row>
    <row r="148" spans="1:26" ht="25.5" customHeight="1" x14ac:dyDescent="0.25">
      <c r="A148" s="28" t="s">
        <v>40</v>
      </c>
      <c r="B148" s="26" t="s">
        <v>41</v>
      </c>
      <c r="C148" s="27" t="s">
        <v>97</v>
      </c>
      <c r="D148" s="28">
        <v>3.35</v>
      </c>
      <c r="E148" s="28">
        <v>3.94</v>
      </c>
      <c r="F148" s="28">
        <v>3.9</v>
      </c>
      <c r="G148" s="28">
        <v>130.80000000000001</v>
      </c>
      <c r="H148" s="28">
        <v>0.04</v>
      </c>
      <c r="I148" s="28">
        <v>0.12</v>
      </c>
      <c r="J148" s="28">
        <v>25.46</v>
      </c>
      <c r="K148" s="28">
        <v>7.0000000000000007E-2</v>
      </c>
      <c r="L148" s="28">
        <v>1</v>
      </c>
      <c r="M148" s="28">
        <v>122</v>
      </c>
      <c r="N148" s="28">
        <v>322</v>
      </c>
      <c r="O148" s="28">
        <v>55</v>
      </c>
      <c r="P148" s="28">
        <v>23</v>
      </c>
      <c r="Q148" s="28">
        <v>166</v>
      </c>
      <c r="R148" s="28">
        <v>2.5</v>
      </c>
      <c r="S148" s="28">
        <v>17.059999999999999</v>
      </c>
      <c r="T148" s="28">
        <v>0.4</v>
      </c>
      <c r="U148" s="28">
        <v>62.71</v>
      </c>
      <c r="V148" s="43"/>
      <c r="W148" s="43"/>
      <c r="X148" s="9"/>
      <c r="Y148" s="9"/>
      <c r="Z148" s="9"/>
    </row>
    <row r="149" spans="1:26" ht="21" customHeight="1" x14ac:dyDescent="0.25">
      <c r="A149" s="3" t="s">
        <v>36</v>
      </c>
      <c r="B149" s="3" t="s">
        <v>54</v>
      </c>
      <c r="C149" s="28">
        <v>200</v>
      </c>
      <c r="D149" s="28">
        <v>3.9</v>
      </c>
      <c r="E149" s="28">
        <v>2.9</v>
      </c>
      <c r="F149" s="28">
        <v>11.2</v>
      </c>
      <c r="G149" s="28">
        <v>86</v>
      </c>
      <c r="H149" s="28">
        <v>0.03</v>
      </c>
      <c r="I149" s="28">
        <v>0.13</v>
      </c>
      <c r="J149" s="28">
        <v>13.29</v>
      </c>
      <c r="K149" s="28">
        <v>0</v>
      </c>
      <c r="L149" s="28">
        <v>0.52</v>
      </c>
      <c r="M149" s="28">
        <v>38.549999999999997</v>
      </c>
      <c r="N149" s="28">
        <v>183.98</v>
      </c>
      <c r="O149" s="28">
        <v>148.32</v>
      </c>
      <c r="P149" s="28">
        <v>30.67</v>
      </c>
      <c r="Q149" s="28">
        <v>106.79</v>
      </c>
      <c r="R149" s="28">
        <v>1.06</v>
      </c>
      <c r="S149" s="28">
        <v>9</v>
      </c>
      <c r="T149" s="28">
        <v>1.76</v>
      </c>
      <c r="U149" s="28">
        <v>20</v>
      </c>
      <c r="V149" s="43"/>
      <c r="W149" s="43"/>
      <c r="X149" s="9"/>
      <c r="Y149" s="9"/>
      <c r="Z149" s="9"/>
    </row>
    <row r="150" spans="1:26" ht="21" customHeight="1" x14ac:dyDescent="0.25">
      <c r="A150" s="6" t="s">
        <v>30</v>
      </c>
      <c r="B150" s="3" t="s">
        <v>31</v>
      </c>
      <c r="C150" s="28">
        <v>20</v>
      </c>
      <c r="D150" s="28">
        <v>1.52</v>
      </c>
      <c r="E150" s="28">
        <v>0.16</v>
      </c>
      <c r="F150" s="28">
        <v>9.84</v>
      </c>
      <c r="G150" s="28">
        <v>46.9</v>
      </c>
      <c r="H150" s="28">
        <v>0.02</v>
      </c>
      <c r="I150" s="28">
        <v>0.01</v>
      </c>
      <c r="J150" s="28">
        <v>0</v>
      </c>
      <c r="K150" s="28">
        <v>0</v>
      </c>
      <c r="L150" s="28">
        <v>0</v>
      </c>
      <c r="M150" s="28">
        <v>100</v>
      </c>
      <c r="N150" s="28">
        <v>19</v>
      </c>
      <c r="O150" s="28">
        <v>4</v>
      </c>
      <c r="P150" s="28">
        <v>3</v>
      </c>
      <c r="Q150" s="28">
        <v>13</v>
      </c>
      <c r="R150" s="28">
        <v>0.2</v>
      </c>
      <c r="S150" s="28">
        <v>0.64</v>
      </c>
      <c r="T150" s="28">
        <v>1.2</v>
      </c>
      <c r="U150" s="28">
        <v>2.9</v>
      </c>
      <c r="V150" s="43"/>
      <c r="W150" s="43"/>
      <c r="X150" s="9"/>
      <c r="Y150" s="9"/>
      <c r="Z150" s="9"/>
    </row>
    <row r="151" spans="1:26" ht="21" customHeight="1" x14ac:dyDescent="0.25">
      <c r="A151" s="3" t="s">
        <v>30</v>
      </c>
      <c r="B151" s="3" t="s">
        <v>32</v>
      </c>
      <c r="C151" s="28">
        <v>20</v>
      </c>
      <c r="D151" s="28">
        <v>1.3</v>
      </c>
      <c r="E151" s="28">
        <v>0.2</v>
      </c>
      <c r="F151" s="28">
        <v>6.7</v>
      </c>
      <c r="G151" s="28">
        <v>34.200000000000003</v>
      </c>
      <c r="H151" s="28">
        <v>0.04</v>
      </c>
      <c r="I151" s="28">
        <v>0.02</v>
      </c>
      <c r="J151" s="28">
        <v>0</v>
      </c>
      <c r="K151" s="28">
        <v>0</v>
      </c>
      <c r="L151" s="28">
        <v>0</v>
      </c>
      <c r="M151" s="28">
        <v>122</v>
      </c>
      <c r="N151" s="28">
        <v>49</v>
      </c>
      <c r="O151" s="28">
        <v>7</v>
      </c>
      <c r="P151" s="28">
        <v>9.4</v>
      </c>
      <c r="Q151" s="28">
        <v>31.6</v>
      </c>
      <c r="R151" s="28">
        <v>0.78</v>
      </c>
      <c r="S151" s="28">
        <v>0</v>
      </c>
      <c r="T151" s="28">
        <v>6.18</v>
      </c>
      <c r="U151" s="28">
        <v>0</v>
      </c>
      <c r="V151" s="43"/>
      <c r="W151" s="43"/>
      <c r="X151" s="9"/>
      <c r="Y151" s="9"/>
      <c r="Z151" s="9"/>
    </row>
    <row r="152" spans="1:26" ht="21" customHeight="1" x14ac:dyDescent="0.25">
      <c r="A152" s="3"/>
      <c r="B152" s="2" t="s">
        <v>33</v>
      </c>
      <c r="C152" s="35">
        <v>620</v>
      </c>
      <c r="D152" s="35">
        <f t="shared" ref="D152:U152" si="18">SUM(D146:D151)</f>
        <v>22.459999999999997</v>
      </c>
      <c r="E152" s="35">
        <f t="shared" si="18"/>
        <v>24.96</v>
      </c>
      <c r="F152" s="35">
        <f t="shared" si="18"/>
        <v>85.15</v>
      </c>
      <c r="G152" s="35">
        <f t="shared" si="18"/>
        <v>721.4</v>
      </c>
      <c r="H152" s="35">
        <f t="shared" si="18"/>
        <v>0.42</v>
      </c>
      <c r="I152" s="35">
        <f t="shared" si="18"/>
        <v>0.47000000000000003</v>
      </c>
      <c r="J152" s="35">
        <f t="shared" si="18"/>
        <v>184.02</v>
      </c>
      <c r="K152" s="35">
        <f t="shared" si="18"/>
        <v>0.18</v>
      </c>
      <c r="L152" s="35">
        <f t="shared" si="18"/>
        <v>24.52</v>
      </c>
      <c r="M152" s="35">
        <f t="shared" si="18"/>
        <v>674.55</v>
      </c>
      <c r="N152" s="35">
        <f t="shared" si="18"/>
        <v>1179.98</v>
      </c>
      <c r="O152" s="35">
        <f t="shared" si="18"/>
        <v>330.32</v>
      </c>
      <c r="P152" s="35">
        <f t="shared" si="18"/>
        <v>231.07000000000002</v>
      </c>
      <c r="Q152" s="35">
        <f t="shared" si="18"/>
        <v>578.39</v>
      </c>
      <c r="R152" s="35">
        <f t="shared" si="18"/>
        <v>10.239999999999998</v>
      </c>
      <c r="S152" s="35">
        <f t="shared" si="18"/>
        <v>71.31</v>
      </c>
      <c r="T152" s="35">
        <f t="shared" si="18"/>
        <v>14.14</v>
      </c>
      <c r="U152" s="35">
        <f t="shared" si="18"/>
        <v>125.98000000000002</v>
      </c>
      <c r="V152" s="43"/>
      <c r="W152" s="43"/>
      <c r="X152" s="9"/>
      <c r="Y152" s="9"/>
      <c r="Z152" s="9"/>
    </row>
    <row r="153" spans="1:26" ht="21" customHeight="1" x14ac:dyDescent="0.25">
      <c r="A153" s="3"/>
      <c r="B153" s="5" t="s">
        <v>34</v>
      </c>
      <c r="C153" s="39">
        <f>C152</f>
        <v>620</v>
      </c>
      <c r="D153" s="39">
        <f>D152</f>
        <v>22.459999999999997</v>
      </c>
      <c r="E153" s="39">
        <f t="shared" ref="E153:U153" si="19">E152</f>
        <v>24.96</v>
      </c>
      <c r="F153" s="39">
        <f t="shared" si="19"/>
        <v>85.15</v>
      </c>
      <c r="G153" s="39">
        <f>G152</f>
        <v>721.4</v>
      </c>
      <c r="H153" s="39">
        <f t="shared" si="19"/>
        <v>0.42</v>
      </c>
      <c r="I153" s="39">
        <f t="shared" si="19"/>
        <v>0.47000000000000003</v>
      </c>
      <c r="J153" s="39">
        <f t="shared" si="19"/>
        <v>184.02</v>
      </c>
      <c r="K153" s="39">
        <f t="shared" si="19"/>
        <v>0.18</v>
      </c>
      <c r="L153" s="39">
        <f t="shared" si="19"/>
        <v>24.52</v>
      </c>
      <c r="M153" s="39">
        <f t="shared" si="19"/>
        <v>674.55</v>
      </c>
      <c r="N153" s="39">
        <f t="shared" si="19"/>
        <v>1179.98</v>
      </c>
      <c r="O153" s="39">
        <f t="shared" si="19"/>
        <v>330.32</v>
      </c>
      <c r="P153" s="39">
        <f t="shared" si="19"/>
        <v>231.07000000000002</v>
      </c>
      <c r="Q153" s="39">
        <f t="shared" si="19"/>
        <v>578.39</v>
      </c>
      <c r="R153" s="39">
        <f t="shared" si="19"/>
        <v>10.239999999999998</v>
      </c>
      <c r="S153" s="39">
        <f t="shared" si="19"/>
        <v>71.31</v>
      </c>
      <c r="T153" s="39">
        <f t="shared" si="19"/>
        <v>14.14</v>
      </c>
      <c r="U153" s="39">
        <f t="shared" si="19"/>
        <v>125.98000000000002</v>
      </c>
    </row>
    <row r="154" spans="1:26" ht="21" customHeight="1" x14ac:dyDescent="0.25">
      <c r="A154" s="7"/>
      <c r="B154" s="8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</row>
    <row r="155" spans="1:26" ht="30.75" customHeight="1" x14ac:dyDescent="0.3">
      <c r="A155" s="51" t="s">
        <v>76</v>
      </c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</row>
    <row r="156" spans="1:26" ht="15.75" x14ac:dyDescent="0.25">
      <c r="A156" s="52" t="s">
        <v>0</v>
      </c>
      <c r="B156" s="52" t="s">
        <v>79</v>
      </c>
      <c r="C156" s="53" t="s">
        <v>1</v>
      </c>
      <c r="D156" s="55" t="s">
        <v>80</v>
      </c>
      <c r="E156" s="56"/>
      <c r="F156" s="57"/>
      <c r="G156" s="58" t="s">
        <v>5</v>
      </c>
      <c r="H156" s="60" t="s">
        <v>77</v>
      </c>
      <c r="I156" s="60"/>
      <c r="J156" s="60"/>
      <c r="K156" s="60"/>
      <c r="L156" s="60"/>
      <c r="M156" s="60" t="s">
        <v>78</v>
      </c>
      <c r="N156" s="60"/>
      <c r="O156" s="60"/>
      <c r="P156" s="60"/>
      <c r="Q156" s="60"/>
      <c r="R156" s="60"/>
      <c r="S156" s="60"/>
      <c r="T156" s="60"/>
      <c r="U156" s="60"/>
    </row>
    <row r="157" spans="1:26" ht="32.25" customHeight="1" x14ac:dyDescent="0.25">
      <c r="A157" s="52"/>
      <c r="B157" s="52"/>
      <c r="C157" s="54"/>
      <c r="D157" s="31" t="s">
        <v>2</v>
      </c>
      <c r="E157" s="32" t="s">
        <v>3</v>
      </c>
      <c r="F157" s="32" t="s">
        <v>4</v>
      </c>
      <c r="G157" s="59"/>
      <c r="H157" s="33" t="s">
        <v>6</v>
      </c>
      <c r="I157" s="33" t="s">
        <v>7</v>
      </c>
      <c r="J157" s="33" t="s">
        <v>8</v>
      </c>
      <c r="K157" s="33" t="s">
        <v>9</v>
      </c>
      <c r="L157" s="33" t="s">
        <v>10</v>
      </c>
      <c r="M157" s="33" t="s">
        <v>11</v>
      </c>
      <c r="N157" s="33" t="s">
        <v>12</v>
      </c>
      <c r="O157" s="33" t="s">
        <v>13</v>
      </c>
      <c r="P157" s="33" t="s">
        <v>14</v>
      </c>
      <c r="Q157" s="33" t="s">
        <v>15</v>
      </c>
      <c r="R157" s="33" t="s">
        <v>16</v>
      </c>
      <c r="S157" s="33" t="s">
        <v>17</v>
      </c>
      <c r="T157" s="33" t="s">
        <v>18</v>
      </c>
      <c r="U157" s="33" t="s">
        <v>19</v>
      </c>
    </row>
    <row r="158" spans="1:26" x14ac:dyDescent="0.25">
      <c r="A158" s="2"/>
      <c r="B158" s="2"/>
      <c r="C158" s="33" t="s">
        <v>20</v>
      </c>
      <c r="D158" s="33" t="s">
        <v>20</v>
      </c>
      <c r="E158" s="33" t="s">
        <v>20</v>
      </c>
      <c r="F158" s="33" t="s">
        <v>20</v>
      </c>
      <c r="G158" s="33" t="s">
        <v>21</v>
      </c>
      <c r="H158" s="33" t="s">
        <v>22</v>
      </c>
      <c r="I158" s="33" t="s">
        <v>22</v>
      </c>
      <c r="J158" s="33" t="s">
        <v>23</v>
      </c>
      <c r="K158" s="33" t="s">
        <v>24</v>
      </c>
      <c r="L158" s="33" t="s">
        <v>22</v>
      </c>
      <c r="M158" s="33" t="s">
        <v>22</v>
      </c>
      <c r="N158" s="33" t="s">
        <v>22</v>
      </c>
      <c r="O158" s="33" t="s">
        <v>22</v>
      </c>
      <c r="P158" s="33" t="s">
        <v>22</v>
      </c>
      <c r="Q158" s="33" t="s">
        <v>22</v>
      </c>
      <c r="R158" s="33" t="s">
        <v>22</v>
      </c>
      <c r="S158" s="33" t="s">
        <v>24</v>
      </c>
      <c r="T158" s="33" t="s">
        <v>24</v>
      </c>
      <c r="U158" s="33" t="s">
        <v>24</v>
      </c>
    </row>
    <row r="159" spans="1:26" x14ac:dyDescent="0.25">
      <c r="A159" s="3"/>
      <c r="B159" s="4" t="s">
        <v>61</v>
      </c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</row>
    <row r="160" spans="1:26" x14ac:dyDescent="0.25">
      <c r="A160" s="3"/>
      <c r="B160" s="2" t="s">
        <v>88</v>
      </c>
      <c r="C160" s="34" t="s">
        <v>92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</row>
    <row r="161" spans="1:21" ht="30" x14ac:dyDescent="0.25">
      <c r="A161" s="6" t="s">
        <v>136</v>
      </c>
      <c r="B161" s="14" t="s">
        <v>66</v>
      </c>
      <c r="C161" s="3">
        <v>100</v>
      </c>
      <c r="D161" s="3">
        <v>1.34</v>
      </c>
      <c r="E161" s="3">
        <v>4.4800000000000004</v>
      </c>
      <c r="F161" s="3">
        <v>7.61</v>
      </c>
      <c r="G161" s="3">
        <v>76.099999999999994</v>
      </c>
      <c r="H161" s="3">
        <v>0.01</v>
      </c>
      <c r="I161" s="3">
        <v>0.03</v>
      </c>
      <c r="J161" s="3">
        <v>1.1399999999999999</v>
      </c>
      <c r="K161" s="3">
        <v>0</v>
      </c>
      <c r="L161" s="3">
        <v>4</v>
      </c>
      <c r="M161" s="3">
        <v>131</v>
      </c>
      <c r="N161" s="3">
        <v>227</v>
      </c>
      <c r="O161" s="3">
        <v>32</v>
      </c>
      <c r="P161" s="3">
        <v>18</v>
      </c>
      <c r="Q161" s="3">
        <v>36</v>
      </c>
      <c r="R161" s="3">
        <v>1.2</v>
      </c>
      <c r="S161" s="3">
        <v>19.98</v>
      </c>
      <c r="T161" s="3">
        <v>0.6</v>
      </c>
      <c r="U161" s="3">
        <v>19</v>
      </c>
    </row>
    <row r="162" spans="1:21" ht="29.25" customHeight="1" x14ac:dyDescent="0.25">
      <c r="A162" s="3" t="s">
        <v>38</v>
      </c>
      <c r="B162" s="3" t="s">
        <v>39</v>
      </c>
      <c r="C162" s="28">
        <v>180</v>
      </c>
      <c r="D162" s="28">
        <v>6.39</v>
      </c>
      <c r="E162" s="28">
        <v>5.91</v>
      </c>
      <c r="F162" s="28">
        <v>39.36</v>
      </c>
      <c r="G162" s="28">
        <v>236.2</v>
      </c>
      <c r="H162" s="28">
        <v>7.0000000000000007E-2</v>
      </c>
      <c r="I162" s="28">
        <v>0.03</v>
      </c>
      <c r="J162" s="28">
        <v>22.03</v>
      </c>
      <c r="K162" s="28">
        <v>0.11</v>
      </c>
      <c r="L162" s="28">
        <v>0</v>
      </c>
      <c r="M162" s="28">
        <v>179</v>
      </c>
      <c r="N162" s="28">
        <v>64</v>
      </c>
      <c r="O162" s="28">
        <v>127</v>
      </c>
      <c r="P162" s="28">
        <v>9</v>
      </c>
      <c r="Q162" s="28">
        <v>48</v>
      </c>
      <c r="R162" s="28">
        <v>0.9</v>
      </c>
      <c r="S162" s="28">
        <v>24.92</v>
      </c>
      <c r="T162" s="28">
        <v>0.1</v>
      </c>
      <c r="U162" s="28">
        <v>14.31</v>
      </c>
    </row>
    <row r="163" spans="1:21" ht="30" x14ac:dyDescent="0.25">
      <c r="A163" s="6" t="s">
        <v>89</v>
      </c>
      <c r="B163" s="14" t="s">
        <v>96</v>
      </c>
      <c r="C163" s="27" t="s">
        <v>103</v>
      </c>
      <c r="D163" s="28">
        <v>10.81</v>
      </c>
      <c r="E163" s="28">
        <v>10.4</v>
      </c>
      <c r="F163" s="28">
        <v>8.42</v>
      </c>
      <c r="G163" s="28">
        <v>168.9</v>
      </c>
      <c r="H163" s="28">
        <v>0</v>
      </c>
      <c r="I163" s="28">
        <v>0</v>
      </c>
      <c r="J163" s="28">
        <v>38.450000000000003</v>
      </c>
      <c r="K163" s="28">
        <v>0.01</v>
      </c>
      <c r="L163" s="28">
        <v>1.79</v>
      </c>
      <c r="M163" s="28">
        <v>3</v>
      </c>
      <c r="N163" s="28">
        <v>43</v>
      </c>
      <c r="O163" s="28">
        <v>45.75</v>
      </c>
      <c r="P163" s="28">
        <v>35.130000000000003</v>
      </c>
      <c r="Q163" s="28">
        <v>109</v>
      </c>
      <c r="R163" s="28">
        <v>1.6</v>
      </c>
      <c r="S163" s="28">
        <v>0</v>
      </c>
      <c r="T163" s="28">
        <v>0</v>
      </c>
      <c r="U163" s="28">
        <v>0</v>
      </c>
    </row>
    <row r="164" spans="1:21" ht="21" customHeight="1" x14ac:dyDescent="0.25">
      <c r="A164" s="3" t="s">
        <v>28</v>
      </c>
      <c r="B164" s="3" t="s">
        <v>63</v>
      </c>
      <c r="C164" s="28">
        <v>200</v>
      </c>
      <c r="D164" s="28">
        <v>0.98</v>
      </c>
      <c r="E164" s="28">
        <v>0.05</v>
      </c>
      <c r="F164" s="28">
        <v>15.64</v>
      </c>
      <c r="G164" s="28">
        <v>66.900000000000006</v>
      </c>
      <c r="H164" s="28">
        <v>0.01</v>
      </c>
      <c r="I164" s="28">
        <v>0.03</v>
      </c>
      <c r="J164" s="28">
        <v>69.959999999999994</v>
      </c>
      <c r="K164" s="28">
        <v>0</v>
      </c>
      <c r="L164" s="28">
        <v>0</v>
      </c>
      <c r="M164" s="28">
        <v>3</v>
      </c>
      <c r="N164" s="28">
        <v>285</v>
      </c>
      <c r="O164" s="28">
        <v>90</v>
      </c>
      <c r="P164" s="28">
        <v>18</v>
      </c>
      <c r="Q164" s="28">
        <v>25</v>
      </c>
      <c r="R164" s="28">
        <v>0.6</v>
      </c>
      <c r="S164" s="28">
        <v>0</v>
      </c>
      <c r="T164" s="28">
        <v>0</v>
      </c>
      <c r="U164" s="28">
        <v>0</v>
      </c>
    </row>
    <row r="165" spans="1:21" ht="20.25" customHeight="1" x14ac:dyDescent="0.25">
      <c r="A165" s="3" t="s">
        <v>30</v>
      </c>
      <c r="B165" s="3" t="s">
        <v>32</v>
      </c>
      <c r="C165" s="28">
        <v>20</v>
      </c>
      <c r="D165" s="28">
        <v>1.3</v>
      </c>
      <c r="E165" s="28">
        <v>0.2</v>
      </c>
      <c r="F165" s="28">
        <v>6.7</v>
      </c>
      <c r="G165" s="28">
        <v>34.200000000000003</v>
      </c>
      <c r="H165" s="28">
        <v>0.04</v>
      </c>
      <c r="I165" s="28">
        <v>0.02</v>
      </c>
      <c r="J165" s="28">
        <v>0</v>
      </c>
      <c r="K165" s="28">
        <v>0</v>
      </c>
      <c r="L165" s="28">
        <v>0</v>
      </c>
      <c r="M165" s="28">
        <v>122</v>
      </c>
      <c r="N165" s="28">
        <v>49</v>
      </c>
      <c r="O165" s="28">
        <v>7</v>
      </c>
      <c r="P165" s="28">
        <v>9.4</v>
      </c>
      <c r="Q165" s="28">
        <v>31.6</v>
      </c>
      <c r="R165" s="28">
        <v>0.78</v>
      </c>
      <c r="S165" s="28">
        <v>0</v>
      </c>
      <c r="T165" s="28">
        <v>6.18</v>
      </c>
      <c r="U165" s="28">
        <v>0</v>
      </c>
    </row>
    <row r="166" spans="1:21" ht="21" customHeight="1" x14ac:dyDescent="0.25">
      <c r="A166" s="6" t="s">
        <v>30</v>
      </c>
      <c r="B166" s="3" t="s">
        <v>31</v>
      </c>
      <c r="C166" s="28">
        <v>20</v>
      </c>
      <c r="D166" s="28">
        <v>1.52</v>
      </c>
      <c r="E166" s="28">
        <v>0.16</v>
      </c>
      <c r="F166" s="28">
        <v>9.84</v>
      </c>
      <c r="G166" s="28">
        <v>46.9</v>
      </c>
      <c r="H166" s="28">
        <v>0.02</v>
      </c>
      <c r="I166" s="28">
        <v>0.01</v>
      </c>
      <c r="J166" s="28">
        <v>0</v>
      </c>
      <c r="K166" s="28">
        <v>0</v>
      </c>
      <c r="L166" s="28">
        <v>0</v>
      </c>
      <c r="M166" s="28">
        <v>100</v>
      </c>
      <c r="N166" s="28">
        <v>19</v>
      </c>
      <c r="O166" s="28">
        <v>4</v>
      </c>
      <c r="P166" s="28">
        <v>3</v>
      </c>
      <c r="Q166" s="28">
        <v>13</v>
      </c>
      <c r="R166" s="28">
        <v>0.2</v>
      </c>
      <c r="S166" s="28">
        <v>0.64</v>
      </c>
      <c r="T166" s="28">
        <v>1.2</v>
      </c>
      <c r="U166" s="28">
        <v>2.9</v>
      </c>
    </row>
    <row r="167" spans="1:21" ht="21" customHeight="1" x14ac:dyDescent="0.25">
      <c r="A167" s="3"/>
      <c r="B167" s="2" t="s">
        <v>33</v>
      </c>
      <c r="C167" s="35">
        <v>625</v>
      </c>
      <c r="D167" s="35">
        <f t="shared" ref="D167:U167" si="20">SUM(D161:D166)</f>
        <v>22.34</v>
      </c>
      <c r="E167" s="35">
        <f t="shared" si="20"/>
        <v>21.2</v>
      </c>
      <c r="F167" s="35">
        <f t="shared" si="20"/>
        <v>87.570000000000007</v>
      </c>
      <c r="G167" s="35">
        <f>SUM(G161:G166)</f>
        <v>629.19999999999993</v>
      </c>
      <c r="H167" s="35">
        <f t="shared" si="20"/>
        <v>0.15</v>
      </c>
      <c r="I167" s="35">
        <f t="shared" si="20"/>
        <v>0.12</v>
      </c>
      <c r="J167" s="35">
        <f t="shared" si="20"/>
        <v>131.57999999999998</v>
      </c>
      <c r="K167" s="35">
        <f t="shared" si="20"/>
        <v>0.12</v>
      </c>
      <c r="L167" s="35">
        <f t="shared" si="20"/>
        <v>5.79</v>
      </c>
      <c r="M167" s="35">
        <f t="shared" si="20"/>
        <v>538</v>
      </c>
      <c r="N167" s="35">
        <f t="shared" si="20"/>
        <v>687</v>
      </c>
      <c r="O167" s="35">
        <f t="shared" si="20"/>
        <v>305.75</v>
      </c>
      <c r="P167" s="35">
        <f t="shared" si="20"/>
        <v>92.53</v>
      </c>
      <c r="Q167" s="35">
        <f t="shared" si="20"/>
        <v>262.60000000000002</v>
      </c>
      <c r="R167" s="35">
        <f t="shared" si="20"/>
        <v>5.28</v>
      </c>
      <c r="S167" s="35">
        <f t="shared" si="20"/>
        <v>45.540000000000006</v>
      </c>
      <c r="T167" s="35">
        <f t="shared" si="20"/>
        <v>8.08</v>
      </c>
      <c r="U167" s="35">
        <f t="shared" si="20"/>
        <v>36.21</v>
      </c>
    </row>
    <row r="168" spans="1:21" ht="21" customHeight="1" x14ac:dyDescent="0.25">
      <c r="A168" s="3"/>
      <c r="B168" s="5" t="s">
        <v>34</v>
      </c>
      <c r="C168" s="39">
        <f>C167</f>
        <v>625</v>
      </c>
      <c r="D168" s="39">
        <f t="shared" ref="D168:U168" si="21">D167</f>
        <v>22.34</v>
      </c>
      <c r="E168" s="39">
        <f t="shared" si="21"/>
        <v>21.2</v>
      </c>
      <c r="F168" s="39">
        <f t="shared" si="21"/>
        <v>87.570000000000007</v>
      </c>
      <c r="G168" s="39">
        <f t="shared" si="21"/>
        <v>629.19999999999993</v>
      </c>
      <c r="H168" s="39">
        <f t="shared" si="21"/>
        <v>0.15</v>
      </c>
      <c r="I168" s="39">
        <f t="shared" si="21"/>
        <v>0.12</v>
      </c>
      <c r="J168" s="39">
        <f t="shared" si="21"/>
        <v>131.57999999999998</v>
      </c>
      <c r="K168" s="39">
        <f t="shared" si="21"/>
        <v>0.12</v>
      </c>
      <c r="L168" s="39">
        <f t="shared" si="21"/>
        <v>5.79</v>
      </c>
      <c r="M168" s="39">
        <f t="shared" si="21"/>
        <v>538</v>
      </c>
      <c r="N168" s="39">
        <f t="shared" si="21"/>
        <v>687</v>
      </c>
      <c r="O168" s="39">
        <f t="shared" si="21"/>
        <v>305.75</v>
      </c>
      <c r="P168" s="39">
        <f t="shared" si="21"/>
        <v>92.53</v>
      </c>
      <c r="Q168" s="39">
        <f t="shared" si="21"/>
        <v>262.60000000000002</v>
      </c>
      <c r="R168" s="39">
        <f t="shared" si="21"/>
        <v>5.28</v>
      </c>
      <c r="S168" s="39">
        <f t="shared" si="21"/>
        <v>45.540000000000006</v>
      </c>
      <c r="T168" s="39">
        <f t="shared" si="21"/>
        <v>8.08</v>
      </c>
      <c r="U168" s="39">
        <f t="shared" si="21"/>
        <v>36.21</v>
      </c>
    </row>
    <row r="169" spans="1:21" ht="21" customHeight="1" x14ac:dyDescent="0.25">
      <c r="A169" s="10"/>
      <c r="B169" s="11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8"/>
      <c r="U169" s="38"/>
    </row>
    <row r="170" spans="1:21" ht="21" customHeight="1" x14ac:dyDescent="0.25"/>
    <row r="171" spans="1:21" ht="19.5" customHeight="1" x14ac:dyDescent="0.3">
      <c r="A171" s="51" t="s">
        <v>115</v>
      </c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</row>
    <row r="172" spans="1:21" ht="18.75" customHeight="1" x14ac:dyDescent="0.25">
      <c r="A172" s="52" t="s">
        <v>0</v>
      </c>
      <c r="B172" s="52" t="s">
        <v>79</v>
      </c>
      <c r="C172" s="53" t="s">
        <v>1</v>
      </c>
      <c r="D172" s="55" t="s">
        <v>80</v>
      </c>
      <c r="E172" s="56"/>
      <c r="F172" s="57"/>
      <c r="G172" s="58" t="s">
        <v>5</v>
      </c>
      <c r="H172" s="60" t="s">
        <v>77</v>
      </c>
      <c r="I172" s="60"/>
      <c r="J172" s="60"/>
      <c r="K172" s="60"/>
      <c r="L172" s="60"/>
      <c r="M172" s="60" t="s">
        <v>78</v>
      </c>
      <c r="N172" s="60"/>
      <c r="O172" s="60"/>
      <c r="P172" s="60"/>
      <c r="Q172" s="60"/>
      <c r="R172" s="60"/>
      <c r="S172" s="60"/>
      <c r="T172" s="60"/>
      <c r="U172" s="60"/>
    </row>
    <row r="173" spans="1:21" ht="30" x14ac:dyDescent="0.25">
      <c r="A173" s="52"/>
      <c r="B173" s="52"/>
      <c r="C173" s="54"/>
      <c r="D173" s="31" t="s">
        <v>2</v>
      </c>
      <c r="E173" s="32" t="s">
        <v>3</v>
      </c>
      <c r="F173" s="32" t="s">
        <v>4</v>
      </c>
      <c r="G173" s="59"/>
      <c r="H173" s="33" t="s">
        <v>6</v>
      </c>
      <c r="I173" s="33" t="s">
        <v>7</v>
      </c>
      <c r="J173" s="33" t="s">
        <v>8</v>
      </c>
      <c r="K173" s="33" t="s">
        <v>9</v>
      </c>
      <c r="L173" s="33" t="s">
        <v>10</v>
      </c>
      <c r="M173" s="33" t="s">
        <v>11</v>
      </c>
      <c r="N173" s="33" t="s">
        <v>12</v>
      </c>
      <c r="O173" s="33" t="s">
        <v>13</v>
      </c>
      <c r="P173" s="33" t="s">
        <v>14</v>
      </c>
      <c r="Q173" s="33" t="s">
        <v>15</v>
      </c>
      <c r="R173" s="33" t="s">
        <v>16</v>
      </c>
      <c r="S173" s="33" t="s">
        <v>17</v>
      </c>
      <c r="T173" s="33" t="s">
        <v>18</v>
      </c>
      <c r="U173" s="33" t="s">
        <v>19</v>
      </c>
    </row>
    <row r="174" spans="1:21" x14ac:dyDescent="0.25">
      <c r="A174" s="2"/>
      <c r="B174" s="2"/>
      <c r="C174" s="33" t="s">
        <v>20</v>
      </c>
      <c r="D174" s="33" t="s">
        <v>20</v>
      </c>
      <c r="E174" s="33" t="s">
        <v>20</v>
      </c>
      <c r="F174" s="33" t="s">
        <v>20</v>
      </c>
      <c r="G174" s="33" t="s">
        <v>21</v>
      </c>
      <c r="H174" s="33" t="s">
        <v>22</v>
      </c>
      <c r="I174" s="33" t="s">
        <v>22</v>
      </c>
      <c r="J174" s="33" t="s">
        <v>23</v>
      </c>
      <c r="K174" s="33" t="s">
        <v>24</v>
      </c>
      <c r="L174" s="33" t="s">
        <v>22</v>
      </c>
      <c r="M174" s="33" t="s">
        <v>22</v>
      </c>
      <c r="N174" s="33" t="s">
        <v>22</v>
      </c>
      <c r="O174" s="33" t="s">
        <v>22</v>
      </c>
      <c r="P174" s="33" t="s">
        <v>22</v>
      </c>
      <c r="Q174" s="33" t="s">
        <v>22</v>
      </c>
      <c r="R174" s="33" t="s">
        <v>22</v>
      </c>
      <c r="S174" s="33" t="s">
        <v>24</v>
      </c>
      <c r="T174" s="33" t="s">
        <v>24</v>
      </c>
      <c r="U174" s="33" t="s">
        <v>24</v>
      </c>
    </row>
    <row r="175" spans="1:21" x14ac:dyDescent="0.25">
      <c r="A175" s="3"/>
      <c r="B175" s="4" t="s">
        <v>61</v>
      </c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</row>
    <row r="176" spans="1:21" x14ac:dyDescent="0.25">
      <c r="A176" s="3"/>
      <c r="B176" s="2" t="s">
        <v>88</v>
      </c>
      <c r="C176" s="34" t="s">
        <v>92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</row>
    <row r="177" spans="1:21" ht="45" x14ac:dyDescent="0.25">
      <c r="A177" s="6" t="s">
        <v>131</v>
      </c>
      <c r="B177" s="14" t="s">
        <v>137</v>
      </c>
      <c r="C177" s="3">
        <v>100</v>
      </c>
      <c r="D177" s="3">
        <v>1.37</v>
      </c>
      <c r="E177" s="3">
        <v>10.15</v>
      </c>
      <c r="F177" s="3">
        <v>6.03</v>
      </c>
      <c r="G177" s="3">
        <v>120.9</v>
      </c>
      <c r="H177" s="3">
        <v>0.02</v>
      </c>
      <c r="I177" s="3">
        <v>0.03</v>
      </c>
      <c r="J177" s="3">
        <v>241.63</v>
      </c>
      <c r="K177" s="3">
        <v>0</v>
      </c>
      <c r="L177" s="3">
        <v>11</v>
      </c>
      <c r="M177" s="3">
        <v>111</v>
      </c>
      <c r="N177" s="3">
        <v>221</v>
      </c>
      <c r="O177" s="3">
        <v>35</v>
      </c>
      <c r="P177" s="3">
        <v>17</v>
      </c>
      <c r="Q177" s="3">
        <v>27</v>
      </c>
      <c r="R177" s="3">
        <v>0.8</v>
      </c>
      <c r="S177" s="3">
        <v>16.440000000000001</v>
      </c>
      <c r="T177" s="3">
        <v>0.3</v>
      </c>
      <c r="U177" s="3">
        <v>18.3</v>
      </c>
    </row>
    <row r="178" spans="1:21" ht="24.75" customHeight="1" x14ac:dyDescent="0.25">
      <c r="A178" s="6" t="s">
        <v>120</v>
      </c>
      <c r="B178" s="6" t="s">
        <v>121</v>
      </c>
      <c r="C178" s="27">
        <v>180</v>
      </c>
      <c r="D178" s="28">
        <v>35.58</v>
      </c>
      <c r="E178" s="28">
        <v>12.81</v>
      </c>
      <c r="F178" s="28">
        <v>26.95</v>
      </c>
      <c r="G178" s="28">
        <v>361.4</v>
      </c>
      <c r="H178" s="28">
        <v>7.0000000000000007E-2</v>
      </c>
      <c r="I178" s="28">
        <v>0.38</v>
      </c>
      <c r="J178" s="28">
        <v>61.35</v>
      </c>
      <c r="K178" s="28">
        <v>0.18</v>
      </c>
      <c r="L178" s="28">
        <v>0</v>
      </c>
      <c r="M178" s="28">
        <v>217</v>
      </c>
      <c r="N178" s="28">
        <v>193</v>
      </c>
      <c r="O178" s="28">
        <v>268</v>
      </c>
      <c r="P178" s="28">
        <v>38</v>
      </c>
      <c r="Q178" s="28">
        <v>349</v>
      </c>
      <c r="R178" s="28">
        <v>1</v>
      </c>
      <c r="S178" s="28">
        <v>34.58</v>
      </c>
      <c r="T178" s="28">
        <v>47</v>
      </c>
      <c r="U178" s="28">
        <v>59.55</v>
      </c>
    </row>
    <row r="179" spans="1:21" ht="25.5" customHeight="1" x14ac:dyDescent="0.25">
      <c r="A179" s="6" t="s">
        <v>30</v>
      </c>
      <c r="B179" s="6" t="s">
        <v>122</v>
      </c>
      <c r="C179" s="27">
        <v>20</v>
      </c>
      <c r="D179" s="28">
        <v>1.44</v>
      </c>
      <c r="E179" s="28">
        <v>1.7</v>
      </c>
      <c r="F179" s="28">
        <v>11.1</v>
      </c>
      <c r="G179" s="28">
        <v>65.5</v>
      </c>
      <c r="H179" s="28">
        <v>0.01</v>
      </c>
      <c r="I179" s="28">
        <v>0.08</v>
      </c>
      <c r="J179" s="28">
        <v>9.4</v>
      </c>
      <c r="K179" s="28">
        <v>0</v>
      </c>
      <c r="L179" s="28">
        <v>0</v>
      </c>
      <c r="M179" s="28">
        <v>26</v>
      </c>
      <c r="N179" s="28">
        <v>73</v>
      </c>
      <c r="O179" s="28">
        <v>61</v>
      </c>
      <c r="P179" s="28">
        <v>7</v>
      </c>
      <c r="Q179" s="28">
        <v>44</v>
      </c>
      <c r="R179" s="28">
        <v>0</v>
      </c>
      <c r="S179" s="28">
        <v>1.4</v>
      </c>
      <c r="T179" s="28">
        <v>0.6</v>
      </c>
      <c r="U179" s="28">
        <v>7</v>
      </c>
    </row>
    <row r="180" spans="1:21" ht="19.5" customHeight="1" x14ac:dyDescent="0.25">
      <c r="A180" s="3" t="s">
        <v>42</v>
      </c>
      <c r="B180" s="3" t="s">
        <v>43</v>
      </c>
      <c r="C180" s="25">
        <v>207</v>
      </c>
      <c r="D180" s="28">
        <v>0.2</v>
      </c>
      <c r="E180" s="28">
        <v>0.1</v>
      </c>
      <c r="F180" s="28">
        <v>6.6</v>
      </c>
      <c r="G180" s="28">
        <v>27.9</v>
      </c>
      <c r="H180" s="28">
        <v>0</v>
      </c>
      <c r="I180" s="28">
        <v>0.01</v>
      </c>
      <c r="J180" s="28">
        <v>0.38</v>
      </c>
      <c r="K180" s="28">
        <v>0</v>
      </c>
      <c r="L180" s="28">
        <v>1.1599999999999999</v>
      </c>
      <c r="M180" s="28">
        <v>1.26</v>
      </c>
      <c r="N180" s="28">
        <v>30.23</v>
      </c>
      <c r="O180" s="28">
        <v>67</v>
      </c>
      <c r="P180" s="28">
        <v>4.5599999999999996</v>
      </c>
      <c r="Q180" s="28">
        <v>8.52</v>
      </c>
      <c r="R180" s="28">
        <v>0.77</v>
      </c>
      <c r="S180" s="28">
        <v>0.01</v>
      </c>
      <c r="T180" s="28">
        <v>0.02</v>
      </c>
      <c r="U180" s="28">
        <v>0.7</v>
      </c>
    </row>
    <row r="181" spans="1:21" ht="19.5" customHeight="1" x14ac:dyDescent="0.25">
      <c r="A181" s="3" t="s">
        <v>30</v>
      </c>
      <c r="B181" s="3" t="s">
        <v>32</v>
      </c>
      <c r="C181" s="28">
        <v>20</v>
      </c>
      <c r="D181" s="28">
        <v>1.3</v>
      </c>
      <c r="E181" s="28">
        <v>0.2</v>
      </c>
      <c r="F181" s="28">
        <v>6.7</v>
      </c>
      <c r="G181" s="28">
        <v>34.200000000000003</v>
      </c>
      <c r="H181" s="28">
        <v>0.04</v>
      </c>
      <c r="I181" s="28">
        <v>0.02</v>
      </c>
      <c r="J181" s="28">
        <v>0</v>
      </c>
      <c r="K181" s="28">
        <v>0</v>
      </c>
      <c r="L181" s="28">
        <v>0</v>
      </c>
      <c r="M181" s="28">
        <v>122</v>
      </c>
      <c r="N181" s="28">
        <v>49</v>
      </c>
      <c r="O181" s="28">
        <v>7</v>
      </c>
      <c r="P181" s="28">
        <v>9.4</v>
      </c>
      <c r="Q181" s="28">
        <v>31.6</v>
      </c>
      <c r="R181" s="28">
        <v>0.78</v>
      </c>
      <c r="S181" s="28">
        <v>0</v>
      </c>
      <c r="T181" s="28">
        <v>6.18</v>
      </c>
      <c r="U181" s="28">
        <v>0</v>
      </c>
    </row>
    <row r="182" spans="1:21" ht="19.5" customHeight="1" x14ac:dyDescent="0.25">
      <c r="A182" s="3" t="s">
        <v>30</v>
      </c>
      <c r="B182" s="3" t="s">
        <v>31</v>
      </c>
      <c r="C182" s="28">
        <v>30</v>
      </c>
      <c r="D182" s="28">
        <v>2.2999999999999998</v>
      </c>
      <c r="E182" s="28">
        <v>0.2</v>
      </c>
      <c r="F182" s="28">
        <v>14.8</v>
      </c>
      <c r="G182" s="28">
        <v>70.3</v>
      </c>
      <c r="H182" s="28">
        <v>0.03</v>
      </c>
      <c r="I182" s="28">
        <v>0.01</v>
      </c>
      <c r="J182" s="28">
        <v>0</v>
      </c>
      <c r="K182" s="28">
        <v>0</v>
      </c>
      <c r="L182" s="28">
        <v>0</v>
      </c>
      <c r="M182" s="28">
        <v>149.69999999999999</v>
      </c>
      <c r="N182" s="28">
        <v>27.9</v>
      </c>
      <c r="O182" s="28">
        <v>6</v>
      </c>
      <c r="P182" s="28">
        <v>4.2</v>
      </c>
      <c r="Q182" s="28">
        <v>19.5</v>
      </c>
      <c r="R182" s="28">
        <v>0.33</v>
      </c>
      <c r="S182" s="28">
        <v>0.96</v>
      </c>
      <c r="T182" s="28">
        <v>1.8</v>
      </c>
      <c r="U182" s="28">
        <v>4.3499999999999996</v>
      </c>
    </row>
    <row r="183" spans="1:21" ht="19.5" customHeight="1" x14ac:dyDescent="0.25">
      <c r="A183" s="3"/>
      <c r="B183" s="2" t="s">
        <v>33</v>
      </c>
      <c r="C183" s="35">
        <f>SUM(C177:C182)</f>
        <v>557</v>
      </c>
      <c r="D183" s="35">
        <f t="shared" ref="D183:U183" si="22">SUM(D177:D182)</f>
        <v>42.189999999999991</v>
      </c>
      <c r="E183" s="35">
        <f t="shared" si="22"/>
        <v>25.16</v>
      </c>
      <c r="F183" s="35">
        <f t="shared" si="22"/>
        <v>72.180000000000007</v>
      </c>
      <c r="G183" s="35">
        <f t="shared" si="22"/>
        <v>680.19999999999993</v>
      </c>
      <c r="H183" s="35">
        <f t="shared" si="22"/>
        <v>0.17</v>
      </c>
      <c r="I183" s="35">
        <f t="shared" si="22"/>
        <v>0.53</v>
      </c>
      <c r="J183" s="35">
        <f t="shared" si="22"/>
        <v>312.76</v>
      </c>
      <c r="K183" s="35">
        <f t="shared" si="22"/>
        <v>0.18</v>
      </c>
      <c r="L183" s="35">
        <f t="shared" si="22"/>
        <v>12.16</v>
      </c>
      <c r="M183" s="35">
        <f t="shared" si="22"/>
        <v>626.96</v>
      </c>
      <c r="N183" s="35">
        <f t="shared" si="22"/>
        <v>594.13</v>
      </c>
      <c r="O183" s="35">
        <f t="shared" si="22"/>
        <v>444</v>
      </c>
      <c r="P183" s="35">
        <f t="shared" si="22"/>
        <v>80.160000000000011</v>
      </c>
      <c r="Q183" s="35">
        <f t="shared" si="22"/>
        <v>479.62</v>
      </c>
      <c r="R183" s="35">
        <f t="shared" si="22"/>
        <v>3.6800000000000006</v>
      </c>
      <c r="S183" s="35">
        <f t="shared" si="22"/>
        <v>53.389999999999993</v>
      </c>
      <c r="T183" s="35">
        <f t="shared" si="22"/>
        <v>55.9</v>
      </c>
      <c r="U183" s="35">
        <f t="shared" si="22"/>
        <v>89.899999999999991</v>
      </c>
    </row>
    <row r="184" spans="1:21" ht="19.5" customHeight="1" x14ac:dyDescent="0.25">
      <c r="A184" s="3"/>
      <c r="B184" s="5" t="s">
        <v>34</v>
      </c>
      <c r="C184" s="39">
        <f>C183</f>
        <v>557</v>
      </c>
      <c r="D184" s="39">
        <f>D183</f>
        <v>42.189999999999991</v>
      </c>
      <c r="E184" s="39">
        <f t="shared" ref="E184:U184" si="23">E183</f>
        <v>25.16</v>
      </c>
      <c r="F184" s="39">
        <f t="shared" si="23"/>
        <v>72.180000000000007</v>
      </c>
      <c r="G184" s="39">
        <f t="shared" si="23"/>
        <v>680.19999999999993</v>
      </c>
      <c r="H184" s="39">
        <f t="shared" si="23"/>
        <v>0.17</v>
      </c>
      <c r="I184" s="39">
        <f t="shared" si="23"/>
        <v>0.53</v>
      </c>
      <c r="J184" s="39">
        <f t="shared" si="23"/>
        <v>312.76</v>
      </c>
      <c r="K184" s="39">
        <f t="shared" si="23"/>
        <v>0.18</v>
      </c>
      <c r="L184" s="39">
        <f t="shared" si="23"/>
        <v>12.16</v>
      </c>
      <c r="M184" s="39">
        <f t="shared" si="23"/>
        <v>626.96</v>
      </c>
      <c r="N184" s="39">
        <f t="shared" si="23"/>
        <v>594.13</v>
      </c>
      <c r="O184" s="39">
        <f t="shared" si="23"/>
        <v>444</v>
      </c>
      <c r="P184" s="39">
        <f t="shared" si="23"/>
        <v>80.160000000000011</v>
      </c>
      <c r="Q184" s="39">
        <f t="shared" si="23"/>
        <v>479.62</v>
      </c>
      <c r="R184" s="39">
        <f t="shared" si="23"/>
        <v>3.6800000000000006</v>
      </c>
      <c r="S184" s="39">
        <f t="shared" si="23"/>
        <v>53.389999999999993</v>
      </c>
      <c r="T184" s="39">
        <f t="shared" si="23"/>
        <v>55.9</v>
      </c>
      <c r="U184" s="39">
        <f t="shared" si="23"/>
        <v>89.899999999999991</v>
      </c>
    </row>
    <row r="185" spans="1:21" ht="19.5" customHeight="1" x14ac:dyDescent="0.25">
      <c r="A185" s="7"/>
      <c r="B185" s="8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</row>
    <row r="186" spans="1:21" x14ac:dyDescent="0.25">
      <c r="A186" s="9"/>
      <c r="B186" s="9"/>
      <c r="C186" s="43"/>
      <c r="D186" s="67" t="s">
        <v>87</v>
      </c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43"/>
      <c r="Q186" s="43"/>
      <c r="R186" s="43"/>
      <c r="S186" s="43"/>
      <c r="T186" s="43"/>
      <c r="U186" s="43"/>
    </row>
    <row r="187" spans="1:21" x14ac:dyDescent="0.25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43"/>
      <c r="U187" s="43"/>
    </row>
    <row r="188" spans="1:21" ht="15.75" x14ac:dyDescent="0.25">
      <c r="A188" s="9"/>
      <c r="B188" s="68" t="s">
        <v>81</v>
      </c>
      <c r="C188" s="63" t="s">
        <v>80</v>
      </c>
      <c r="D188" s="63"/>
      <c r="E188" s="63"/>
      <c r="F188" s="58" t="s">
        <v>5</v>
      </c>
      <c r="G188" s="69" t="s">
        <v>77</v>
      </c>
      <c r="H188" s="69"/>
      <c r="I188" s="69"/>
      <c r="J188" s="69"/>
      <c r="K188" s="69"/>
      <c r="L188" s="69" t="s">
        <v>78</v>
      </c>
      <c r="M188" s="69"/>
      <c r="N188" s="69"/>
      <c r="O188" s="69"/>
      <c r="P188" s="69"/>
      <c r="Q188" s="69"/>
      <c r="R188" s="69"/>
      <c r="S188" s="69"/>
      <c r="T188" s="69"/>
      <c r="U188" s="43"/>
    </row>
    <row r="189" spans="1:21" ht="30" x14ac:dyDescent="0.25">
      <c r="A189" s="9"/>
      <c r="B189" s="68"/>
      <c r="C189" s="45" t="s">
        <v>2</v>
      </c>
      <c r="D189" s="46" t="s">
        <v>3</v>
      </c>
      <c r="E189" s="46" t="s">
        <v>4</v>
      </c>
      <c r="F189" s="59"/>
      <c r="G189" s="33" t="s">
        <v>6</v>
      </c>
      <c r="H189" s="33" t="s">
        <v>7</v>
      </c>
      <c r="I189" s="33" t="s">
        <v>8</v>
      </c>
      <c r="J189" s="33" t="s">
        <v>9</v>
      </c>
      <c r="K189" s="33" t="s">
        <v>10</v>
      </c>
      <c r="L189" s="33" t="s">
        <v>11</v>
      </c>
      <c r="M189" s="33" t="s">
        <v>12</v>
      </c>
      <c r="N189" s="33" t="s">
        <v>13</v>
      </c>
      <c r="O189" s="33" t="s">
        <v>14</v>
      </c>
      <c r="P189" s="33" t="s">
        <v>15</v>
      </c>
      <c r="Q189" s="33" t="s">
        <v>16</v>
      </c>
      <c r="R189" s="33" t="s">
        <v>17</v>
      </c>
      <c r="S189" s="33" t="s">
        <v>18</v>
      </c>
      <c r="T189" s="33" t="s">
        <v>19</v>
      </c>
      <c r="U189" s="43"/>
    </row>
    <row r="190" spans="1:21" x14ac:dyDescent="0.25">
      <c r="B190" s="68"/>
      <c r="C190" s="33" t="s">
        <v>20</v>
      </c>
      <c r="D190" s="33" t="s">
        <v>20</v>
      </c>
      <c r="E190" s="33" t="s">
        <v>20</v>
      </c>
      <c r="F190" s="47" t="s">
        <v>21</v>
      </c>
      <c r="G190" s="33" t="s">
        <v>22</v>
      </c>
      <c r="H190" s="33" t="s">
        <v>22</v>
      </c>
      <c r="I190" s="33" t="s">
        <v>23</v>
      </c>
      <c r="J190" s="33" t="s">
        <v>24</v>
      </c>
      <c r="K190" s="33" t="s">
        <v>22</v>
      </c>
      <c r="L190" s="33" t="s">
        <v>22</v>
      </c>
      <c r="M190" s="33" t="s">
        <v>22</v>
      </c>
      <c r="N190" s="33" t="s">
        <v>22</v>
      </c>
      <c r="O190" s="33" t="s">
        <v>22</v>
      </c>
      <c r="P190" s="33" t="s">
        <v>22</v>
      </c>
      <c r="Q190" s="33" t="s">
        <v>22</v>
      </c>
      <c r="R190" s="33" t="s">
        <v>24</v>
      </c>
      <c r="S190" s="33" t="s">
        <v>24</v>
      </c>
      <c r="T190" s="33" t="s">
        <v>24</v>
      </c>
    </row>
    <row r="191" spans="1:21" x14ac:dyDescent="0.25">
      <c r="B191" s="6" t="s">
        <v>82</v>
      </c>
      <c r="C191" s="48">
        <f t="shared" ref="C191:T191" si="24">D20+D35+D50+D65+D79+D109+D123+D138+D153+D168+D95+D184</f>
        <v>277.73</v>
      </c>
      <c r="D191" s="48">
        <f t="shared" si="24"/>
        <v>278.10000000000002</v>
      </c>
      <c r="E191" s="48">
        <f t="shared" si="24"/>
        <v>922.63000000000011</v>
      </c>
      <c r="F191" s="48">
        <f t="shared" si="24"/>
        <v>7498.4499999999989</v>
      </c>
      <c r="G191" s="48">
        <f t="shared" si="24"/>
        <v>2.71</v>
      </c>
      <c r="H191" s="48">
        <f t="shared" si="24"/>
        <v>2.99</v>
      </c>
      <c r="I191" s="48">
        <f t="shared" si="24"/>
        <v>4194.3599999999997</v>
      </c>
      <c r="J191" s="48">
        <f t="shared" si="24"/>
        <v>1.6799999999999997</v>
      </c>
      <c r="K191" s="48">
        <f t="shared" si="24"/>
        <v>161.55000000000001</v>
      </c>
      <c r="L191" s="48">
        <f t="shared" si="24"/>
        <v>7192.9400000000005</v>
      </c>
      <c r="M191" s="48">
        <f t="shared" si="24"/>
        <v>8528.659999999998</v>
      </c>
      <c r="N191" s="48">
        <f t="shared" si="24"/>
        <v>3236.56</v>
      </c>
      <c r="O191" s="48">
        <f t="shared" si="24"/>
        <v>1236.0400000000002</v>
      </c>
      <c r="P191" s="48">
        <f t="shared" si="24"/>
        <v>4196.04</v>
      </c>
      <c r="Q191" s="48">
        <f t="shared" si="24"/>
        <v>60.470000000000006</v>
      </c>
      <c r="R191" s="48">
        <f t="shared" si="24"/>
        <v>776.37</v>
      </c>
      <c r="S191" s="48">
        <f t="shared" si="24"/>
        <v>251.62</v>
      </c>
      <c r="T191" s="48">
        <f t="shared" si="24"/>
        <v>1553.4000000000003</v>
      </c>
      <c r="U191" s="30"/>
    </row>
    <row r="192" spans="1:21" x14ac:dyDescent="0.25">
      <c r="B192" s="6" t="s">
        <v>83</v>
      </c>
      <c r="C192" s="49">
        <f>C191/12</f>
        <v>23.144166666666667</v>
      </c>
      <c r="D192" s="49">
        <f t="shared" ref="D192:T192" si="25">D191/12</f>
        <v>23.175000000000001</v>
      </c>
      <c r="E192" s="49">
        <f t="shared" si="25"/>
        <v>76.885833333333338</v>
      </c>
      <c r="F192" s="49">
        <f t="shared" si="25"/>
        <v>624.87083333333328</v>
      </c>
      <c r="G192" s="49">
        <f t="shared" si="25"/>
        <v>0.22583333333333333</v>
      </c>
      <c r="H192" s="49">
        <f t="shared" si="25"/>
        <v>0.24916666666666668</v>
      </c>
      <c r="I192" s="49">
        <f t="shared" si="25"/>
        <v>349.53</v>
      </c>
      <c r="J192" s="49">
        <f t="shared" si="25"/>
        <v>0.13999999999999999</v>
      </c>
      <c r="K192" s="49">
        <f t="shared" si="25"/>
        <v>13.4625</v>
      </c>
      <c r="L192" s="49">
        <f t="shared" si="25"/>
        <v>599.41166666666675</v>
      </c>
      <c r="M192" s="49">
        <f t="shared" si="25"/>
        <v>710.72166666666647</v>
      </c>
      <c r="N192" s="49">
        <f t="shared" si="25"/>
        <v>269.71333333333331</v>
      </c>
      <c r="O192" s="49">
        <f t="shared" si="25"/>
        <v>103.00333333333334</v>
      </c>
      <c r="P192" s="49">
        <f t="shared" si="25"/>
        <v>349.67</v>
      </c>
      <c r="Q192" s="49">
        <f t="shared" si="25"/>
        <v>5.0391666666666675</v>
      </c>
      <c r="R192" s="49">
        <f t="shared" si="25"/>
        <v>64.697500000000005</v>
      </c>
      <c r="S192" s="49">
        <f t="shared" si="25"/>
        <v>20.968333333333334</v>
      </c>
      <c r="T192" s="49">
        <f t="shared" si="25"/>
        <v>129.45000000000002</v>
      </c>
      <c r="U192" s="30"/>
    </row>
    <row r="193" spans="2:21" ht="44.25" customHeight="1" x14ac:dyDescent="0.25">
      <c r="B193" s="14" t="s">
        <v>84</v>
      </c>
      <c r="C193" s="50">
        <v>17.399999999999999</v>
      </c>
      <c r="D193" s="50">
        <f>D191*9/F191*100</f>
        <v>33.378898305649841</v>
      </c>
      <c r="E193" s="50">
        <f>E191*4*100/F191</f>
        <v>49.217104868339469</v>
      </c>
      <c r="F193" s="17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</row>
    <row r="194" spans="2:21" ht="18.75" customHeight="1" x14ac:dyDescent="0.25"/>
    <row r="195" spans="2:21" x14ac:dyDescent="0.25">
      <c r="C195" s="62" t="s">
        <v>85</v>
      </c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</row>
    <row r="197" spans="2:21" x14ac:dyDescent="0.25">
      <c r="B197" s="2" t="s">
        <v>86</v>
      </c>
      <c r="C197" s="63" t="s">
        <v>88</v>
      </c>
      <c r="D197" s="63"/>
    </row>
    <row r="198" spans="2:21" x14ac:dyDescent="0.25">
      <c r="B198" s="20" t="s">
        <v>93</v>
      </c>
      <c r="C198" s="64">
        <f>(C168+C153+C138+C123+C109+C79+C65+C50+C35+C20+C184+C95)/12</f>
        <v>609.66666666666663</v>
      </c>
      <c r="D198" s="64"/>
    </row>
    <row r="199" spans="2:21" ht="19.5" customHeight="1" x14ac:dyDescent="0.25"/>
    <row r="200" spans="2:21" ht="18.75" customHeight="1" x14ac:dyDescent="0.25">
      <c r="B200" s="65" t="s">
        <v>126</v>
      </c>
      <c r="C200" s="66"/>
      <c r="D200" s="66"/>
      <c r="E200" s="66"/>
      <c r="F200" s="66"/>
      <c r="G200" s="66"/>
      <c r="H200" s="66"/>
      <c r="I200" s="66"/>
      <c r="J200" s="66"/>
    </row>
  </sheetData>
  <sheetProtection formatCells="0" formatColumns="0" formatRows="0" insertColumns="0" insertRows="0" insertHyperlinks="0" deleteColumns="0" deleteRows="0" sort="0" autoFilter="0" pivotTables="0"/>
  <mergeCells count="114">
    <mergeCell ref="A1:B1"/>
    <mergeCell ref="O1:U1"/>
    <mergeCell ref="A2:G2"/>
    <mergeCell ref="O2:U2"/>
    <mergeCell ref="A3:G3"/>
    <mergeCell ref="O3:U3"/>
    <mergeCell ref="A6:U6"/>
    <mergeCell ref="A8:U8"/>
    <mergeCell ref="A9:A10"/>
    <mergeCell ref="B9:B10"/>
    <mergeCell ref="C9:C10"/>
    <mergeCell ref="D9:F9"/>
    <mergeCell ref="G9:G10"/>
    <mergeCell ref="H9:L9"/>
    <mergeCell ref="M9:U9"/>
    <mergeCell ref="A37:U37"/>
    <mergeCell ref="A38:A39"/>
    <mergeCell ref="B38:B39"/>
    <mergeCell ref="C38:C39"/>
    <mergeCell ref="D38:F38"/>
    <mergeCell ref="G38:G39"/>
    <mergeCell ref="H38:L38"/>
    <mergeCell ref="M38:U38"/>
    <mergeCell ref="A22:U22"/>
    <mergeCell ref="A23:A24"/>
    <mergeCell ref="B23:B24"/>
    <mergeCell ref="C23:C24"/>
    <mergeCell ref="D23:F23"/>
    <mergeCell ref="G23:G24"/>
    <mergeCell ref="H23:L23"/>
    <mergeCell ref="M23:U23"/>
    <mergeCell ref="A67:U67"/>
    <mergeCell ref="A68:A69"/>
    <mergeCell ref="B68:B69"/>
    <mergeCell ref="C68:C69"/>
    <mergeCell ref="D68:F68"/>
    <mergeCell ref="G68:G69"/>
    <mergeCell ref="H68:L68"/>
    <mergeCell ref="M68:U68"/>
    <mergeCell ref="A52:U52"/>
    <mergeCell ref="A53:A54"/>
    <mergeCell ref="B53:B54"/>
    <mergeCell ref="C53:C54"/>
    <mergeCell ref="D53:F53"/>
    <mergeCell ref="G53:G54"/>
    <mergeCell ref="H53:L53"/>
    <mergeCell ref="M53:U53"/>
    <mergeCell ref="A111:U111"/>
    <mergeCell ref="A112:A113"/>
    <mergeCell ref="B112:B113"/>
    <mergeCell ref="C112:C113"/>
    <mergeCell ref="D112:F112"/>
    <mergeCell ref="G112:G113"/>
    <mergeCell ref="H112:L112"/>
    <mergeCell ref="M112:U112"/>
    <mergeCell ref="A97:U97"/>
    <mergeCell ref="A98:A99"/>
    <mergeCell ref="B98:B99"/>
    <mergeCell ref="C98:C99"/>
    <mergeCell ref="D98:F98"/>
    <mergeCell ref="G98:G99"/>
    <mergeCell ref="H98:L98"/>
    <mergeCell ref="M98:U98"/>
    <mergeCell ref="A140:U140"/>
    <mergeCell ref="A141:A142"/>
    <mergeCell ref="B141:B142"/>
    <mergeCell ref="C141:C142"/>
    <mergeCell ref="D141:F141"/>
    <mergeCell ref="G141:G142"/>
    <mergeCell ref="H141:L141"/>
    <mergeCell ref="M141:U141"/>
    <mergeCell ref="A125:U125"/>
    <mergeCell ref="A126:A127"/>
    <mergeCell ref="B126:B127"/>
    <mergeCell ref="C126:C127"/>
    <mergeCell ref="D126:F126"/>
    <mergeCell ref="G126:G127"/>
    <mergeCell ref="H126:L126"/>
    <mergeCell ref="M126:U126"/>
    <mergeCell ref="C195:T195"/>
    <mergeCell ref="C197:D197"/>
    <mergeCell ref="C198:D198"/>
    <mergeCell ref="B200:J200"/>
    <mergeCell ref="D186:O186"/>
    <mergeCell ref="A187:S187"/>
    <mergeCell ref="B188:B190"/>
    <mergeCell ref="C188:E188"/>
    <mergeCell ref="F188:F189"/>
    <mergeCell ref="G188:K188"/>
    <mergeCell ref="L188:T188"/>
    <mergeCell ref="A171:U171"/>
    <mergeCell ref="A172:A173"/>
    <mergeCell ref="B172:B173"/>
    <mergeCell ref="C172:C173"/>
    <mergeCell ref="D172:F172"/>
    <mergeCell ref="G172:G173"/>
    <mergeCell ref="H172:L172"/>
    <mergeCell ref="M172:U172"/>
    <mergeCell ref="A82:U82"/>
    <mergeCell ref="A83:A84"/>
    <mergeCell ref="B83:B84"/>
    <mergeCell ref="C83:C84"/>
    <mergeCell ref="D83:F83"/>
    <mergeCell ref="G83:G84"/>
    <mergeCell ref="H83:L83"/>
    <mergeCell ref="M83:U83"/>
    <mergeCell ref="A155:U155"/>
    <mergeCell ref="A156:A157"/>
    <mergeCell ref="B156:B157"/>
    <mergeCell ref="C156:C157"/>
    <mergeCell ref="D156:F156"/>
    <mergeCell ref="G156:G157"/>
    <mergeCell ref="H156:L156"/>
    <mergeCell ref="M156:U156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&amp;R&amp;12&amp;P</oddFooter>
  </headerFooter>
  <rowBreaks count="9" manualBreakCount="9">
    <brk id="21" max="20" man="1"/>
    <brk id="36" max="20" man="1"/>
    <brk id="51" max="20" man="1"/>
    <brk id="66" max="20" man="1"/>
    <brk id="96" max="20" man="1"/>
    <brk id="110" max="20" man="1"/>
    <brk id="124" max="20" man="1"/>
    <brk id="139" max="20" man="1"/>
    <brk id="15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11-18 лет</vt:lpstr>
      <vt:lpstr>'11-18 лет'!Область_печати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КСОШ</cp:lastModifiedBy>
  <cp:lastPrinted>2022-02-16T08:08:47Z</cp:lastPrinted>
  <dcterms:created xsi:type="dcterms:W3CDTF">2021-09-10T05:35:55Z</dcterms:created>
  <dcterms:modified xsi:type="dcterms:W3CDTF">2023-08-16T08:37:12Z</dcterms:modified>
</cp:coreProperties>
</file>