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 Гульназ\АБК и ФСС\Детское питание АБК и ФСС\Школы\Меню школ 2025 2 полугодие\"/>
    </mc:Choice>
  </mc:AlternateContent>
  <bookViews>
    <workbookView xWindow="0" yWindow="0" windowWidth="28800" windowHeight="11535"/>
  </bookViews>
  <sheets>
    <sheet name="Меню СУПА" sheetId="29" r:id="rId1"/>
  </sheets>
  <calcPr calcId="152511" refMode="R1C1"/>
</workbook>
</file>

<file path=xl/calcChain.xml><?xml version="1.0" encoding="utf-8"?>
<calcChain xmlns="http://schemas.openxmlformats.org/spreadsheetml/2006/main">
  <c r="C86" i="29" l="1"/>
  <c r="E85" i="29"/>
  <c r="F85" i="29"/>
  <c r="G85" i="29"/>
  <c r="H85" i="29"/>
  <c r="I85" i="29"/>
  <c r="J85" i="29"/>
  <c r="K85" i="29"/>
  <c r="L85" i="29"/>
  <c r="M85" i="29"/>
  <c r="N85" i="29"/>
  <c r="O85" i="29"/>
  <c r="D85" i="29"/>
  <c r="E78" i="29"/>
  <c r="F78" i="29"/>
  <c r="G78" i="29"/>
  <c r="H78" i="29"/>
  <c r="I78" i="29"/>
  <c r="J78" i="29"/>
  <c r="K78" i="29"/>
  <c r="L78" i="29"/>
  <c r="M78" i="29"/>
  <c r="N78" i="29"/>
  <c r="O78" i="29"/>
  <c r="D78" i="29"/>
  <c r="C46" i="29"/>
  <c r="C87" i="29" s="1"/>
  <c r="C88" i="29" s="1"/>
  <c r="O45" i="29"/>
  <c r="N45" i="29"/>
  <c r="M45" i="29"/>
  <c r="L45" i="29"/>
  <c r="K45" i="29"/>
  <c r="J45" i="29"/>
  <c r="I45" i="29"/>
  <c r="H45" i="29"/>
  <c r="G45" i="29"/>
  <c r="F45" i="29"/>
  <c r="E45" i="29"/>
  <c r="D45" i="29"/>
  <c r="E60" i="29" l="1"/>
  <c r="F60" i="29"/>
  <c r="G60" i="29"/>
  <c r="H60" i="29"/>
  <c r="I60" i="29"/>
  <c r="J60" i="29"/>
  <c r="K60" i="29"/>
  <c r="L60" i="29"/>
  <c r="M60" i="29"/>
  <c r="N60" i="29"/>
  <c r="O60" i="29"/>
  <c r="D60" i="29"/>
  <c r="E39" i="29"/>
  <c r="F39" i="29"/>
  <c r="G39" i="29"/>
  <c r="H39" i="29"/>
  <c r="I39" i="29"/>
  <c r="J39" i="29"/>
  <c r="K39" i="29"/>
  <c r="L39" i="29"/>
  <c r="M39" i="29"/>
  <c r="N39" i="29"/>
  <c r="O39" i="29"/>
  <c r="D39" i="29"/>
  <c r="E32" i="29"/>
  <c r="F32" i="29"/>
  <c r="G32" i="29"/>
  <c r="H32" i="29"/>
  <c r="I32" i="29"/>
  <c r="J32" i="29"/>
  <c r="K32" i="29"/>
  <c r="L32" i="29"/>
  <c r="M32" i="29"/>
  <c r="N32" i="29"/>
  <c r="O32" i="29"/>
  <c r="D32" i="29"/>
  <c r="E25" i="29"/>
  <c r="F25" i="29"/>
  <c r="G25" i="29"/>
  <c r="H25" i="29"/>
  <c r="I25" i="29"/>
  <c r="J25" i="29"/>
  <c r="K25" i="29"/>
  <c r="L25" i="29"/>
  <c r="M25" i="29"/>
  <c r="N25" i="29"/>
  <c r="O25" i="29"/>
  <c r="D25" i="29"/>
  <c r="E18" i="29"/>
  <c r="F18" i="29"/>
  <c r="G18" i="29"/>
  <c r="H18" i="29"/>
  <c r="I18" i="29"/>
  <c r="J18" i="29"/>
  <c r="K18" i="29"/>
  <c r="L18" i="29"/>
  <c r="M18" i="29"/>
  <c r="N18" i="29"/>
  <c r="O18" i="29"/>
  <c r="D18" i="29"/>
  <c r="E12" i="29"/>
  <c r="E46" i="29" s="1"/>
  <c r="F12" i="29"/>
  <c r="F46" i="29" s="1"/>
  <c r="G12" i="29"/>
  <c r="G46" i="29" s="1"/>
  <c r="H12" i="29"/>
  <c r="H46" i="29" s="1"/>
  <c r="I12" i="29"/>
  <c r="I46" i="29" s="1"/>
  <c r="J12" i="29"/>
  <c r="J46" i="29" s="1"/>
  <c r="K12" i="29"/>
  <c r="K46" i="29" s="1"/>
  <c r="L12" i="29"/>
  <c r="L46" i="29" s="1"/>
  <c r="M12" i="29"/>
  <c r="M46" i="29" s="1"/>
  <c r="N12" i="29"/>
  <c r="N46" i="29" s="1"/>
  <c r="O12" i="29"/>
  <c r="O46" i="29" s="1"/>
  <c r="D12" i="29"/>
  <c r="D46" i="29" s="1"/>
  <c r="L86" i="29" l="1"/>
  <c r="L87" i="29" s="1"/>
  <c r="L88" i="29" s="1"/>
  <c r="I86" i="29"/>
  <c r="I87" i="29" s="1"/>
  <c r="I88" i="29" s="1"/>
  <c r="E72" i="29"/>
  <c r="F72" i="29"/>
  <c r="G72" i="29"/>
  <c r="G86" i="29" s="1"/>
  <c r="G87" i="29" s="1"/>
  <c r="G88" i="29" s="1"/>
  <c r="H72" i="29"/>
  <c r="I72" i="29"/>
  <c r="J72" i="29"/>
  <c r="K72" i="29"/>
  <c r="L72" i="29"/>
  <c r="M72" i="29"/>
  <c r="N72" i="29"/>
  <c r="O72" i="29"/>
  <c r="D72" i="29"/>
  <c r="D54" i="29"/>
  <c r="D86" i="29" s="1"/>
  <c r="D87" i="29" s="1"/>
  <c r="D88" i="29" s="1"/>
  <c r="E66" i="29"/>
  <c r="F66" i="29"/>
  <c r="G66" i="29"/>
  <c r="H66" i="29"/>
  <c r="I66" i="29"/>
  <c r="J66" i="29"/>
  <c r="K66" i="29"/>
  <c r="L66" i="29"/>
  <c r="M66" i="29"/>
  <c r="N66" i="29"/>
  <c r="O66" i="29"/>
  <c r="D66" i="29"/>
  <c r="E54" i="29"/>
  <c r="E86" i="29" s="1"/>
  <c r="E87" i="29" s="1"/>
  <c r="E88" i="29" s="1"/>
  <c r="F54" i="29"/>
  <c r="F86" i="29" s="1"/>
  <c r="F87" i="29" s="1"/>
  <c r="F88" i="29" s="1"/>
  <c r="G54" i="29"/>
  <c r="H54" i="29"/>
  <c r="H86" i="29" s="1"/>
  <c r="H87" i="29" s="1"/>
  <c r="H88" i="29" s="1"/>
  <c r="I54" i="29"/>
  <c r="J54" i="29"/>
  <c r="J86" i="29" s="1"/>
  <c r="J87" i="29" s="1"/>
  <c r="J88" i="29" s="1"/>
  <c r="K54" i="29"/>
  <c r="K86" i="29" s="1"/>
  <c r="K87" i="29" s="1"/>
  <c r="K88" i="29" s="1"/>
  <c r="L54" i="29"/>
  <c r="M54" i="29"/>
  <c r="M86" i="29" s="1"/>
  <c r="M87" i="29" s="1"/>
  <c r="M88" i="29" s="1"/>
  <c r="N54" i="29"/>
  <c r="N86" i="29" s="1"/>
  <c r="N87" i="29" s="1"/>
  <c r="N88" i="29" s="1"/>
  <c r="O54" i="29"/>
  <c r="O86" i="29" s="1"/>
  <c r="O87" i="29" s="1"/>
  <c r="O88" i="29" s="1"/>
</calcChain>
</file>

<file path=xl/sharedStrings.xml><?xml version="1.0" encoding="utf-8"?>
<sst xmlns="http://schemas.openxmlformats.org/spreadsheetml/2006/main" count="144" uniqueCount="77">
  <si>
    <t>А</t>
  </si>
  <si>
    <t>Итого:</t>
  </si>
  <si>
    <t>ВТОРНИК</t>
  </si>
  <si>
    <t>СРЕДА</t>
  </si>
  <si>
    <t>ЧЕТВЕРГ</t>
  </si>
  <si>
    <t>ПЯТНИЦА</t>
  </si>
  <si>
    <t>СУББОТА</t>
  </si>
  <si>
    <t>2 неделя</t>
  </si>
  <si>
    <t>Всего:</t>
  </si>
  <si>
    <t>Всего за 12 дней:</t>
  </si>
  <si>
    <t>В среднем на 1 учащегося в день</t>
  </si>
  <si>
    <t>Выход,г</t>
  </si>
  <si>
    <t>Суп-лапша домашняя с мясом птицы</t>
  </si>
  <si>
    <t>№ 377 Сбор.рец. На прод-ию для обуч. Во всех образ.учреж-Дели 2017</t>
  </si>
  <si>
    <t>ПОНЕДЕЛЬНИК</t>
  </si>
  <si>
    <t>Чай с сахаром и лимоном</t>
  </si>
  <si>
    <t>185/10/5</t>
  </si>
  <si>
    <t>ТТК составлена на основании акта проработки 2019 г от 29.10.19</t>
  </si>
  <si>
    <t>№ 88 Сбор.рец. На прод-ию для обуч. Во всех образ.учреж-Дели 2017</t>
  </si>
  <si>
    <t>Напиток из шиповника</t>
  </si>
  <si>
    <t>№ 348 Сбор.рец. На прод-ию для обуч. Во всех образ.учреж-Дели 2017</t>
  </si>
  <si>
    <t>Чай с сахаром</t>
  </si>
  <si>
    <t>190/10</t>
  </si>
  <si>
    <t>Утверждаю</t>
  </si>
  <si>
    <t>Руководитель образовательного учреждения</t>
  </si>
  <si>
    <t>Согласовано  __________________________</t>
  </si>
  <si>
    <t>№ 96,105 Сбор.рец. На прод-ию для обуч. Во всех образ.учреж-Дели 2017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</si>
  <si>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</si>
  <si>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</si>
  <si>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</si>
  <si>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ТТК</t>
  </si>
  <si>
    <t>250/10</t>
  </si>
  <si>
    <t>№ 113 Сбор.рец. На прод-ию для обуч. Во всех образ.учреж-Дели 2017</t>
  </si>
  <si>
    <t>Компот из урюка</t>
  </si>
  <si>
    <t>Суп крестьянский с крупой (пшено) с куриными фрикадельками, со сметаной</t>
  </si>
  <si>
    <t>№98 Сбор.рец. На прод-ию для обуч. Во всех образ.учреж-Дели 2017</t>
  </si>
  <si>
    <t>№ 115 Сбор.рец. На прод-ию для обуч. Во всех образ.учреж-Дели 2017</t>
  </si>
  <si>
    <t>№ 349 Сбор.рец. На прод-ию для обуч. Во всех образ.учреж-Дели 2017</t>
  </si>
  <si>
    <t>Компот из сухофруктов</t>
  </si>
  <si>
    <t>Борщ из свежей капусты с мясными фрикадельками, со сметаной</t>
  </si>
  <si>
    <t>№ 82 Сбор.рец. На прод-ию для обуч. Во всех образ.учреж-Дели 2017</t>
  </si>
  <si>
    <t>№ 376 Сбор.рец. На прод-ию для обуч. Во всех образ.учреж-Дели 2017</t>
  </si>
  <si>
    <t>Суп картофельный с вермишелью, с куриными фрикадельками</t>
  </si>
  <si>
    <t xml:space="preserve">Суп с рисовой крупой и мясными фрикадельками </t>
  </si>
  <si>
    <t>№ 86 Сбор.рец. На прод-ию для обуч. Во всех образ.учреж-Дели 2016</t>
  </si>
  <si>
    <t>№ 102 Сбор.рец. На прод-ию для обуч. Во всех образ.учреж-Дели 2017</t>
  </si>
  <si>
    <t>Рассольник домашний с мясными фрикадельками</t>
  </si>
  <si>
    <t>№ 95Сбор.рец. На прод-ию для обуч. Во всех образ.учреж-Дели 2017</t>
  </si>
  <si>
    <t xml:space="preserve">ТТК </t>
  </si>
  <si>
    <t>Компот из изюма и урюка</t>
  </si>
  <si>
    <t xml:space="preserve">Акт проработки от 16.02.2019 </t>
  </si>
  <si>
    <t xml:space="preserve">Примерное  цикличное двенадцатидневное меню группы продленного дня для учащихся образовательных учреждений Республики Татарстан                                                                  </t>
  </si>
  <si>
    <t xml:space="preserve">Хлеб ржаной </t>
  </si>
  <si>
    <t>табл 6 стр 134,144,Хим. Состав и калорийность российских продуктов питания Дели + 2012</t>
  </si>
  <si>
    <t>Суп картофельный с горохом на курином бульоне</t>
  </si>
  <si>
    <t>Всего за 6 дней 2 недели:</t>
  </si>
  <si>
    <t>Всего за 6 дней 1 недели:</t>
  </si>
  <si>
    <t>Харчо с мясом птицы, со сметаной</t>
  </si>
  <si>
    <t>Директор ООО "ФУДСОЦСЕРВИС"</t>
  </si>
  <si>
    <t>_________________Харламова Э.Р.</t>
  </si>
  <si>
    <t>1 неделя</t>
  </si>
  <si>
    <t>Белки,г</t>
  </si>
  <si>
    <t>Наименование блюд и продуктов</t>
  </si>
  <si>
    <t>№ Сборника рецептур</t>
  </si>
  <si>
    <t>Жиры,г</t>
  </si>
  <si>
    <t>Угл-ды,г</t>
  </si>
  <si>
    <t>Энер.ценность,ккал</t>
  </si>
  <si>
    <t>В1,мг</t>
  </si>
  <si>
    <t>С,мг</t>
  </si>
  <si>
    <t>Е,мкг</t>
  </si>
  <si>
    <t>Са,мг</t>
  </si>
  <si>
    <t>Р,мг</t>
  </si>
  <si>
    <t>Mg,мг</t>
  </si>
  <si>
    <t>Fe,мг</t>
  </si>
  <si>
    <t>Шулпа с индейкой</t>
  </si>
  <si>
    <t>Щи из свежей капусты с картофелем на курином бульоне,с мясом птицы, со сметаной</t>
  </si>
  <si>
    <t>Солянка по-домашнему,со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</si>
</sst>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"/>
    <numFmt numFmtId="165" formatCode="#,##0.00_ ;\-#,##0.00\ "/>
  </numFmts>
  <fonts count="18" x14ac:knownFonts="1">
    <font>
      <sz val="10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15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126"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164" fontId="6" fillId="0" borderId="0" xfId="0" applyNumberFormat="1" applyFont="1" applyBorder="1" applyAlignment="1"/>
    <xf numFmtId="0" fontId="6" fillId="0" borderId="0" xfId="0" applyFont="1" applyBorder="1" applyAlignment="1"/>
    <xf numFmtId="0" fontId="6" fillId="0" borderId="0" xfId="0" applyFont="1" applyFill="1" applyBorder="1" applyAlignment="1"/>
    <xf numFmtId="0" fontId="6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6" fillId="0" borderId="0" xfId="0" applyFont="1" applyBorder="1" applyAlignment="1">
      <alignment horizontal="center" vertical="center"/>
    </xf>
    <xf numFmtId="10" fontId="6" fillId="2" borderId="0" xfId="0" applyNumberFormat="1" applyFont="1" applyFill="1" applyBorder="1" applyAlignment="1">
      <alignment horizontal="center" vertical="top"/>
    </xf>
    <xf numFmtId="0" fontId="6" fillId="2" borderId="0" xfId="0" applyFont="1" applyFill="1" applyBorder="1" applyAlignment="1">
      <alignment vertical="top"/>
    </xf>
    <xf numFmtId="0" fontId="6" fillId="2" borderId="0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vertical="top"/>
    </xf>
    <xf numFmtId="0" fontId="7" fillId="2" borderId="0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vertical="top"/>
    </xf>
    <xf numFmtId="0" fontId="10" fillId="2" borderId="0" xfId="0" applyFont="1" applyFill="1" applyBorder="1" applyAlignment="1">
      <alignment horizontal="center" vertical="top"/>
    </xf>
    <xf numFmtId="0" fontId="10" fillId="2" borderId="0" xfId="0" applyFont="1" applyFill="1" applyBorder="1" applyAlignment="1">
      <alignment horizontal="left" vertical="top" wrapText="1"/>
    </xf>
    <xf numFmtId="0" fontId="10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top"/>
    </xf>
    <xf numFmtId="0" fontId="11" fillId="2" borderId="0" xfId="0" applyFont="1" applyFill="1" applyBorder="1" applyAlignment="1">
      <alignment vertical="top"/>
    </xf>
    <xf numFmtId="0" fontId="11" fillId="2" borderId="0" xfId="0" applyFont="1" applyFill="1" applyBorder="1" applyAlignment="1">
      <alignment horizontal="center" vertical="top"/>
    </xf>
    <xf numFmtId="2" fontId="9" fillId="2" borderId="0" xfId="0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center" vertical="top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5" fillId="2" borderId="0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vertical="top"/>
    </xf>
    <xf numFmtId="0" fontId="5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vertical="top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top"/>
    </xf>
    <xf numFmtId="0" fontId="3" fillId="2" borderId="0" xfId="0" applyFont="1" applyFill="1" applyAlignment="1">
      <alignment vertical="top"/>
    </xf>
    <xf numFmtId="0" fontId="3" fillId="4" borderId="0" xfId="0" applyFont="1" applyFill="1" applyBorder="1" applyAlignment="1">
      <alignment vertical="top"/>
    </xf>
    <xf numFmtId="0" fontId="3" fillId="4" borderId="0" xfId="0" applyFont="1" applyFill="1" applyAlignment="1">
      <alignment vertical="top"/>
    </xf>
    <xf numFmtId="0" fontId="4" fillId="4" borderId="0" xfId="0" applyFont="1" applyFill="1" applyBorder="1" applyAlignment="1">
      <alignment vertical="top"/>
    </xf>
    <xf numFmtId="0" fontId="4" fillId="4" borderId="0" xfId="0" applyFont="1" applyFill="1" applyAlignment="1">
      <alignment vertical="top"/>
    </xf>
    <xf numFmtId="0" fontId="4" fillId="2" borderId="0" xfId="0" applyFont="1" applyFill="1" applyBorder="1" applyAlignment="1">
      <alignment vertical="top"/>
    </xf>
    <xf numFmtId="0" fontId="4" fillId="2" borderId="0" xfId="0" applyFont="1" applyFill="1" applyAlignment="1">
      <alignment vertical="top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top"/>
    </xf>
    <xf numFmtId="0" fontId="12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0" fontId="16" fillId="2" borderId="1" xfId="3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right" vertical="top"/>
    </xf>
    <xf numFmtId="0" fontId="9" fillId="2" borderId="1" xfId="0" applyFont="1" applyFill="1" applyBorder="1" applyAlignment="1">
      <alignment horizontal="center" vertical="top"/>
    </xf>
    <xf numFmtId="2" fontId="9" fillId="2" borderId="1" xfId="0" applyNumberFormat="1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/>
    </xf>
    <xf numFmtId="165" fontId="9" fillId="2" borderId="1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/>
    </xf>
    <xf numFmtId="0" fontId="10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right" vertical="center"/>
    </xf>
    <xf numFmtId="2" fontId="10" fillId="4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right" vertical="center"/>
    </xf>
    <xf numFmtId="2" fontId="9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center" vertical="top"/>
    </xf>
    <xf numFmtId="0" fontId="10" fillId="4" borderId="1" xfId="0" applyFont="1" applyFill="1" applyBorder="1" applyAlignment="1">
      <alignment vertical="top"/>
    </xf>
    <xf numFmtId="2" fontId="10" fillId="4" borderId="1" xfId="0" applyNumberFormat="1" applyFont="1" applyFill="1" applyBorder="1" applyAlignment="1">
      <alignment horizontal="center" vertical="top"/>
    </xf>
    <xf numFmtId="0" fontId="10" fillId="2" borderId="1" xfId="0" applyFont="1" applyFill="1" applyBorder="1" applyAlignment="1">
      <alignment vertical="top" wrapText="1"/>
    </xf>
    <xf numFmtId="0" fontId="14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righ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left" vertical="top"/>
    </xf>
    <xf numFmtId="0" fontId="9" fillId="6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vertical="top"/>
    </xf>
    <xf numFmtId="0" fontId="9" fillId="3" borderId="5" xfId="0" applyFont="1" applyFill="1" applyBorder="1" applyAlignment="1">
      <alignment horizontal="right" vertical="center"/>
    </xf>
    <xf numFmtId="0" fontId="9" fillId="2" borderId="5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top"/>
    </xf>
    <xf numFmtId="2" fontId="9" fillId="3" borderId="5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6" fillId="2" borderId="1" xfId="3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center"/>
    </xf>
    <xf numFmtId="2" fontId="9" fillId="3" borderId="3" xfId="0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/>
    </xf>
    <xf numFmtId="0" fontId="9" fillId="2" borderId="7" xfId="0" applyFont="1" applyFill="1" applyBorder="1" applyAlignment="1">
      <alignment horizontal="center" vertical="top"/>
    </xf>
    <xf numFmtId="0" fontId="9" fillId="2" borderId="8" xfId="0" applyFont="1" applyFill="1" applyBorder="1" applyAlignment="1">
      <alignment horizontal="center" vertical="top"/>
    </xf>
    <xf numFmtId="0" fontId="17" fillId="2" borderId="2" xfId="0" applyFont="1" applyFill="1" applyBorder="1" applyAlignment="1">
      <alignment horizontal="center" vertical="top"/>
    </xf>
    <xf numFmtId="0" fontId="17" fillId="2" borderId="3" xfId="0" applyFont="1" applyFill="1" applyBorder="1" applyAlignment="1">
      <alignment horizontal="center" vertical="top"/>
    </xf>
    <xf numFmtId="0" fontId="17" fillId="2" borderId="4" xfId="0" applyFont="1" applyFill="1" applyBorder="1" applyAlignment="1">
      <alignment horizontal="center" vertical="top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top"/>
    </xf>
    <xf numFmtId="0" fontId="12" fillId="2" borderId="3" xfId="0" applyFont="1" applyFill="1" applyBorder="1" applyAlignment="1">
      <alignment horizontal="center" vertical="top"/>
    </xf>
    <xf numFmtId="0" fontId="12" fillId="2" borderId="4" xfId="0" applyFont="1" applyFill="1" applyBorder="1" applyAlignment="1">
      <alignment horizontal="center" vertical="top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top"/>
    </xf>
    <xf numFmtId="0" fontId="10" fillId="2" borderId="3" xfId="0" applyFont="1" applyFill="1" applyBorder="1" applyAlignment="1">
      <alignment horizontal="center" vertical="top"/>
    </xf>
    <xf numFmtId="0" fontId="10" fillId="2" borderId="4" xfId="0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top"/>
    </xf>
  </cellXfs>
  <cellStyles count="6">
    <cellStyle name="Обычный" xfId="0" builtinId="0"/>
    <cellStyle name="Обычный 2" xfId="1"/>
    <cellStyle name="Обычный 2 2" xfId="4"/>
    <cellStyle name="Обычный 3" xfId="3"/>
    <cellStyle name="Финансовый 2" xfId="2"/>
    <cellStyle name="Финансовый 2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V102"/>
  <sheetViews>
    <sheetView tabSelected="1" topLeftCell="A55" zoomScale="70" zoomScaleNormal="70" workbookViewId="0">
      <selection activeCell="A68" sqref="A68:O89"/>
    </sheetView>
  </sheetViews>
  <sheetFormatPr defaultRowHeight="18.75" x14ac:dyDescent="0.2"/>
  <cols>
    <col min="1" max="1" width="27.5703125" style="29" customWidth="1"/>
    <col min="2" max="2" width="81.7109375" style="30" customWidth="1"/>
    <col min="3" max="3" width="22.5703125" style="31" customWidth="1"/>
    <col min="4" max="4" width="12.85546875" style="30" customWidth="1"/>
    <col min="5" max="5" width="15.140625" style="30" customWidth="1"/>
    <col min="6" max="6" width="14.140625" style="30" customWidth="1"/>
    <col min="7" max="7" width="24.140625" style="30" customWidth="1"/>
    <col min="8" max="8" width="20" style="29" customWidth="1"/>
    <col min="9" max="9" width="14.85546875" style="29" customWidth="1"/>
    <col min="10" max="10" width="14.7109375" style="6" customWidth="1"/>
    <col min="11" max="11" width="15" style="32" customWidth="1"/>
    <col min="12" max="12" width="17" style="32" customWidth="1"/>
    <col min="13" max="13" width="15.5703125" style="32" customWidth="1"/>
    <col min="14" max="14" width="14.42578125" style="32" customWidth="1"/>
    <col min="15" max="15" width="11.5703125" style="32" customWidth="1"/>
    <col min="16" max="16" width="9.140625" style="6" customWidth="1"/>
    <col min="17" max="249" width="9.140625" style="1" customWidth="1"/>
    <col min="250" max="1021" width="8.7109375" style="1" customWidth="1"/>
    <col min="1022" max="16384" width="9.140625" style="1"/>
  </cols>
  <sheetData>
    <row r="1" spans="1:16" ht="20.25" x14ac:dyDescent="0.3">
      <c r="A1" s="3"/>
      <c r="B1" s="23"/>
      <c r="C1" s="3"/>
      <c r="D1" s="3"/>
      <c r="E1" s="5"/>
      <c r="F1" s="5"/>
      <c r="G1" s="3"/>
      <c r="H1" s="24"/>
      <c r="I1" s="2"/>
      <c r="J1" s="3"/>
      <c r="K1" s="3"/>
      <c r="L1" s="3"/>
      <c r="M1" s="3"/>
      <c r="N1" s="6"/>
      <c r="O1" s="6"/>
    </row>
    <row r="2" spans="1:16" ht="20.25" x14ac:dyDescent="0.3">
      <c r="A2" s="3" t="s">
        <v>23</v>
      </c>
      <c r="B2" s="3" t="s">
        <v>58</v>
      </c>
      <c r="C2" s="7"/>
      <c r="D2" s="3"/>
      <c r="E2" s="5"/>
      <c r="F2" s="5"/>
      <c r="G2" s="3"/>
      <c r="H2" s="3" t="s">
        <v>25</v>
      </c>
      <c r="I2" s="2"/>
      <c r="J2" s="4"/>
      <c r="K2" s="3"/>
      <c r="L2" s="3"/>
      <c r="M2" s="3"/>
      <c r="N2" s="6"/>
      <c r="O2" s="6"/>
    </row>
    <row r="3" spans="1:16" ht="20.25" x14ac:dyDescent="0.3">
      <c r="A3" s="3"/>
      <c r="B3" s="3" t="s">
        <v>59</v>
      </c>
      <c r="C3" s="7"/>
      <c r="D3" s="3"/>
      <c r="E3" s="23"/>
      <c r="F3" s="3"/>
      <c r="G3" s="3"/>
      <c r="H3" s="3" t="s">
        <v>24</v>
      </c>
      <c r="I3" s="2"/>
      <c r="J3" s="3"/>
      <c r="K3" s="3"/>
      <c r="L3" s="3"/>
      <c r="M3" s="3"/>
      <c r="N3" s="6"/>
      <c r="O3" s="6"/>
    </row>
    <row r="4" spans="1:16" ht="20.25" x14ac:dyDescent="0.3">
      <c r="A4" s="3"/>
      <c r="B4" s="3"/>
      <c r="C4" s="3"/>
      <c r="D4" s="3"/>
      <c r="E4" s="23"/>
      <c r="F4" s="3"/>
      <c r="G4" s="3"/>
      <c r="H4" s="6"/>
      <c r="I4" s="6"/>
      <c r="K4" s="6"/>
      <c r="L4" s="6"/>
      <c r="M4" s="6"/>
      <c r="N4" s="6"/>
      <c r="O4" s="6"/>
    </row>
    <row r="5" spans="1:16" ht="36.75" customHeight="1" x14ac:dyDescent="0.2">
      <c r="A5" s="97" t="s">
        <v>51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</row>
    <row r="6" spans="1:16" ht="65.25" customHeight="1" x14ac:dyDescent="0.2">
      <c r="A6" s="40" t="s">
        <v>63</v>
      </c>
      <c r="B6" s="40" t="s">
        <v>62</v>
      </c>
      <c r="C6" s="40" t="s">
        <v>11</v>
      </c>
      <c r="D6" s="41" t="s">
        <v>61</v>
      </c>
      <c r="E6" s="41" t="s">
        <v>64</v>
      </c>
      <c r="F6" s="41" t="s">
        <v>65</v>
      </c>
      <c r="G6" s="40" t="s">
        <v>66</v>
      </c>
      <c r="H6" s="41" t="s">
        <v>67</v>
      </c>
      <c r="I6" s="40" t="s">
        <v>68</v>
      </c>
      <c r="J6" s="42" t="s">
        <v>0</v>
      </c>
      <c r="K6" s="42" t="s">
        <v>69</v>
      </c>
      <c r="L6" s="42" t="s">
        <v>70</v>
      </c>
      <c r="M6" s="42" t="s">
        <v>71</v>
      </c>
      <c r="N6" s="42" t="s">
        <v>72</v>
      </c>
      <c r="O6" s="42" t="s">
        <v>73</v>
      </c>
    </row>
    <row r="7" spans="1:16" ht="32.25" customHeight="1" x14ac:dyDescent="0.2">
      <c r="A7" s="101" t="s">
        <v>60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3"/>
    </row>
    <row r="8" spans="1:16" ht="31.5" customHeight="1" x14ac:dyDescent="0.2">
      <c r="A8" s="43"/>
      <c r="B8" s="83" t="s">
        <v>14</v>
      </c>
      <c r="C8" s="104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6"/>
    </row>
    <row r="9" spans="1:16" s="33" customFormat="1" ht="66.75" customHeight="1" x14ac:dyDescent="0.2">
      <c r="A9" s="44" t="s">
        <v>32</v>
      </c>
      <c r="B9" s="59" t="s">
        <v>12</v>
      </c>
      <c r="C9" s="46" t="s">
        <v>31</v>
      </c>
      <c r="D9" s="47">
        <v>5.65</v>
      </c>
      <c r="E9" s="47">
        <v>6.1</v>
      </c>
      <c r="F9" s="47">
        <v>11.62</v>
      </c>
      <c r="G9" s="47">
        <v>132.55000000000001</v>
      </c>
      <c r="H9" s="47">
        <v>5.4000000000000006E-2</v>
      </c>
      <c r="I9" s="47">
        <v>0.7360000000000001</v>
      </c>
      <c r="J9" s="48">
        <v>18.320000000000004</v>
      </c>
      <c r="K9" s="48">
        <v>2.6670000000000011</v>
      </c>
      <c r="L9" s="48">
        <v>33.910000000000011</v>
      </c>
      <c r="M9" s="48">
        <v>54.900000000000013</v>
      </c>
      <c r="N9" s="48">
        <v>12.703000000000005</v>
      </c>
      <c r="O9" s="48">
        <v>0.8380000000000003</v>
      </c>
      <c r="P9" s="13"/>
    </row>
    <row r="10" spans="1:16" s="33" customFormat="1" ht="39.75" customHeight="1" x14ac:dyDescent="0.2">
      <c r="A10" s="44" t="s">
        <v>17</v>
      </c>
      <c r="B10" s="60" t="s">
        <v>19</v>
      </c>
      <c r="C10" s="46">
        <v>200</v>
      </c>
      <c r="D10" s="47">
        <v>0.67800000000000005</v>
      </c>
      <c r="E10" s="47">
        <v>0.27800000000000002</v>
      </c>
      <c r="F10" s="47">
        <v>10.78</v>
      </c>
      <c r="G10" s="47">
        <v>48.2</v>
      </c>
      <c r="H10" s="47">
        <v>1.2E-2</v>
      </c>
      <c r="I10" s="47">
        <v>100</v>
      </c>
      <c r="J10" s="48">
        <v>0</v>
      </c>
      <c r="K10" s="48">
        <v>0.76</v>
      </c>
      <c r="L10" s="48">
        <v>21.34</v>
      </c>
      <c r="M10" s="48">
        <v>3.44</v>
      </c>
      <c r="N10" s="48">
        <v>3.44</v>
      </c>
      <c r="O10" s="48">
        <v>0.63400000000000001</v>
      </c>
      <c r="P10" s="13"/>
    </row>
    <row r="11" spans="1:16" s="33" customFormat="1" ht="46.5" customHeight="1" x14ac:dyDescent="0.2">
      <c r="A11" s="50" t="s">
        <v>53</v>
      </c>
      <c r="B11" s="49" t="s">
        <v>52</v>
      </c>
      <c r="C11" s="46">
        <v>30</v>
      </c>
      <c r="D11" s="47">
        <v>1.9799999999999998</v>
      </c>
      <c r="E11" s="47">
        <v>0.36</v>
      </c>
      <c r="F11" s="47">
        <v>11.88</v>
      </c>
      <c r="G11" s="47">
        <v>59.4</v>
      </c>
      <c r="H11" s="47">
        <v>5.1000000000000004E-2</v>
      </c>
      <c r="I11" s="47">
        <v>0</v>
      </c>
      <c r="J11" s="48">
        <v>0</v>
      </c>
      <c r="K11" s="48">
        <v>0.42</v>
      </c>
      <c r="L11" s="48">
        <v>8.6999999999999993</v>
      </c>
      <c r="M11" s="48">
        <v>45</v>
      </c>
      <c r="N11" s="48">
        <v>14.1</v>
      </c>
      <c r="O11" s="48">
        <v>1.17</v>
      </c>
      <c r="P11" s="13"/>
    </row>
    <row r="12" spans="1:16" s="33" customFormat="1" ht="36.75" customHeight="1" x14ac:dyDescent="0.2">
      <c r="A12" s="54"/>
      <c r="B12" s="55" t="s">
        <v>1</v>
      </c>
      <c r="C12" s="56">
        <v>490</v>
      </c>
      <c r="D12" s="61">
        <f>SUM(D9:D11)</f>
        <v>8.3079999999999998</v>
      </c>
      <c r="E12" s="61">
        <f t="shared" ref="E12:O12" si="0">SUM(E9:E11)</f>
        <v>6.7380000000000004</v>
      </c>
      <c r="F12" s="61">
        <f t="shared" si="0"/>
        <v>34.28</v>
      </c>
      <c r="G12" s="61">
        <f t="shared" si="0"/>
        <v>240.15</v>
      </c>
      <c r="H12" s="61">
        <f t="shared" si="0"/>
        <v>0.11700000000000001</v>
      </c>
      <c r="I12" s="61">
        <f t="shared" si="0"/>
        <v>100.736</v>
      </c>
      <c r="J12" s="61">
        <f t="shared" si="0"/>
        <v>18.320000000000004</v>
      </c>
      <c r="K12" s="61">
        <f t="shared" si="0"/>
        <v>3.8470000000000013</v>
      </c>
      <c r="L12" s="61">
        <f t="shared" si="0"/>
        <v>63.950000000000017</v>
      </c>
      <c r="M12" s="61">
        <f t="shared" si="0"/>
        <v>103.34</v>
      </c>
      <c r="N12" s="61">
        <f t="shared" si="0"/>
        <v>30.243000000000002</v>
      </c>
      <c r="O12" s="61">
        <f t="shared" si="0"/>
        <v>2.6420000000000003</v>
      </c>
      <c r="P12" s="13"/>
    </row>
    <row r="13" spans="1:16" s="33" customFormat="1" ht="36.75" customHeight="1" x14ac:dyDescent="0.2">
      <c r="A13" s="110"/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2"/>
      <c r="P13" s="13"/>
    </row>
    <row r="14" spans="1:16" s="33" customFormat="1" ht="34.5" customHeight="1" x14ac:dyDescent="0.2">
      <c r="A14" s="92"/>
      <c r="B14" s="83" t="s">
        <v>2</v>
      </c>
      <c r="C14" s="107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9"/>
      <c r="P14" s="13"/>
    </row>
    <row r="15" spans="1:16" s="33" customFormat="1" ht="57" customHeight="1" x14ac:dyDescent="0.2">
      <c r="A15" s="44" t="s">
        <v>40</v>
      </c>
      <c r="B15" s="59" t="s">
        <v>39</v>
      </c>
      <c r="C15" s="71" t="s">
        <v>28</v>
      </c>
      <c r="D15" s="47">
        <v>3.9272</v>
      </c>
      <c r="E15" s="47">
        <v>6.8422999999999998</v>
      </c>
      <c r="F15" s="47">
        <v>11.186999999999999</v>
      </c>
      <c r="G15" s="47">
        <v>131.46</v>
      </c>
      <c r="H15" s="47">
        <v>5.8600000000000006E-2</v>
      </c>
      <c r="I15" s="47">
        <v>10.745000000000001</v>
      </c>
      <c r="J15" s="48">
        <v>7</v>
      </c>
      <c r="K15" s="48">
        <v>2.4790000000000001</v>
      </c>
      <c r="L15" s="48">
        <v>56.277000000000001</v>
      </c>
      <c r="M15" s="48">
        <v>78.415999999999997</v>
      </c>
      <c r="N15" s="48">
        <v>29.794999999999998</v>
      </c>
      <c r="O15" s="48">
        <v>0.16600000000000001</v>
      </c>
      <c r="P15" s="13"/>
    </row>
    <row r="16" spans="1:16" s="33" customFormat="1" ht="48.75" customHeight="1" x14ac:dyDescent="0.2">
      <c r="A16" s="44" t="s">
        <v>37</v>
      </c>
      <c r="B16" s="60" t="s">
        <v>38</v>
      </c>
      <c r="C16" s="46">
        <v>200</v>
      </c>
      <c r="D16" s="47">
        <v>0.66</v>
      </c>
      <c r="E16" s="47">
        <v>0.09</v>
      </c>
      <c r="F16" s="47">
        <v>12.03</v>
      </c>
      <c r="G16" s="47">
        <v>92.9</v>
      </c>
      <c r="H16" s="47">
        <v>0.02</v>
      </c>
      <c r="I16" s="47">
        <v>0.90749999999999997</v>
      </c>
      <c r="J16" s="48">
        <v>0</v>
      </c>
      <c r="K16" s="48">
        <v>0.63500000000000001</v>
      </c>
      <c r="L16" s="48">
        <v>40.6</v>
      </c>
      <c r="M16" s="48">
        <v>29.300000000000004</v>
      </c>
      <c r="N16" s="48">
        <v>21.825000000000003</v>
      </c>
      <c r="O16" s="48">
        <v>0.87250000000000028</v>
      </c>
      <c r="P16" s="13"/>
    </row>
    <row r="17" spans="1:16" s="39" customFormat="1" ht="45" customHeight="1" x14ac:dyDescent="0.2">
      <c r="A17" s="50" t="s">
        <v>53</v>
      </c>
      <c r="B17" s="49" t="s">
        <v>52</v>
      </c>
      <c r="C17" s="46">
        <v>30</v>
      </c>
      <c r="D17" s="47">
        <v>1.9799999999999998</v>
      </c>
      <c r="E17" s="47">
        <v>0.36</v>
      </c>
      <c r="F17" s="47">
        <v>11.88</v>
      </c>
      <c r="G17" s="47">
        <v>59.4</v>
      </c>
      <c r="H17" s="47">
        <v>5.1000000000000004E-2</v>
      </c>
      <c r="I17" s="47">
        <v>0</v>
      </c>
      <c r="J17" s="48">
        <v>0</v>
      </c>
      <c r="K17" s="48">
        <v>0.42</v>
      </c>
      <c r="L17" s="48">
        <v>8.6999999999999993</v>
      </c>
      <c r="M17" s="48">
        <v>45</v>
      </c>
      <c r="N17" s="48">
        <v>14.1</v>
      </c>
      <c r="O17" s="48">
        <v>1.17</v>
      </c>
      <c r="P17" s="38"/>
    </row>
    <row r="18" spans="1:16" s="39" customFormat="1" ht="30" customHeight="1" x14ac:dyDescent="0.2">
      <c r="A18" s="88"/>
      <c r="B18" s="86" t="s">
        <v>1</v>
      </c>
      <c r="C18" s="87">
        <v>495</v>
      </c>
      <c r="D18" s="89">
        <f>SUM(D15:D17)</f>
        <v>6.5671999999999997</v>
      </c>
      <c r="E18" s="89">
        <f t="shared" ref="E18:O18" si="1">SUM(E15:E17)</f>
        <v>7.2923</v>
      </c>
      <c r="F18" s="89">
        <f t="shared" si="1"/>
        <v>35.097000000000001</v>
      </c>
      <c r="G18" s="89">
        <f t="shared" si="1"/>
        <v>283.76</v>
      </c>
      <c r="H18" s="89">
        <f t="shared" si="1"/>
        <v>0.12959999999999999</v>
      </c>
      <c r="I18" s="89">
        <f t="shared" si="1"/>
        <v>11.652500000000002</v>
      </c>
      <c r="J18" s="89">
        <f t="shared" si="1"/>
        <v>7</v>
      </c>
      <c r="K18" s="89">
        <f t="shared" si="1"/>
        <v>3.5339999999999998</v>
      </c>
      <c r="L18" s="89">
        <f t="shared" si="1"/>
        <v>105.57700000000001</v>
      </c>
      <c r="M18" s="89">
        <f t="shared" si="1"/>
        <v>152.71600000000001</v>
      </c>
      <c r="N18" s="89">
        <f t="shared" si="1"/>
        <v>65.72</v>
      </c>
      <c r="O18" s="89">
        <f t="shared" si="1"/>
        <v>2.2084999999999999</v>
      </c>
      <c r="P18" s="38"/>
    </row>
    <row r="19" spans="1:16" s="39" customFormat="1" ht="30" customHeight="1" x14ac:dyDescent="0.2">
      <c r="A19" s="110"/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2"/>
      <c r="P19" s="38"/>
    </row>
    <row r="20" spans="1:16" s="39" customFormat="1" ht="30" customHeight="1" x14ac:dyDescent="0.2">
      <c r="A20" s="54"/>
      <c r="B20" s="84" t="s">
        <v>3</v>
      </c>
      <c r="C20" s="122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4"/>
      <c r="P20" s="38"/>
    </row>
    <row r="21" spans="1:16" s="33" customFormat="1" ht="51.75" customHeight="1" x14ac:dyDescent="0.2">
      <c r="A21" s="44" t="s">
        <v>26</v>
      </c>
      <c r="B21" s="45" t="s">
        <v>27</v>
      </c>
      <c r="C21" s="46" t="s">
        <v>28</v>
      </c>
      <c r="D21" s="47">
        <v>3.5114999999999998</v>
      </c>
      <c r="E21" s="47">
        <v>7.1619999999999999</v>
      </c>
      <c r="F21" s="47">
        <v>12.956</v>
      </c>
      <c r="G21" s="47">
        <v>135.94999999999999</v>
      </c>
      <c r="H21" s="47">
        <v>9.8000000000000004E-2</v>
      </c>
      <c r="I21" s="47">
        <v>8.4969999999999999</v>
      </c>
      <c r="J21" s="48">
        <v>8.98</v>
      </c>
      <c r="K21" s="48">
        <v>2.387</v>
      </c>
      <c r="L21" s="48">
        <v>38.151999999999994</v>
      </c>
      <c r="M21" s="48">
        <v>70.185000000000002</v>
      </c>
      <c r="N21" s="48">
        <v>26.067</v>
      </c>
      <c r="O21" s="48">
        <v>1.0469999999999999</v>
      </c>
      <c r="P21" s="13"/>
    </row>
    <row r="22" spans="1:16" s="35" customFormat="1" ht="58.5" hidden="1" customHeight="1" x14ac:dyDescent="0.2">
      <c r="A22" s="44" t="s">
        <v>30</v>
      </c>
      <c r="B22" s="49" t="s">
        <v>29</v>
      </c>
      <c r="C22" s="46">
        <v>200</v>
      </c>
      <c r="D22" s="47">
        <v>0.253</v>
      </c>
      <c r="E22" s="47">
        <v>0.11799999999999999</v>
      </c>
      <c r="F22" s="47">
        <v>28.865000000000002</v>
      </c>
      <c r="G22" s="47">
        <v>118.4</v>
      </c>
      <c r="H22" s="47">
        <v>1.7000000000000001E-2</v>
      </c>
      <c r="I22" s="47">
        <v>0.45</v>
      </c>
      <c r="J22" s="48">
        <v>0</v>
      </c>
      <c r="K22" s="48">
        <v>7.8E-2</v>
      </c>
      <c r="L22" s="48">
        <v>17.25</v>
      </c>
      <c r="M22" s="48">
        <v>11.879999999999999</v>
      </c>
      <c r="N22" s="48">
        <v>6.63</v>
      </c>
      <c r="O22" s="48">
        <v>0.70100000000000007</v>
      </c>
      <c r="P22" s="34"/>
    </row>
    <row r="23" spans="1:16" s="33" customFormat="1" ht="48.75" customHeight="1" x14ac:dyDescent="0.2">
      <c r="A23" s="44" t="s">
        <v>41</v>
      </c>
      <c r="B23" s="60" t="s">
        <v>21</v>
      </c>
      <c r="C23" s="46" t="s">
        <v>22</v>
      </c>
      <c r="D23" s="46">
        <v>7.0000000000000007E-2</v>
      </c>
      <c r="E23" s="46">
        <v>0.02</v>
      </c>
      <c r="F23" s="46">
        <v>10</v>
      </c>
      <c r="G23" s="47">
        <v>40</v>
      </c>
      <c r="H23" s="46"/>
      <c r="I23" s="46">
        <v>0.03</v>
      </c>
      <c r="J23" s="66"/>
      <c r="K23" s="66"/>
      <c r="L23" s="66">
        <v>11.1</v>
      </c>
      <c r="M23" s="66">
        <v>2.8</v>
      </c>
      <c r="N23" s="66">
        <v>1.4</v>
      </c>
      <c r="O23" s="66">
        <v>0.28000000000000003</v>
      </c>
      <c r="P23" s="13"/>
    </row>
    <row r="24" spans="1:16" s="33" customFormat="1" ht="48.75" customHeight="1" x14ac:dyDescent="0.2">
      <c r="A24" s="50" t="s">
        <v>53</v>
      </c>
      <c r="B24" s="49" t="s">
        <v>52</v>
      </c>
      <c r="C24" s="46">
        <v>30</v>
      </c>
      <c r="D24" s="47">
        <v>1.9799999999999998</v>
      </c>
      <c r="E24" s="47">
        <v>0.36</v>
      </c>
      <c r="F24" s="47">
        <v>11.88</v>
      </c>
      <c r="G24" s="47">
        <v>59.4</v>
      </c>
      <c r="H24" s="47">
        <v>5.1000000000000004E-2</v>
      </c>
      <c r="I24" s="47">
        <v>0</v>
      </c>
      <c r="J24" s="48">
        <v>0</v>
      </c>
      <c r="K24" s="48">
        <v>0.42</v>
      </c>
      <c r="L24" s="48">
        <v>8.6999999999999993</v>
      </c>
      <c r="M24" s="48">
        <v>45</v>
      </c>
      <c r="N24" s="48">
        <v>14.1</v>
      </c>
      <c r="O24" s="48">
        <v>1.17</v>
      </c>
      <c r="P24" s="13"/>
    </row>
    <row r="25" spans="1:16" s="33" customFormat="1" ht="38.25" customHeight="1" x14ac:dyDescent="0.2">
      <c r="A25" s="51"/>
      <c r="B25" s="80" t="s">
        <v>1</v>
      </c>
      <c r="C25" s="52">
        <v>495</v>
      </c>
      <c r="D25" s="53">
        <f>SUM(D21:D24)</f>
        <v>5.8144999999999998</v>
      </c>
      <c r="E25" s="53">
        <f t="shared" ref="E25:O25" si="2">SUM(E21:E24)</f>
        <v>7.66</v>
      </c>
      <c r="F25" s="53">
        <f t="shared" si="2"/>
        <v>63.701000000000001</v>
      </c>
      <c r="G25" s="53">
        <f t="shared" si="2"/>
        <v>353.75</v>
      </c>
      <c r="H25" s="53">
        <f t="shared" si="2"/>
        <v>0.16600000000000001</v>
      </c>
      <c r="I25" s="53">
        <f t="shared" si="2"/>
        <v>8.9769999999999985</v>
      </c>
      <c r="J25" s="53">
        <f t="shared" si="2"/>
        <v>8.98</v>
      </c>
      <c r="K25" s="53">
        <f t="shared" si="2"/>
        <v>2.8849999999999998</v>
      </c>
      <c r="L25" s="53">
        <f t="shared" si="2"/>
        <v>75.201999999999998</v>
      </c>
      <c r="M25" s="53">
        <f t="shared" si="2"/>
        <v>129.86500000000001</v>
      </c>
      <c r="N25" s="53">
        <f t="shared" si="2"/>
        <v>48.197000000000003</v>
      </c>
      <c r="O25" s="53">
        <f t="shared" si="2"/>
        <v>3.198</v>
      </c>
      <c r="P25" s="13"/>
    </row>
    <row r="26" spans="1:16" s="33" customFormat="1" ht="33.75" customHeight="1" x14ac:dyDescent="0.2">
      <c r="P26" s="20"/>
    </row>
    <row r="27" spans="1:16" s="33" customFormat="1" ht="31.5" customHeight="1" x14ac:dyDescent="0.2">
      <c r="A27" s="54"/>
      <c r="B27" s="85" t="s">
        <v>4</v>
      </c>
      <c r="C27" s="122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4"/>
      <c r="P27" s="13"/>
    </row>
    <row r="28" spans="1:16" s="39" customFormat="1" ht="40.5" customHeight="1" x14ac:dyDescent="0.2">
      <c r="A28" s="44" t="s">
        <v>48</v>
      </c>
      <c r="B28" s="45" t="s">
        <v>74</v>
      </c>
      <c r="C28" s="46" t="s">
        <v>31</v>
      </c>
      <c r="D28" s="47">
        <v>4.8825000000000003</v>
      </c>
      <c r="E28" s="47">
        <v>4.9354999999999993</v>
      </c>
      <c r="F28" s="47">
        <v>16.904</v>
      </c>
      <c r="G28" s="47">
        <v>143.4</v>
      </c>
      <c r="H28" s="47">
        <v>0.14850000000000002</v>
      </c>
      <c r="I28" s="47">
        <v>12.31</v>
      </c>
      <c r="J28" s="48">
        <v>3.2599999999999993</v>
      </c>
      <c r="K28" s="48">
        <v>1.339</v>
      </c>
      <c r="L28" s="48">
        <v>35.53</v>
      </c>
      <c r="M28" s="48">
        <v>96.685000000000002</v>
      </c>
      <c r="N28" s="48">
        <v>33.659999999999997</v>
      </c>
      <c r="O28" s="48">
        <v>1.6640000000000001</v>
      </c>
      <c r="P28" s="38"/>
    </row>
    <row r="29" spans="1:16" s="37" customFormat="1" ht="52.5" hidden="1" customHeight="1" x14ac:dyDescent="0.2">
      <c r="A29" s="44" t="s">
        <v>20</v>
      </c>
      <c r="B29" s="60" t="s">
        <v>33</v>
      </c>
      <c r="C29" s="46">
        <v>200</v>
      </c>
      <c r="D29" s="46">
        <v>0.75</v>
      </c>
      <c r="E29" s="46">
        <v>5.9999999999999991E-2</v>
      </c>
      <c r="F29" s="46">
        <v>27.93</v>
      </c>
      <c r="G29" s="46">
        <v>116.39999999999999</v>
      </c>
      <c r="H29" s="46">
        <v>1.6E-2</v>
      </c>
      <c r="I29" s="46">
        <v>0.6</v>
      </c>
      <c r="J29" s="66">
        <v>0</v>
      </c>
      <c r="K29" s="66">
        <v>0.82599999999999996</v>
      </c>
      <c r="L29" s="66">
        <v>33.22</v>
      </c>
      <c r="M29" s="66">
        <v>22.8</v>
      </c>
      <c r="N29" s="66">
        <v>18.159999999999997</v>
      </c>
      <c r="O29" s="66">
        <v>0.47999999999999987</v>
      </c>
      <c r="P29" s="36"/>
    </row>
    <row r="30" spans="1:16" s="39" customFormat="1" ht="52.5" customHeight="1" x14ac:dyDescent="0.2">
      <c r="A30" s="44" t="s">
        <v>13</v>
      </c>
      <c r="B30" s="60" t="s">
        <v>15</v>
      </c>
      <c r="C30" s="46" t="s">
        <v>16</v>
      </c>
      <c r="D30" s="46">
        <v>0.13</v>
      </c>
      <c r="E30" s="46">
        <v>0.02</v>
      </c>
      <c r="F30" s="46">
        <v>10.199999999999999</v>
      </c>
      <c r="G30" s="47">
        <v>42</v>
      </c>
      <c r="H30" s="46"/>
      <c r="I30" s="46">
        <v>2.0299999999999998</v>
      </c>
      <c r="J30" s="46">
        <v>0</v>
      </c>
      <c r="K30" s="46">
        <v>6.0000000000000001E-3</v>
      </c>
      <c r="L30" s="46">
        <v>13.25</v>
      </c>
      <c r="M30" s="46">
        <v>3.96</v>
      </c>
      <c r="N30" s="46">
        <v>2.16</v>
      </c>
      <c r="O30" s="66">
        <v>0.33300000000000002</v>
      </c>
      <c r="P30" s="38"/>
    </row>
    <row r="31" spans="1:16" s="39" customFormat="1" ht="52.5" customHeight="1" x14ac:dyDescent="0.2">
      <c r="A31" s="50" t="s">
        <v>53</v>
      </c>
      <c r="B31" s="49" t="s">
        <v>52</v>
      </c>
      <c r="C31" s="46">
        <v>30</v>
      </c>
      <c r="D31" s="47">
        <v>1.9799999999999998</v>
      </c>
      <c r="E31" s="47">
        <v>0.36</v>
      </c>
      <c r="F31" s="47">
        <v>11.88</v>
      </c>
      <c r="G31" s="47">
        <v>59.4</v>
      </c>
      <c r="H31" s="47">
        <v>5.1000000000000004E-2</v>
      </c>
      <c r="I31" s="47">
        <v>0</v>
      </c>
      <c r="J31" s="48">
        <v>0</v>
      </c>
      <c r="K31" s="48">
        <v>0.42</v>
      </c>
      <c r="L31" s="48">
        <v>8.6999999999999993</v>
      </c>
      <c r="M31" s="48">
        <v>45</v>
      </c>
      <c r="N31" s="48">
        <v>14.1</v>
      </c>
      <c r="O31" s="48">
        <v>1.17</v>
      </c>
      <c r="P31" s="38"/>
    </row>
    <row r="32" spans="1:16" s="39" customFormat="1" ht="39.75" customHeight="1" x14ac:dyDescent="0.2">
      <c r="A32" s="54"/>
      <c r="B32" s="67" t="s">
        <v>1</v>
      </c>
      <c r="C32" s="52">
        <v>490</v>
      </c>
      <c r="D32" s="53">
        <f>SUM(D28:D31)</f>
        <v>7.7424999999999997</v>
      </c>
      <c r="E32" s="53">
        <f t="shared" ref="E32:O32" si="3">SUM(E28:E31)</f>
        <v>5.3754999999999988</v>
      </c>
      <c r="F32" s="53">
        <f t="shared" si="3"/>
        <v>66.914000000000001</v>
      </c>
      <c r="G32" s="53">
        <f t="shared" si="3"/>
        <v>361.2</v>
      </c>
      <c r="H32" s="53">
        <f t="shared" si="3"/>
        <v>0.21550000000000002</v>
      </c>
      <c r="I32" s="53">
        <f t="shared" si="3"/>
        <v>14.94</v>
      </c>
      <c r="J32" s="53">
        <f t="shared" si="3"/>
        <v>3.2599999999999993</v>
      </c>
      <c r="K32" s="53">
        <f t="shared" si="3"/>
        <v>2.5909999999999997</v>
      </c>
      <c r="L32" s="53">
        <f t="shared" si="3"/>
        <v>90.7</v>
      </c>
      <c r="M32" s="53">
        <f t="shared" si="3"/>
        <v>168.44499999999999</v>
      </c>
      <c r="N32" s="53">
        <f t="shared" si="3"/>
        <v>68.079999999999984</v>
      </c>
      <c r="O32" s="53">
        <f t="shared" si="3"/>
        <v>3.6470000000000002</v>
      </c>
      <c r="P32" s="38"/>
    </row>
    <row r="33" spans="1:16" s="33" customFormat="1" ht="36.75" customHeight="1" x14ac:dyDescent="0.2">
      <c r="P33" s="13"/>
    </row>
    <row r="34" spans="1:16" s="33" customFormat="1" ht="32.25" customHeight="1" x14ac:dyDescent="0.2">
      <c r="A34" s="54"/>
      <c r="B34" s="85" t="s">
        <v>5</v>
      </c>
      <c r="C34" s="107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9"/>
      <c r="P34" s="13"/>
    </row>
    <row r="35" spans="1:16" s="33" customFormat="1" ht="44.25" customHeight="1" x14ac:dyDescent="0.2">
      <c r="A35" s="44" t="s">
        <v>36</v>
      </c>
      <c r="B35" s="59" t="s">
        <v>57</v>
      </c>
      <c r="C35" s="71" t="s">
        <v>28</v>
      </c>
      <c r="D35" s="72">
        <v>3.1775000000000002</v>
      </c>
      <c r="E35" s="72">
        <v>7.3960000000000008</v>
      </c>
      <c r="F35" s="72">
        <v>2.1015000000000001</v>
      </c>
      <c r="G35" s="72">
        <v>86.8</v>
      </c>
      <c r="H35" s="72">
        <v>1.2999999999999999E-2</v>
      </c>
      <c r="I35" s="72">
        <v>1.7310000000000001</v>
      </c>
      <c r="J35" s="48">
        <v>10.82</v>
      </c>
      <c r="K35" s="48">
        <v>2.3820000000000001</v>
      </c>
      <c r="L35" s="48">
        <v>31.134999999999998</v>
      </c>
      <c r="M35" s="48">
        <v>19.45</v>
      </c>
      <c r="N35" s="48">
        <v>2.4780000000000002</v>
      </c>
      <c r="O35" s="48">
        <v>0.19800000000000001</v>
      </c>
      <c r="P35" s="13"/>
    </row>
    <row r="36" spans="1:16" s="35" customFormat="1" ht="53.25" hidden="1" customHeight="1" x14ac:dyDescent="0.2">
      <c r="A36" s="62"/>
      <c r="B36" s="73"/>
      <c r="C36" s="64"/>
      <c r="D36" s="64"/>
      <c r="E36" s="64"/>
      <c r="F36" s="64"/>
      <c r="G36" s="68"/>
      <c r="H36" s="64"/>
      <c r="I36" s="64"/>
      <c r="J36" s="64"/>
      <c r="K36" s="64"/>
      <c r="L36" s="64"/>
      <c r="M36" s="64"/>
      <c r="N36" s="64"/>
      <c r="O36" s="65"/>
      <c r="P36" s="34"/>
    </row>
    <row r="37" spans="1:16" s="39" customFormat="1" ht="48" customHeight="1" x14ac:dyDescent="0.2">
      <c r="A37" s="44" t="s">
        <v>37</v>
      </c>
      <c r="B37" s="60" t="s">
        <v>38</v>
      </c>
      <c r="C37" s="46">
        <v>200</v>
      </c>
      <c r="D37" s="47">
        <v>0.66</v>
      </c>
      <c r="E37" s="47">
        <v>0.09</v>
      </c>
      <c r="F37" s="47">
        <v>22.03</v>
      </c>
      <c r="G37" s="47">
        <v>92.9</v>
      </c>
      <c r="H37" s="47">
        <v>0.02</v>
      </c>
      <c r="I37" s="47">
        <v>0.90749999999999997</v>
      </c>
      <c r="J37" s="48">
        <v>0</v>
      </c>
      <c r="K37" s="48">
        <v>0.63500000000000001</v>
      </c>
      <c r="L37" s="48">
        <v>40.6</v>
      </c>
      <c r="M37" s="48">
        <v>29.300000000000004</v>
      </c>
      <c r="N37" s="48">
        <v>21.825000000000003</v>
      </c>
      <c r="O37" s="48">
        <v>0.87250000000000028</v>
      </c>
      <c r="P37" s="38"/>
    </row>
    <row r="38" spans="1:16" s="39" customFormat="1" ht="48" customHeight="1" x14ac:dyDescent="0.2">
      <c r="A38" s="50" t="s">
        <v>53</v>
      </c>
      <c r="B38" s="49" t="s">
        <v>52</v>
      </c>
      <c r="C38" s="46">
        <v>30</v>
      </c>
      <c r="D38" s="47">
        <v>1.9799999999999998</v>
      </c>
      <c r="E38" s="47">
        <v>0.36</v>
      </c>
      <c r="F38" s="47">
        <v>11.88</v>
      </c>
      <c r="G38" s="47">
        <v>59.4</v>
      </c>
      <c r="H38" s="47">
        <v>5.1000000000000004E-2</v>
      </c>
      <c r="I38" s="47">
        <v>0</v>
      </c>
      <c r="J38" s="48">
        <v>0</v>
      </c>
      <c r="K38" s="48">
        <v>0.42</v>
      </c>
      <c r="L38" s="48">
        <v>8.6999999999999993</v>
      </c>
      <c r="M38" s="48">
        <v>45</v>
      </c>
      <c r="N38" s="48">
        <v>14.1</v>
      </c>
      <c r="O38" s="48">
        <v>1.17</v>
      </c>
      <c r="P38" s="38"/>
    </row>
    <row r="39" spans="1:16" s="33" customFormat="1" ht="33" customHeight="1" x14ac:dyDescent="0.2">
      <c r="A39" s="54"/>
      <c r="B39" s="69" t="s">
        <v>1</v>
      </c>
      <c r="C39" s="52">
        <v>495</v>
      </c>
      <c r="D39" s="70">
        <f>SUM(D35:D38)</f>
        <v>5.8174999999999999</v>
      </c>
      <c r="E39" s="70">
        <f t="shared" ref="E39:O39" si="4">SUM(E35:E38)</f>
        <v>7.846000000000001</v>
      </c>
      <c r="F39" s="70">
        <f t="shared" si="4"/>
        <v>36.011500000000005</v>
      </c>
      <c r="G39" s="70">
        <f t="shared" si="4"/>
        <v>239.1</v>
      </c>
      <c r="H39" s="70">
        <f t="shared" si="4"/>
        <v>8.4000000000000005E-2</v>
      </c>
      <c r="I39" s="70">
        <f t="shared" si="4"/>
        <v>2.6385000000000001</v>
      </c>
      <c r="J39" s="70">
        <f t="shared" si="4"/>
        <v>10.82</v>
      </c>
      <c r="K39" s="70">
        <f t="shared" si="4"/>
        <v>3.4370000000000003</v>
      </c>
      <c r="L39" s="70">
        <f t="shared" si="4"/>
        <v>80.435000000000002</v>
      </c>
      <c r="M39" s="70">
        <f t="shared" si="4"/>
        <v>93.75</v>
      </c>
      <c r="N39" s="70">
        <f t="shared" si="4"/>
        <v>38.403000000000006</v>
      </c>
      <c r="O39" s="70">
        <f t="shared" si="4"/>
        <v>2.2404999999999999</v>
      </c>
      <c r="P39" s="13"/>
    </row>
    <row r="40" spans="1:16" s="33" customFormat="1" ht="33" customHeight="1" x14ac:dyDescent="0.2">
      <c r="A40" s="54"/>
      <c r="B40" s="69"/>
      <c r="C40" s="94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6"/>
      <c r="P40" s="13"/>
    </row>
    <row r="41" spans="1:16" s="33" customFormat="1" ht="28.5" customHeight="1" x14ac:dyDescent="0.2">
      <c r="A41" s="54"/>
      <c r="B41" s="84" t="s">
        <v>6</v>
      </c>
      <c r="C41" s="107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9"/>
      <c r="P41" s="13"/>
    </row>
    <row r="42" spans="1:16" s="33" customFormat="1" ht="55.5" customHeight="1" x14ac:dyDescent="0.2">
      <c r="A42" s="78" t="s">
        <v>45</v>
      </c>
      <c r="B42" s="79" t="s">
        <v>54</v>
      </c>
      <c r="C42" s="46">
        <v>250</v>
      </c>
      <c r="D42" s="47">
        <v>6.29</v>
      </c>
      <c r="E42" s="47">
        <v>5.47</v>
      </c>
      <c r="F42" s="47">
        <v>16.535</v>
      </c>
      <c r="G42" s="47">
        <v>153.25</v>
      </c>
      <c r="H42" s="47">
        <v>0.22750000000000001</v>
      </c>
      <c r="I42" s="48">
        <v>5.8250000000000002</v>
      </c>
      <c r="J42" s="48">
        <v>0</v>
      </c>
      <c r="K42" s="48">
        <v>2.4249999999999998</v>
      </c>
      <c r="L42" s="48">
        <v>44.674999999999997</v>
      </c>
      <c r="M42" s="48">
        <v>88.1</v>
      </c>
      <c r="N42" s="48">
        <v>35.575000000000003</v>
      </c>
      <c r="O42" s="47">
        <v>2.0499999999999998</v>
      </c>
      <c r="P42" s="13"/>
    </row>
    <row r="43" spans="1:16" s="33" customFormat="1" ht="48.75" customHeight="1" x14ac:dyDescent="0.2">
      <c r="A43" s="44" t="s">
        <v>41</v>
      </c>
      <c r="B43" s="60" t="s">
        <v>21</v>
      </c>
      <c r="C43" s="46" t="s">
        <v>22</v>
      </c>
      <c r="D43" s="46">
        <v>7.0000000000000007E-2</v>
      </c>
      <c r="E43" s="46">
        <v>0.02</v>
      </c>
      <c r="F43" s="46">
        <v>10</v>
      </c>
      <c r="G43" s="47">
        <v>40</v>
      </c>
      <c r="H43" s="46"/>
      <c r="I43" s="46">
        <v>0.03</v>
      </c>
      <c r="J43" s="66"/>
      <c r="K43" s="66"/>
      <c r="L43" s="66">
        <v>11.1</v>
      </c>
      <c r="M43" s="66">
        <v>2.8</v>
      </c>
      <c r="N43" s="66">
        <v>1.4</v>
      </c>
      <c r="O43" s="66">
        <v>0.28000000000000003</v>
      </c>
      <c r="P43" s="13"/>
    </row>
    <row r="44" spans="1:16" s="33" customFormat="1" ht="45" customHeight="1" x14ac:dyDescent="0.2">
      <c r="A44" s="50" t="s">
        <v>53</v>
      </c>
      <c r="B44" s="49" t="s">
        <v>52</v>
      </c>
      <c r="C44" s="46">
        <v>30</v>
      </c>
      <c r="D44" s="47">
        <v>1.9799999999999998</v>
      </c>
      <c r="E44" s="47">
        <v>0.36</v>
      </c>
      <c r="F44" s="47">
        <v>11.88</v>
      </c>
      <c r="G44" s="47">
        <v>59.4</v>
      </c>
      <c r="H44" s="47">
        <v>5.1000000000000004E-2</v>
      </c>
      <c r="I44" s="47">
        <v>0</v>
      </c>
      <c r="J44" s="48">
        <v>0</v>
      </c>
      <c r="K44" s="48">
        <v>0.42</v>
      </c>
      <c r="L44" s="48">
        <v>8.6999999999999993</v>
      </c>
      <c r="M44" s="48">
        <v>45</v>
      </c>
      <c r="N44" s="48">
        <v>14.1</v>
      </c>
      <c r="O44" s="48">
        <v>1.17</v>
      </c>
      <c r="P44" s="13"/>
    </row>
    <row r="45" spans="1:16" s="33" customFormat="1" ht="38.25" customHeight="1" x14ac:dyDescent="0.2">
      <c r="A45" s="93"/>
      <c r="B45" s="80" t="s">
        <v>1</v>
      </c>
      <c r="C45" s="52">
        <v>480</v>
      </c>
      <c r="D45" s="53">
        <f>SUM(D42:D44)</f>
        <v>8.34</v>
      </c>
      <c r="E45" s="53">
        <f t="shared" ref="E45:O45" si="5">SUM(E42:E44)</f>
        <v>5.85</v>
      </c>
      <c r="F45" s="53">
        <f t="shared" si="5"/>
        <v>38.414999999999999</v>
      </c>
      <c r="G45" s="53">
        <f t="shared" si="5"/>
        <v>252.65</v>
      </c>
      <c r="H45" s="53">
        <f t="shared" si="5"/>
        <v>0.27850000000000003</v>
      </c>
      <c r="I45" s="53">
        <f t="shared" si="5"/>
        <v>5.8550000000000004</v>
      </c>
      <c r="J45" s="53">
        <f t="shared" si="5"/>
        <v>0</v>
      </c>
      <c r="K45" s="53">
        <f t="shared" si="5"/>
        <v>2.8449999999999998</v>
      </c>
      <c r="L45" s="53">
        <f t="shared" si="5"/>
        <v>64.474999999999994</v>
      </c>
      <c r="M45" s="53">
        <f t="shared" si="5"/>
        <v>135.89999999999998</v>
      </c>
      <c r="N45" s="53">
        <f t="shared" si="5"/>
        <v>51.075000000000003</v>
      </c>
      <c r="O45" s="53">
        <f t="shared" si="5"/>
        <v>3.5</v>
      </c>
      <c r="P45" s="13"/>
    </row>
    <row r="46" spans="1:16" s="33" customFormat="1" ht="28.5" customHeight="1" x14ac:dyDescent="0.2">
      <c r="A46" s="58"/>
      <c r="B46" s="69" t="s">
        <v>56</v>
      </c>
      <c r="C46" s="52">
        <f>C12+C18+C25+C32+C39+C45</f>
        <v>2945</v>
      </c>
      <c r="D46" s="61">
        <f>D12+D18+D25+D32+D39+D45</f>
        <v>42.589699999999993</v>
      </c>
      <c r="E46" s="61">
        <f t="shared" ref="E46:O46" si="6">E12+E18+E25+E32+E39+E45</f>
        <v>40.761800000000001</v>
      </c>
      <c r="F46" s="61">
        <f t="shared" si="6"/>
        <v>274.41850000000005</v>
      </c>
      <c r="G46" s="61">
        <f t="shared" si="6"/>
        <v>1730.61</v>
      </c>
      <c r="H46" s="61">
        <f t="shared" si="6"/>
        <v>0.99059999999999993</v>
      </c>
      <c r="I46" s="61">
        <f t="shared" si="6"/>
        <v>144.79900000000001</v>
      </c>
      <c r="J46" s="61">
        <f t="shared" si="6"/>
        <v>48.38</v>
      </c>
      <c r="K46" s="61">
        <f t="shared" si="6"/>
        <v>19.138999999999999</v>
      </c>
      <c r="L46" s="61">
        <f t="shared" si="6"/>
        <v>480.33900000000006</v>
      </c>
      <c r="M46" s="61">
        <f t="shared" si="6"/>
        <v>784.01599999999996</v>
      </c>
      <c r="N46" s="61">
        <f t="shared" si="6"/>
        <v>301.71799999999996</v>
      </c>
      <c r="O46" s="61">
        <f t="shared" si="6"/>
        <v>17.436</v>
      </c>
      <c r="P46" s="13"/>
    </row>
    <row r="47" spans="1:16" s="33" customFormat="1" ht="34.5" customHeight="1" x14ac:dyDescent="0.2">
      <c r="A47" s="125"/>
      <c r="B47" s="125"/>
      <c r="C47" s="125"/>
      <c r="D47" s="125"/>
      <c r="E47" s="125"/>
      <c r="F47" s="125"/>
      <c r="G47" s="125"/>
      <c r="H47" s="125"/>
      <c r="I47" s="125"/>
      <c r="J47" s="125"/>
      <c r="K47" s="125"/>
      <c r="L47" s="125"/>
      <c r="M47" s="125"/>
      <c r="N47" s="125"/>
      <c r="O47" s="125"/>
      <c r="P47" s="13"/>
    </row>
    <row r="48" spans="1:16" s="33" customFormat="1" ht="27.75" customHeight="1" x14ac:dyDescent="0.2">
      <c r="A48" s="98" t="s">
        <v>7</v>
      </c>
      <c r="B48" s="99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100"/>
      <c r="P48" s="13"/>
    </row>
    <row r="49" spans="1:16" s="33" customFormat="1" ht="33" customHeight="1" x14ac:dyDescent="0.2">
      <c r="A49" s="58"/>
      <c r="B49" s="83" t="s">
        <v>14</v>
      </c>
      <c r="C49" s="107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9"/>
      <c r="P49" s="13"/>
    </row>
    <row r="50" spans="1:16" s="33" customFormat="1" ht="53.25" customHeight="1" x14ac:dyDescent="0.2">
      <c r="A50" s="44" t="s">
        <v>18</v>
      </c>
      <c r="B50" s="59" t="s">
        <v>42</v>
      </c>
      <c r="C50" s="71" t="s">
        <v>31</v>
      </c>
      <c r="D50" s="72">
        <v>4.0514999999999999</v>
      </c>
      <c r="E50" s="72">
        <v>4.1594999999999995</v>
      </c>
      <c r="F50" s="72">
        <v>18.250999999999998</v>
      </c>
      <c r="G50" s="72">
        <v>138.85</v>
      </c>
      <c r="H50" s="72">
        <v>0.11650000000000001</v>
      </c>
      <c r="I50" s="72">
        <v>8.3520000000000003</v>
      </c>
      <c r="J50" s="48">
        <v>3.9799999999999995</v>
      </c>
      <c r="K50" s="48">
        <v>1.4470000000000001</v>
      </c>
      <c r="L50" s="48">
        <v>33.802</v>
      </c>
      <c r="M50" s="48">
        <v>77.984999999999999</v>
      </c>
      <c r="N50" s="48">
        <v>28.716999999999999</v>
      </c>
      <c r="O50" s="48">
        <v>1.2370000000000001</v>
      </c>
      <c r="P50" s="13"/>
    </row>
    <row r="51" spans="1:16" s="35" customFormat="1" ht="55.5" hidden="1" customHeight="1" x14ac:dyDescent="0.2">
      <c r="A51" s="62"/>
      <c r="B51" s="75"/>
      <c r="C51" s="74"/>
      <c r="D51" s="74"/>
      <c r="E51" s="74"/>
      <c r="F51" s="74"/>
      <c r="G51" s="76"/>
      <c r="H51" s="74"/>
      <c r="I51" s="74"/>
      <c r="J51" s="74"/>
      <c r="K51" s="74"/>
      <c r="L51" s="74"/>
      <c r="M51" s="74"/>
      <c r="N51" s="74"/>
      <c r="O51" s="74"/>
      <c r="P51" s="34"/>
    </row>
    <row r="52" spans="1:16" s="33" customFormat="1" ht="42.75" customHeight="1" x14ac:dyDescent="0.2">
      <c r="A52" s="44" t="s">
        <v>13</v>
      </c>
      <c r="B52" s="60" t="s">
        <v>15</v>
      </c>
      <c r="C52" s="46" t="s">
        <v>16</v>
      </c>
      <c r="D52" s="46">
        <v>0.13</v>
      </c>
      <c r="E52" s="46">
        <v>0.02</v>
      </c>
      <c r="F52" s="46">
        <v>10.199999999999999</v>
      </c>
      <c r="G52" s="47">
        <v>42</v>
      </c>
      <c r="H52" s="46"/>
      <c r="I52" s="46">
        <v>2.0299999999999998</v>
      </c>
      <c r="J52" s="46">
        <v>0</v>
      </c>
      <c r="K52" s="46">
        <v>6.0000000000000001E-3</v>
      </c>
      <c r="L52" s="46">
        <v>13.25</v>
      </c>
      <c r="M52" s="46">
        <v>3.96</v>
      </c>
      <c r="N52" s="46">
        <v>2.16</v>
      </c>
      <c r="O52" s="66">
        <v>0.33300000000000002</v>
      </c>
      <c r="P52" s="13"/>
    </row>
    <row r="53" spans="1:16" s="33" customFormat="1" ht="49.5" customHeight="1" x14ac:dyDescent="0.2">
      <c r="A53" s="50" t="s">
        <v>53</v>
      </c>
      <c r="B53" s="49" t="s">
        <v>52</v>
      </c>
      <c r="C53" s="46">
        <v>30</v>
      </c>
      <c r="D53" s="47">
        <v>1.9799999999999998</v>
      </c>
      <c r="E53" s="47">
        <v>0.36</v>
      </c>
      <c r="F53" s="47">
        <v>11.88</v>
      </c>
      <c r="G53" s="47">
        <v>59.4</v>
      </c>
      <c r="H53" s="47">
        <v>5.1000000000000004E-2</v>
      </c>
      <c r="I53" s="47">
        <v>0</v>
      </c>
      <c r="J53" s="48">
        <v>0</v>
      </c>
      <c r="K53" s="48">
        <v>0.42</v>
      </c>
      <c r="L53" s="48">
        <v>8.6999999999999993</v>
      </c>
      <c r="M53" s="48">
        <v>45</v>
      </c>
      <c r="N53" s="48">
        <v>14.1</v>
      </c>
      <c r="O53" s="48">
        <v>1.17</v>
      </c>
      <c r="P53" s="13"/>
    </row>
    <row r="54" spans="1:16" s="33" customFormat="1" ht="28.5" customHeight="1" x14ac:dyDescent="0.2">
      <c r="A54" s="58"/>
      <c r="B54" s="69" t="s">
        <v>1</v>
      </c>
      <c r="C54" s="52">
        <v>490</v>
      </c>
      <c r="D54" s="70">
        <f>SUM(D50:D53)</f>
        <v>6.1614999999999993</v>
      </c>
      <c r="E54" s="70">
        <f t="shared" ref="E54:O54" si="7">SUM(E50:E53)</f>
        <v>4.5394999999999994</v>
      </c>
      <c r="F54" s="70">
        <f t="shared" si="7"/>
        <v>40.330999999999996</v>
      </c>
      <c r="G54" s="70">
        <f t="shared" si="7"/>
        <v>240.25</v>
      </c>
      <c r="H54" s="70">
        <f t="shared" si="7"/>
        <v>0.16750000000000001</v>
      </c>
      <c r="I54" s="70">
        <f t="shared" si="7"/>
        <v>10.382</v>
      </c>
      <c r="J54" s="70">
        <f t="shared" si="7"/>
        <v>3.9799999999999995</v>
      </c>
      <c r="K54" s="70">
        <f t="shared" si="7"/>
        <v>1.873</v>
      </c>
      <c r="L54" s="70">
        <f t="shared" si="7"/>
        <v>55.751999999999995</v>
      </c>
      <c r="M54" s="70">
        <f t="shared" si="7"/>
        <v>126.94499999999999</v>
      </c>
      <c r="N54" s="70">
        <f t="shared" si="7"/>
        <v>44.976999999999997</v>
      </c>
      <c r="O54" s="70">
        <f t="shared" si="7"/>
        <v>2.74</v>
      </c>
      <c r="P54" s="13"/>
    </row>
    <row r="55" spans="1:16" s="33" customFormat="1" ht="28.5" customHeight="1" x14ac:dyDescent="0.2">
      <c r="A55" s="116"/>
      <c r="B55" s="117"/>
      <c r="C55" s="117"/>
      <c r="D55" s="117"/>
      <c r="E55" s="117"/>
      <c r="F55" s="117"/>
      <c r="G55" s="117"/>
      <c r="H55" s="117"/>
      <c r="I55" s="117"/>
      <c r="J55" s="117"/>
      <c r="K55" s="117"/>
      <c r="L55" s="117"/>
      <c r="M55" s="117"/>
      <c r="N55" s="117"/>
      <c r="O55" s="118"/>
      <c r="P55" s="13"/>
    </row>
    <row r="56" spans="1:16" s="33" customFormat="1" ht="32.25" customHeight="1" x14ac:dyDescent="0.2">
      <c r="A56" s="58"/>
      <c r="B56" s="83" t="s">
        <v>2</v>
      </c>
      <c r="C56" s="107"/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9"/>
      <c r="P56" s="13"/>
    </row>
    <row r="57" spans="1:16" s="33" customFormat="1" ht="54.75" customHeight="1" x14ac:dyDescent="0.2">
      <c r="A57" s="44" t="s">
        <v>50</v>
      </c>
      <c r="B57" s="49" t="s">
        <v>76</v>
      </c>
      <c r="C57" s="46" t="s">
        <v>31</v>
      </c>
      <c r="D57" s="47">
        <v>8.0299999999999994</v>
      </c>
      <c r="E57" s="47">
        <v>9.15</v>
      </c>
      <c r="F57" s="47">
        <v>7.19</v>
      </c>
      <c r="G57" s="47">
        <v>168.63</v>
      </c>
      <c r="H57" s="47">
        <v>5.4999999999999993E-2</v>
      </c>
      <c r="I57" s="47">
        <v>0.79999999999999993</v>
      </c>
      <c r="J57" s="48">
        <v>5.8749999999999991</v>
      </c>
      <c r="K57" s="48">
        <v>1.5749999999999997</v>
      </c>
      <c r="L57" s="48">
        <v>23.724999999999998</v>
      </c>
      <c r="M57" s="48">
        <v>56.54999999999999</v>
      </c>
      <c r="N57" s="48">
        <v>16.75</v>
      </c>
      <c r="O57" s="48">
        <v>0.57499999999999996</v>
      </c>
      <c r="P57" s="13"/>
    </row>
    <row r="58" spans="1:16" s="39" customFormat="1" ht="48" customHeight="1" x14ac:dyDescent="0.2">
      <c r="A58" s="44" t="s">
        <v>41</v>
      </c>
      <c r="B58" s="60" t="s">
        <v>21</v>
      </c>
      <c r="C58" s="46" t="s">
        <v>22</v>
      </c>
      <c r="D58" s="46">
        <v>7.0000000000000007E-2</v>
      </c>
      <c r="E58" s="46">
        <v>0.02</v>
      </c>
      <c r="F58" s="46">
        <v>10</v>
      </c>
      <c r="G58" s="47">
        <v>40</v>
      </c>
      <c r="H58" s="46"/>
      <c r="I58" s="46">
        <v>0.03</v>
      </c>
      <c r="J58" s="66"/>
      <c r="K58" s="66"/>
      <c r="L58" s="66">
        <v>11.1</v>
      </c>
      <c r="M58" s="66">
        <v>2.8</v>
      </c>
      <c r="N58" s="66">
        <v>1.4</v>
      </c>
      <c r="O58" s="66">
        <v>0.28000000000000003</v>
      </c>
      <c r="P58" s="38"/>
    </row>
    <row r="59" spans="1:16" s="39" customFormat="1" ht="48" customHeight="1" x14ac:dyDescent="0.2">
      <c r="A59" s="91" t="s">
        <v>53</v>
      </c>
      <c r="B59" s="49" t="s">
        <v>52</v>
      </c>
      <c r="C59" s="46">
        <v>30</v>
      </c>
      <c r="D59" s="47">
        <v>1.9799999999999998</v>
      </c>
      <c r="E59" s="47">
        <v>0.36</v>
      </c>
      <c r="F59" s="47">
        <v>11.88</v>
      </c>
      <c r="G59" s="47">
        <v>59.4</v>
      </c>
      <c r="H59" s="47">
        <v>5.1000000000000004E-2</v>
      </c>
      <c r="I59" s="47">
        <v>0</v>
      </c>
      <c r="J59" s="48">
        <v>0</v>
      </c>
      <c r="K59" s="48">
        <v>0.42</v>
      </c>
      <c r="L59" s="48">
        <v>8.6999999999999993</v>
      </c>
      <c r="M59" s="48">
        <v>45</v>
      </c>
      <c r="N59" s="48">
        <v>14.1</v>
      </c>
      <c r="O59" s="48">
        <v>1.17</v>
      </c>
      <c r="P59" s="38"/>
    </row>
    <row r="60" spans="1:16" s="33" customFormat="1" ht="35.25" customHeight="1" x14ac:dyDescent="0.2">
      <c r="A60" s="58"/>
      <c r="B60" s="69" t="s">
        <v>8</v>
      </c>
      <c r="C60" s="52">
        <v>490</v>
      </c>
      <c r="D60" s="53">
        <f>SUM(D57:D59)</f>
        <v>10.08</v>
      </c>
      <c r="E60" s="53">
        <f t="shared" ref="E60:O60" si="8">SUM(E57:E59)</f>
        <v>9.5299999999999994</v>
      </c>
      <c r="F60" s="53">
        <f t="shared" si="8"/>
        <v>29.07</v>
      </c>
      <c r="G60" s="53">
        <f t="shared" si="8"/>
        <v>268.02999999999997</v>
      </c>
      <c r="H60" s="53">
        <f t="shared" si="8"/>
        <v>0.106</v>
      </c>
      <c r="I60" s="53">
        <f t="shared" si="8"/>
        <v>0.83</v>
      </c>
      <c r="J60" s="53">
        <f t="shared" si="8"/>
        <v>5.8749999999999991</v>
      </c>
      <c r="K60" s="53">
        <f t="shared" si="8"/>
        <v>1.9949999999999997</v>
      </c>
      <c r="L60" s="53">
        <f t="shared" si="8"/>
        <v>43.524999999999991</v>
      </c>
      <c r="M60" s="53">
        <f t="shared" si="8"/>
        <v>104.35</v>
      </c>
      <c r="N60" s="53">
        <f t="shared" si="8"/>
        <v>32.25</v>
      </c>
      <c r="O60" s="53">
        <f t="shared" si="8"/>
        <v>2.0249999999999999</v>
      </c>
      <c r="P60" s="13"/>
    </row>
    <row r="61" spans="1:16" s="33" customFormat="1" ht="35.25" customHeight="1" x14ac:dyDescent="0.2">
      <c r="A61" s="116"/>
      <c r="B61" s="117"/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8"/>
      <c r="P61" s="13"/>
    </row>
    <row r="62" spans="1:16" s="33" customFormat="1" ht="33" customHeight="1" x14ac:dyDescent="0.2">
      <c r="A62" s="92"/>
      <c r="B62" s="84" t="s">
        <v>3</v>
      </c>
      <c r="C62" s="113"/>
      <c r="D62" s="114"/>
      <c r="E62" s="114"/>
      <c r="F62" s="114"/>
      <c r="G62" s="114"/>
      <c r="H62" s="114"/>
      <c r="I62" s="114"/>
      <c r="J62" s="114"/>
      <c r="K62" s="114"/>
      <c r="L62" s="114"/>
      <c r="M62" s="114"/>
      <c r="N62" s="114"/>
      <c r="O62" s="115"/>
      <c r="P62" s="13"/>
    </row>
    <row r="63" spans="1:16" s="33" customFormat="1" ht="55.5" customHeight="1" x14ac:dyDescent="0.2">
      <c r="A63" s="44" t="s">
        <v>18</v>
      </c>
      <c r="B63" s="77" t="s">
        <v>75</v>
      </c>
      <c r="C63" s="46" t="s">
        <v>28</v>
      </c>
      <c r="D63" s="47">
        <v>4.3650000000000002</v>
      </c>
      <c r="E63" s="47">
        <v>8.3060000000000009</v>
      </c>
      <c r="F63" s="47">
        <v>8.2965</v>
      </c>
      <c r="G63" s="47">
        <v>132.15</v>
      </c>
      <c r="H63" s="47">
        <v>6.4500000000000002E-2</v>
      </c>
      <c r="I63" s="47">
        <v>16.050999999999998</v>
      </c>
      <c r="J63" s="48">
        <v>15.82</v>
      </c>
      <c r="K63" s="48">
        <v>2.472</v>
      </c>
      <c r="L63" s="48">
        <v>63.41</v>
      </c>
      <c r="M63" s="48">
        <v>71.5</v>
      </c>
      <c r="N63" s="48">
        <v>25.052999999999997</v>
      </c>
      <c r="O63" s="48">
        <v>1.0329999999999999</v>
      </c>
      <c r="P63" s="13"/>
    </row>
    <row r="64" spans="1:16" s="33" customFormat="1" ht="54.75" customHeight="1" x14ac:dyDescent="0.2">
      <c r="A64" s="44" t="s">
        <v>17</v>
      </c>
      <c r="B64" s="60" t="s">
        <v>19</v>
      </c>
      <c r="C64" s="46">
        <v>200</v>
      </c>
      <c r="D64" s="47">
        <v>0.67800000000000005</v>
      </c>
      <c r="E64" s="47">
        <v>0.27800000000000002</v>
      </c>
      <c r="F64" s="47">
        <v>10.78</v>
      </c>
      <c r="G64" s="47">
        <v>48.2</v>
      </c>
      <c r="H64" s="47">
        <v>1.2E-2</v>
      </c>
      <c r="I64" s="47">
        <v>100</v>
      </c>
      <c r="J64" s="48">
        <v>0</v>
      </c>
      <c r="K64" s="48">
        <v>0.76</v>
      </c>
      <c r="L64" s="48">
        <v>21.34</v>
      </c>
      <c r="M64" s="48">
        <v>3.44</v>
      </c>
      <c r="N64" s="48">
        <v>3.44</v>
      </c>
      <c r="O64" s="48">
        <v>0.63400000000000001</v>
      </c>
      <c r="P64" s="13"/>
    </row>
    <row r="65" spans="1:16" s="33" customFormat="1" ht="53.25" customHeight="1" x14ac:dyDescent="0.2">
      <c r="A65" s="50" t="s">
        <v>53</v>
      </c>
      <c r="B65" s="49" t="s">
        <v>52</v>
      </c>
      <c r="C65" s="46">
        <v>30</v>
      </c>
      <c r="D65" s="47">
        <v>1.9799999999999998</v>
      </c>
      <c r="E65" s="47">
        <v>0.36</v>
      </c>
      <c r="F65" s="47">
        <v>11.88</v>
      </c>
      <c r="G65" s="47">
        <v>59.4</v>
      </c>
      <c r="H65" s="47">
        <v>5.1000000000000004E-2</v>
      </c>
      <c r="I65" s="47">
        <v>0</v>
      </c>
      <c r="J65" s="48">
        <v>0</v>
      </c>
      <c r="K65" s="48">
        <v>0.42</v>
      </c>
      <c r="L65" s="48">
        <v>8.6999999999999993</v>
      </c>
      <c r="M65" s="48">
        <v>45</v>
      </c>
      <c r="N65" s="48">
        <v>14.1</v>
      </c>
      <c r="O65" s="48">
        <v>1.17</v>
      </c>
      <c r="P65" s="13"/>
    </row>
    <row r="66" spans="1:16" s="33" customFormat="1" ht="42" customHeight="1" x14ac:dyDescent="0.2">
      <c r="A66" s="58"/>
      <c r="B66" s="69" t="s">
        <v>1</v>
      </c>
      <c r="C66" s="52">
        <v>485</v>
      </c>
      <c r="D66" s="70">
        <f t="shared" ref="D66:O66" si="9">SUM(D63:D65)</f>
        <v>7.0229999999999997</v>
      </c>
      <c r="E66" s="70">
        <f t="shared" si="9"/>
        <v>8.9440000000000008</v>
      </c>
      <c r="F66" s="70">
        <f t="shared" si="9"/>
        <v>30.956499999999998</v>
      </c>
      <c r="G66" s="70">
        <f t="shared" si="9"/>
        <v>239.75000000000003</v>
      </c>
      <c r="H66" s="70">
        <f t="shared" si="9"/>
        <v>0.1275</v>
      </c>
      <c r="I66" s="70">
        <f t="shared" si="9"/>
        <v>116.051</v>
      </c>
      <c r="J66" s="70">
        <f t="shared" si="9"/>
        <v>15.82</v>
      </c>
      <c r="K66" s="70">
        <f t="shared" si="9"/>
        <v>3.6520000000000001</v>
      </c>
      <c r="L66" s="70">
        <f t="shared" si="9"/>
        <v>93.45</v>
      </c>
      <c r="M66" s="70">
        <f t="shared" si="9"/>
        <v>119.94</v>
      </c>
      <c r="N66" s="70">
        <f t="shared" si="9"/>
        <v>42.592999999999996</v>
      </c>
      <c r="O66" s="70">
        <f t="shared" si="9"/>
        <v>2.8369999999999997</v>
      </c>
      <c r="P66" s="20"/>
    </row>
    <row r="67" spans="1:16" s="33" customFormat="1" ht="42" customHeight="1" x14ac:dyDescent="0.2">
      <c r="A67" s="116"/>
      <c r="B67" s="117"/>
      <c r="C67" s="117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7"/>
      <c r="O67" s="118"/>
      <c r="P67" s="20"/>
    </row>
    <row r="68" spans="1:16" s="33" customFormat="1" ht="36" customHeight="1" x14ac:dyDescent="0.2">
      <c r="A68" s="58"/>
      <c r="B68" s="85" t="s">
        <v>4</v>
      </c>
      <c r="C68" s="116"/>
      <c r="D68" s="117"/>
      <c r="E68" s="117"/>
      <c r="F68" s="117"/>
      <c r="G68" s="117"/>
      <c r="H68" s="117"/>
      <c r="I68" s="117"/>
      <c r="J68" s="117"/>
      <c r="K68" s="117"/>
      <c r="L68" s="117"/>
      <c r="M68" s="117"/>
      <c r="N68" s="117"/>
      <c r="O68" s="118"/>
      <c r="P68" s="13"/>
    </row>
    <row r="69" spans="1:16" s="33" customFormat="1" ht="54" customHeight="1" x14ac:dyDescent="0.2">
      <c r="A69" s="44" t="s">
        <v>47</v>
      </c>
      <c r="B69" s="59" t="s">
        <v>46</v>
      </c>
      <c r="C69" s="46" t="s">
        <v>31</v>
      </c>
      <c r="D69" s="72">
        <v>4.0872000000000002</v>
      </c>
      <c r="E69" s="72">
        <v>6.2648000000000001</v>
      </c>
      <c r="F69" s="72">
        <v>12.7645</v>
      </c>
      <c r="G69" s="72">
        <v>134.11000000000001</v>
      </c>
      <c r="H69" s="72">
        <v>0.1071</v>
      </c>
      <c r="I69" s="72">
        <v>13.175000000000001</v>
      </c>
      <c r="J69" s="48">
        <v>2</v>
      </c>
      <c r="K69" s="48">
        <v>2.4390000000000001</v>
      </c>
      <c r="L69" s="48">
        <v>41.902000000000001</v>
      </c>
      <c r="M69" s="48">
        <v>86.591000000000008</v>
      </c>
      <c r="N69" s="48">
        <v>31.294999999999998</v>
      </c>
      <c r="O69" s="48">
        <v>1.2309999999999999</v>
      </c>
      <c r="P69" s="13"/>
    </row>
    <row r="70" spans="1:16" s="33" customFormat="1" ht="48" customHeight="1" x14ac:dyDescent="0.2">
      <c r="A70" s="90" t="s">
        <v>48</v>
      </c>
      <c r="B70" s="49" t="s">
        <v>49</v>
      </c>
      <c r="C70" s="46">
        <v>200</v>
      </c>
      <c r="D70" s="47">
        <v>0.54800000000000004</v>
      </c>
      <c r="E70" s="47">
        <v>6.8000000000000005E-2</v>
      </c>
      <c r="F70" s="47">
        <v>18.89</v>
      </c>
      <c r="G70" s="47">
        <v>79.3</v>
      </c>
      <c r="H70" s="47">
        <v>1.9000000000000003E-2</v>
      </c>
      <c r="I70" s="47">
        <v>0.30000000000000004</v>
      </c>
      <c r="J70" s="48">
        <v>0</v>
      </c>
      <c r="K70" s="48">
        <v>0.45100000000000007</v>
      </c>
      <c r="L70" s="48">
        <v>26.77</v>
      </c>
      <c r="M70" s="48">
        <v>21.08</v>
      </c>
      <c r="N70" s="48">
        <v>13.14</v>
      </c>
      <c r="O70" s="48">
        <v>0.46499999999999997</v>
      </c>
      <c r="P70" s="13"/>
    </row>
    <row r="71" spans="1:16" s="33" customFormat="1" ht="48" customHeight="1" x14ac:dyDescent="0.2">
      <c r="A71" s="50" t="s">
        <v>53</v>
      </c>
      <c r="B71" s="49" t="s">
        <v>52</v>
      </c>
      <c r="C71" s="46">
        <v>30</v>
      </c>
      <c r="D71" s="47">
        <v>1.9799999999999998</v>
      </c>
      <c r="E71" s="47">
        <v>0.36</v>
      </c>
      <c r="F71" s="47">
        <v>11.88</v>
      </c>
      <c r="G71" s="47">
        <v>59.4</v>
      </c>
      <c r="H71" s="47">
        <v>5.1000000000000004E-2</v>
      </c>
      <c r="I71" s="47">
        <v>0</v>
      </c>
      <c r="J71" s="48">
        <v>0</v>
      </c>
      <c r="K71" s="48">
        <v>0.42</v>
      </c>
      <c r="L71" s="48">
        <v>8.6999999999999993</v>
      </c>
      <c r="M71" s="48">
        <v>45</v>
      </c>
      <c r="N71" s="48">
        <v>14.1</v>
      </c>
      <c r="O71" s="48">
        <v>1.17</v>
      </c>
      <c r="P71" s="13"/>
    </row>
    <row r="72" spans="1:16" s="33" customFormat="1" ht="33" customHeight="1" x14ac:dyDescent="0.2">
      <c r="A72" s="58"/>
      <c r="B72" s="80" t="s">
        <v>1</v>
      </c>
      <c r="C72" s="52">
        <v>490</v>
      </c>
      <c r="D72" s="70">
        <f>SUM(D69:D71)</f>
        <v>6.6151999999999997</v>
      </c>
      <c r="E72" s="70">
        <f t="shared" ref="E72:O72" si="10">SUM(E69:E71)</f>
        <v>6.6928000000000001</v>
      </c>
      <c r="F72" s="70">
        <f t="shared" si="10"/>
        <v>43.534500000000001</v>
      </c>
      <c r="G72" s="70">
        <f t="shared" si="10"/>
        <v>272.81</v>
      </c>
      <c r="H72" s="70">
        <f t="shared" si="10"/>
        <v>0.17709999999999998</v>
      </c>
      <c r="I72" s="70">
        <f t="shared" si="10"/>
        <v>13.475000000000001</v>
      </c>
      <c r="J72" s="70">
        <f t="shared" si="10"/>
        <v>2</v>
      </c>
      <c r="K72" s="70">
        <f t="shared" si="10"/>
        <v>3.31</v>
      </c>
      <c r="L72" s="70">
        <f t="shared" si="10"/>
        <v>77.372</v>
      </c>
      <c r="M72" s="70">
        <f t="shared" si="10"/>
        <v>152.67099999999999</v>
      </c>
      <c r="N72" s="70">
        <f t="shared" si="10"/>
        <v>58.535000000000004</v>
      </c>
      <c r="O72" s="70">
        <f t="shared" si="10"/>
        <v>2.8659999999999997</v>
      </c>
      <c r="P72" s="13"/>
    </row>
    <row r="73" spans="1:16" s="33" customFormat="1" ht="33" customHeight="1" x14ac:dyDescent="0.2">
      <c r="A73" s="116"/>
      <c r="B73" s="117"/>
      <c r="C73" s="117"/>
      <c r="D73" s="117"/>
      <c r="E73" s="117"/>
      <c r="F73" s="117"/>
      <c r="G73" s="117"/>
      <c r="H73" s="117"/>
      <c r="I73" s="117"/>
      <c r="J73" s="117"/>
      <c r="K73" s="117"/>
      <c r="L73" s="117"/>
      <c r="M73" s="117"/>
      <c r="N73" s="117"/>
      <c r="O73" s="118"/>
      <c r="P73" s="13"/>
    </row>
    <row r="74" spans="1:16" s="33" customFormat="1" ht="33" customHeight="1" x14ac:dyDescent="0.2">
      <c r="A74" s="58"/>
      <c r="B74" s="85" t="s">
        <v>5</v>
      </c>
      <c r="C74" s="119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1"/>
      <c r="P74" s="13"/>
    </row>
    <row r="75" spans="1:16" s="33" customFormat="1" ht="53.25" customHeight="1" x14ac:dyDescent="0.2">
      <c r="A75" s="44" t="s">
        <v>35</v>
      </c>
      <c r="B75" s="59" t="s">
        <v>34</v>
      </c>
      <c r="C75" s="46" t="s">
        <v>28</v>
      </c>
      <c r="D75" s="47">
        <v>2.9764999999999997</v>
      </c>
      <c r="E75" s="47">
        <v>6.9895000000000005</v>
      </c>
      <c r="F75" s="47">
        <v>7.0659999999999998</v>
      </c>
      <c r="G75" s="47">
        <v>104.94999999999999</v>
      </c>
      <c r="H75" s="47">
        <v>4.8000000000000001E-2</v>
      </c>
      <c r="I75" s="47">
        <v>9.9969999999999999</v>
      </c>
      <c r="J75" s="48">
        <v>8.98</v>
      </c>
      <c r="K75" s="48">
        <v>2.3369999999999997</v>
      </c>
      <c r="L75" s="48">
        <v>44.877000000000002</v>
      </c>
      <c r="M75" s="48">
        <v>47.034999999999997</v>
      </c>
      <c r="N75" s="48">
        <v>16.067</v>
      </c>
      <c r="O75" s="48">
        <v>0.69699999999999995</v>
      </c>
      <c r="P75" s="13"/>
    </row>
    <row r="76" spans="1:16" s="33" customFormat="1" ht="52.5" customHeight="1" x14ac:dyDescent="0.2">
      <c r="A76" s="44" t="s">
        <v>41</v>
      </c>
      <c r="B76" s="60" t="s">
        <v>21</v>
      </c>
      <c r="C76" s="46" t="s">
        <v>22</v>
      </c>
      <c r="D76" s="46">
        <v>7.0000000000000007E-2</v>
      </c>
      <c r="E76" s="46">
        <v>0.02</v>
      </c>
      <c r="F76" s="46">
        <v>10</v>
      </c>
      <c r="G76" s="47">
        <v>40</v>
      </c>
      <c r="H76" s="46"/>
      <c r="I76" s="46">
        <v>0.03</v>
      </c>
      <c r="J76" s="66"/>
      <c r="K76" s="66"/>
      <c r="L76" s="66">
        <v>11.1</v>
      </c>
      <c r="M76" s="66">
        <v>2.8</v>
      </c>
      <c r="N76" s="66">
        <v>1.4</v>
      </c>
      <c r="O76" s="66">
        <v>0.28000000000000003</v>
      </c>
      <c r="P76" s="13"/>
    </row>
    <row r="77" spans="1:16" s="33" customFormat="1" ht="47.25" customHeight="1" x14ac:dyDescent="0.2">
      <c r="A77" s="50" t="s">
        <v>53</v>
      </c>
      <c r="B77" s="49" t="s">
        <v>52</v>
      </c>
      <c r="C77" s="46">
        <v>30</v>
      </c>
      <c r="D77" s="47">
        <v>1.9799999999999998</v>
      </c>
      <c r="E77" s="47">
        <v>0.36</v>
      </c>
      <c r="F77" s="47">
        <v>11.88</v>
      </c>
      <c r="G77" s="47">
        <v>59.4</v>
      </c>
      <c r="H77" s="47">
        <v>5.1000000000000004E-2</v>
      </c>
      <c r="I77" s="47">
        <v>0</v>
      </c>
      <c r="J77" s="48">
        <v>0</v>
      </c>
      <c r="K77" s="48">
        <v>0.42</v>
      </c>
      <c r="L77" s="48">
        <v>8.6999999999999993</v>
      </c>
      <c r="M77" s="48">
        <v>45</v>
      </c>
      <c r="N77" s="48">
        <v>14.1</v>
      </c>
      <c r="O77" s="48">
        <v>1.17</v>
      </c>
      <c r="P77" s="13"/>
    </row>
    <row r="78" spans="1:16" s="33" customFormat="1" ht="47.25" customHeight="1" x14ac:dyDescent="0.2">
      <c r="A78" s="50"/>
      <c r="B78" s="80" t="s">
        <v>1</v>
      </c>
      <c r="C78" s="52">
        <v>495</v>
      </c>
      <c r="D78" s="53">
        <f>D75+D76+D77</f>
        <v>5.0264999999999995</v>
      </c>
      <c r="E78" s="53">
        <f t="shared" ref="E78:O78" si="11">E75+E76+E77</f>
        <v>7.3695000000000004</v>
      </c>
      <c r="F78" s="53">
        <f t="shared" si="11"/>
        <v>28.945999999999998</v>
      </c>
      <c r="G78" s="53">
        <f t="shared" si="11"/>
        <v>204.35</v>
      </c>
      <c r="H78" s="53">
        <f t="shared" si="11"/>
        <v>9.9000000000000005E-2</v>
      </c>
      <c r="I78" s="53">
        <f t="shared" si="11"/>
        <v>10.026999999999999</v>
      </c>
      <c r="J78" s="53">
        <f t="shared" si="11"/>
        <v>8.98</v>
      </c>
      <c r="K78" s="53">
        <f t="shared" si="11"/>
        <v>2.7569999999999997</v>
      </c>
      <c r="L78" s="53">
        <f t="shared" si="11"/>
        <v>64.677000000000007</v>
      </c>
      <c r="M78" s="53">
        <f t="shared" si="11"/>
        <v>94.834999999999994</v>
      </c>
      <c r="N78" s="53">
        <f t="shared" si="11"/>
        <v>31.567</v>
      </c>
      <c r="O78" s="53">
        <f t="shared" si="11"/>
        <v>2.1469999999999998</v>
      </c>
      <c r="P78" s="13"/>
    </row>
    <row r="79" spans="1:16" s="33" customFormat="1" ht="33" customHeight="1" x14ac:dyDescent="0.2">
      <c r="P79" s="13"/>
    </row>
    <row r="80" spans="1:16" s="33" customFormat="1" ht="30.75" customHeight="1" x14ac:dyDescent="0.2">
      <c r="A80" s="58"/>
      <c r="B80" s="84" t="s">
        <v>6</v>
      </c>
      <c r="C80" s="116"/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18"/>
      <c r="P80" s="13"/>
    </row>
    <row r="81" spans="1:22" s="35" customFormat="1" ht="43.5" hidden="1" customHeight="1" x14ac:dyDescent="0.2">
      <c r="A81" s="62"/>
      <c r="B81" s="63"/>
      <c r="C81" s="64"/>
      <c r="D81" s="64"/>
      <c r="E81" s="64"/>
      <c r="F81" s="64"/>
      <c r="G81" s="64"/>
      <c r="H81" s="64"/>
      <c r="I81" s="64"/>
      <c r="J81" s="65"/>
      <c r="K81" s="65"/>
      <c r="L81" s="65"/>
      <c r="M81" s="65"/>
      <c r="N81" s="65"/>
      <c r="O81" s="65"/>
      <c r="P81" s="34"/>
    </row>
    <row r="82" spans="1:22" s="33" customFormat="1" ht="54.75" customHeight="1" x14ac:dyDescent="0.2">
      <c r="A82" s="44" t="s">
        <v>44</v>
      </c>
      <c r="B82" s="59" t="s">
        <v>43</v>
      </c>
      <c r="C82" s="46" t="s">
        <v>31</v>
      </c>
      <c r="D82" s="47">
        <v>2.5722</v>
      </c>
      <c r="E82" s="47">
        <v>5.9722999999999997</v>
      </c>
      <c r="F82" s="47">
        <v>1.7969999999999999</v>
      </c>
      <c r="G82" s="47">
        <v>70.86</v>
      </c>
      <c r="H82" s="47">
        <v>1.7100000000000001E-2</v>
      </c>
      <c r="I82" s="47">
        <v>0.8</v>
      </c>
      <c r="J82" s="48">
        <v>2</v>
      </c>
      <c r="K82" s="48">
        <v>2.3140000000000001</v>
      </c>
      <c r="L82" s="48">
        <v>24.152000000000001</v>
      </c>
      <c r="M82" s="48">
        <v>33.290999999999997</v>
      </c>
      <c r="N82" s="48">
        <v>8.745000000000001</v>
      </c>
      <c r="O82" s="48">
        <v>0.35599999999999998</v>
      </c>
      <c r="P82" s="13"/>
    </row>
    <row r="83" spans="1:22" s="33" customFormat="1" ht="30" customHeight="1" x14ac:dyDescent="0.2">
      <c r="A83" s="44" t="s">
        <v>17</v>
      </c>
      <c r="B83" s="60" t="s">
        <v>19</v>
      </c>
      <c r="C83" s="46">
        <v>200</v>
      </c>
      <c r="D83" s="47">
        <v>0.67800000000000005</v>
      </c>
      <c r="E83" s="47">
        <v>0.27800000000000002</v>
      </c>
      <c r="F83" s="47">
        <v>10.78</v>
      </c>
      <c r="G83" s="47">
        <v>48.2</v>
      </c>
      <c r="H83" s="47">
        <v>1.2E-2</v>
      </c>
      <c r="I83" s="47">
        <v>100</v>
      </c>
      <c r="J83" s="48">
        <v>0</v>
      </c>
      <c r="K83" s="48">
        <v>0.76</v>
      </c>
      <c r="L83" s="48">
        <v>21.34</v>
      </c>
      <c r="M83" s="48">
        <v>3.44</v>
      </c>
      <c r="N83" s="48">
        <v>3.44</v>
      </c>
      <c r="O83" s="48">
        <v>0.63400000000000001</v>
      </c>
      <c r="P83" s="13"/>
    </row>
    <row r="84" spans="1:22" s="33" customFormat="1" ht="40.5" customHeight="1" x14ac:dyDescent="0.2">
      <c r="A84" s="50" t="s">
        <v>53</v>
      </c>
      <c r="B84" s="49" t="s">
        <v>52</v>
      </c>
      <c r="C84" s="46">
        <v>30</v>
      </c>
      <c r="D84" s="47">
        <v>1.9799999999999998</v>
      </c>
      <c r="E84" s="47">
        <v>0.36</v>
      </c>
      <c r="F84" s="47">
        <v>11.88</v>
      </c>
      <c r="G84" s="47">
        <v>59.4</v>
      </c>
      <c r="H84" s="47">
        <v>5.1000000000000004E-2</v>
      </c>
      <c r="I84" s="47">
        <v>0</v>
      </c>
      <c r="J84" s="48">
        <v>0</v>
      </c>
      <c r="K84" s="48">
        <v>0.42</v>
      </c>
      <c r="L84" s="48">
        <v>8.6999999999999993</v>
      </c>
      <c r="M84" s="48">
        <v>45</v>
      </c>
      <c r="N84" s="48">
        <v>14.1</v>
      </c>
      <c r="O84" s="48">
        <v>1.17</v>
      </c>
      <c r="P84" s="13"/>
    </row>
    <row r="85" spans="1:22" s="33" customFormat="1" ht="27.75" customHeight="1" x14ac:dyDescent="0.2">
      <c r="A85" s="58"/>
      <c r="B85" s="69" t="s">
        <v>1</v>
      </c>
      <c r="C85" s="52">
        <v>490</v>
      </c>
      <c r="D85" s="53">
        <f>SUM(D82:D84)</f>
        <v>5.2302</v>
      </c>
      <c r="E85" s="53">
        <f t="shared" ref="E85:O85" si="12">SUM(E82:E84)</f>
        <v>6.6102999999999996</v>
      </c>
      <c r="F85" s="53">
        <f t="shared" si="12"/>
        <v>24.457000000000001</v>
      </c>
      <c r="G85" s="53">
        <f t="shared" si="12"/>
        <v>178.46</v>
      </c>
      <c r="H85" s="53">
        <f t="shared" si="12"/>
        <v>8.0100000000000005E-2</v>
      </c>
      <c r="I85" s="53">
        <f t="shared" si="12"/>
        <v>100.8</v>
      </c>
      <c r="J85" s="53">
        <f t="shared" si="12"/>
        <v>2</v>
      </c>
      <c r="K85" s="53">
        <f t="shared" si="12"/>
        <v>3.4939999999999998</v>
      </c>
      <c r="L85" s="53">
        <f t="shared" si="12"/>
        <v>54.192000000000007</v>
      </c>
      <c r="M85" s="53">
        <f t="shared" si="12"/>
        <v>81.730999999999995</v>
      </c>
      <c r="N85" s="53">
        <f t="shared" si="12"/>
        <v>26.285</v>
      </c>
      <c r="O85" s="53">
        <f t="shared" si="12"/>
        <v>2.16</v>
      </c>
      <c r="P85" s="13"/>
    </row>
    <row r="86" spans="1:22" ht="27" customHeight="1" x14ac:dyDescent="0.2">
      <c r="A86" s="58"/>
      <c r="B86" s="69" t="s">
        <v>55</v>
      </c>
      <c r="C86" s="52">
        <f>C54+C60+C66+C72+C78+C85</f>
        <v>2940</v>
      </c>
      <c r="D86" s="52">
        <f t="shared" ref="D86:O86" si="13">D54+D60+D66+D72+D78+D85</f>
        <v>40.136399999999995</v>
      </c>
      <c r="E86" s="52">
        <f t="shared" si="13"/>
        <v>43.686100000000003</v>
      </c>
      <c r="F86" s="52">
        <f t="shared" si="13"/>
        <v>197.29499999999999</v>
      </c>
      <c r="G86" s="52">
        <f t="shared" si="13"/>
        <v>1403.6499999999999</v>
      </c>
      <c r="H86" s="52">
        <f t="shared" si="13"/>
        <v>0.7572000000000001</v>
      </c>
      <c r="I86" s="52">
        <f t="shared" si="13"/>
        <v>251.565</v>
      </c>
      <c r="J86" s="52">
        <f t="shared" si="13"/>
        <v>38.655000000000001</v>
      </c>
      <c r="K86" s="52">
        <f t="shared" si="13"/>
        <v>17.081</v>
      </c>
      <c r="L86" s="52">
        <f t="shared" si="13"/>
        <v>388.96800000000002</v>
      </c>
      <c r="M86" s="52">
        <f t="shared" si="13"/>
        <v>680.47199999999998</v>
      </c>
      <c r="N86" s="52">
        <f t="shared" si="13"/>
        <v>236.20699999999999</v>
      </c>
      <c r="O86" s="52">
        <f t="shared" si="13"/>
        <v>14.775</v>
      </c>
      <c r="P86" s="13"/>
      <c r="Q86" s="33"/>
      <c r="R86" s="33"/>
      <c r="S86" s="33"/>
      <c r="T86" s="33"/>
      <c r="U86" s="33"/>
      <c r="V86" s="33"/>
    </row>
    <row r="87" spans="1:22" ht="29.25" customHeight="1" x14ac:dyDescent="0.2">
      <c r="A87" s="58"/>
      <c r="B87" s="80" t="s">
        <v>9</v>
      </c>
      <c r="C87" s="52">
        <f>C86+C46</f>
        <v>5885</v>
      </c>
      <c r="D87" s="52">
        <f t="shared" ref="D87:O87" si="14">D86+D46</f>
        <v>82.726099999999988</v>
      </c>
      <c r="E87" s="52">
        <f t="shared" si="14"/>
        <v>84.447900000000004</v>
      </c>
      <c r="F87" s="52">
        <f t="shared" si="14"/>
        <v>471.71350000000007</v>
      </c>
      <c r="G87" s="52">
        <f t="shared" si="14"/>
        <v>3134.2599999999998</v>
      </c>
      <c r="H87" s="52">
        <f t="shared" si="14"/>
        <v>1.7478</v>
      </c>
      <c r="I87" s="52">
        <f t="shared" si="14"/>
        <v>396.36400000000003</v>
      </c>
      <c r="J87" s="52">
        <f t="shared" si="14"/>
        <v>87.034999999999997</v>
      </c>
      <c r="K87" s="52">
        <f t="shared" si="14"/>
        <v>36.22</v>
      </c>
      <c r="L87" s="52">
        <f t="shared" si="14"/>
        <v>869.30700000000002</v>
      </c>
      <c r="M87" s="52">
        <f t="shared" si="14"/>
        <v>1464.4879999999998</v>
      </c>
      <c r="N87" s="52">
        <f t="shared" si="14"/>
        <v>537.92499999999995</v>
      </c>
      <c r="O87" s="52">
        <f t="shared" si="14"/>
        <v>32.210999999999999</v>
      </c>
      <c r="P87" s="13"/>
      <c r="Q87" s="33"/>
      <c r="R87" s="33"/>
      <c r="S87" s="33"/>
      <c r="T87" s="33"/>
      <c r="U87" s="33"/>
      <c r="V87" s="33"/>
    </row>
    <row r="88" spans="1:22" ht="29.25" customHeight="1" x14ac:dyDescent="0.2">
      <c r="A88" s="58"/>
      <c r="B88" s="81" t="s">
        <v>10</v>
      </c>
      <c r="C88" s="82">
        <f>C87/12</f>
        <v>490.41666666666669</v>
      </c>
      <c r="D88" s="57">
        <f>D87/12</f>
        <v>6.893841666666666</v>
      </c>
      <c r="E88" s="57">
        <f t="shared" ref="E88:O88" si="15">E87/12</f>
        <v>7.0373250000000001</v>
      </c>
      <c r="F88" s="57">
        <f t="shared" si="15"/>
        <v>39.309458333333339</v>
      </c>
      <c r="G88" s="57">
        <f t="shared" si="15"/>
        <v>261.18833333333333</v>
      </c>
      <c r="H88" s="57">
        <f t="shared" si="15"/>
        <v>0.14565</v>
      </c>
      <c r="I88" s="57">
        <f t="shared" si="15"/>
        <v>33.030333333333338</v>
      </c>
      <c r="J88" s="57">
        <f t="shared" si="15"/>
        <v>7.2529166666666667</v>
      </c>
      <c r="K88" s="57">
        <f t="shared" si="15"/>
        <v>3.0183333333333331</v>
      </c>
      <c r="L88" s="57">
        <f t="shared" si="15"/>
        <v>72.442250000000001</v>
      </c>
      <c r="M88" s="57">
        <f t="shared" si="15"/>
        <v>122.04066666666665</v>
      </c>
      <c r="N88" s="57">
        <f t="shared" si="15"/>
        <v>44.827083333333327</v>
      </c>
      <c r="O88" s="57">
        <f t="shared" si="15"/>
        <v>2.68425</v>
      </c>
      <c r="P88" s="13"/>
      <c r="Q88" s="33"/>
      <c r="R88" s="33"/>
      <c r="S88" s="33"/>
      <c r="T88" s="33"/>
      <c r="U88" s="33"/>
      <c r="V88" s="33"/>
    </row>
    <row r="89" spans="1:22" ht="21.95" customHeight="1" x14ac:dyDescent="0.2">
      <c r="A89" s="14"/>
      <c r="B89" s="15"/>
      <c r="C89" s="21"/>
      <c r="D89" s="22"/>
      <c r="E89" s="22"/>
      <c r="F89" s="22"/>
      <c r="G89" s="22"/>
      <c r="H89" s="14"/>
      <c r="I89" s="14"/>
      <c r="J89" s="18"/>
      <c r="K89" s="19"/>
      <c r="L89" s="19"/>
      <c r="M89" s="19"/>
      <c r="N89" s="19"/>
      <c r="O89" s="19"/>
      <c r="P89" s="13"/>
      <c r="Q89" s="33"/>
      <c r="R89" s="33"/>
      <c r="S89" s="33"/>
      <c r="T89" s="33"/>
      <c r="U89" s="33"/>
      <c r="V89" s="33"/>
    </row>
    <row r="90" spans="1:22" ht="21.95" customHeight="1" x14ac:dyDescent="0.2">
      <c r="A90" s="14"/>
      <c r="B90" s="17"/>
      <c r="C90" s="16"/>
      <c r="D90" s="14"/>
      <c r="E90" s="14"/>
      <c r="F90" s="14"/>
      <c r="G90" s="14"/>
      <c r="H90" s="14"/>
      <c r="I90" s="14"/>
      <c r="J90" s="18"/>
      <c r="K90" s="19"/>
      <c r="L90" s="19"/>
      <c r="M90" s="19"/>
      <c r="N90" s="19"/>
      <c r="O90" s="19"/>
      <c r="P90" s="13"/>
      <c r="Q90" s="33"/>
      <c r="R90" s="33"/>
      <c r="S90" s="33"/>
      <c r="T90" s="33"/>
      <c r="U90" s="33"/>
      <c r="V90" s="33"/>
    </row>
    <row r="91" spans="1:22" ht="21.95" customHeight="1" x14ac:dyDescent="0.2">
      <c r="A91" s="10"/>
      <c r="B91" s="11"/>
      <c r="C91" s="9"/>
      <c r="D91" s="9"/>
      <c r="E91" s="9"/>
      <c r="F91" s="9"/>
      <c r="G91" s="9"/>
      <c r="H91" s="9"/>
      <c r="I91" s="8"/>
      <c r="J91" s="11"/>
      <c r="K91" s="12"/>
      <c r="L91" s="12"/>
      <c r="M91" s="12"/>
      <c r="N91" s="12"/>
      <c r="O91" s="12"/>
      <c r="P91" s="13"/>
      <c r="Q91" s="33"/>
      <c r="R91" s="33"/>
      <c r="S91" s="33"/>
      <c r="T91" s="33"/>
      <c r="U91" s="33"/>
      <c r="V91" s="33"/>
    </row>
    <row r="92" spans="1:22" x14ac:dyDescent="0.2">
      <c r="A92" s="25"/>
      <c r="B92" s="26"/>
      <c r="C92" s="27"/>
      <c r="D92" s="26"/>
      <c r="E92" s="26"/>
      <c r="F92" s="26"/>
      <c r="G92" s="26"/>
      <c r="H92" s="25"/>
      <c r="I92" s="25"/>
      <c r="J92" s="13"/>
      <c r="K92" s="28"/>
      <c r="L92" s="28"/>
      <c r="M92" s="28"/>
      <c r="N92" s="28"/>
      <c r="O92" s="28"/>
      <c r="P92" s="13"/>
      <c r="Q92" s="33"/>
      <c r="R92" s="33"/>
      <c r="S92" s="33"/>
      <c r="T92" s="33"/>
      <c r="U92" s="33"/>
      <c r="V92" s="33"/>
    </row>
    <row r="93" spans="1:22" x14ac:dyDescent="0.2">
      <c r="A93" s="25"/>
      <c r="B93" s="26"/>
      <c r="C93" s="27"/>
      <c r="D93" s="26"/>
      <c r="E93" s="26"/>
      <c r="F93" s="26"/>
      <c r="G93" s="26"/>
      <c r="H93" s="25"/>
      <c r="I93" s="25"/>
      <c r="J93" s="13"/>
      <c r="K93" s="28"/>
      <c r="L93" s="28"/>
      <c r="M93" s="28"/>
      <c r="N93" s="28"/>
      <c r="O93" s="28"/>
      <c r="P93" s="13"/>
      <c r="Q93" s="33"/>
      <c r="R93" s="33"/>
      <c r="S93" s="33"/>
      <c r="T93" s="33"/>
      <c r="U93" s="33"/>
      <c r="V93" s="33"/>
    </row>
    <row r="94" spans="1:22" x14ac:dyDescent="0.2">
      <c r="A94" s="25"/>
      <c r="B94" s="26"/>
      <c r="C94" s="27"/>
      <c r="D94" s="26"/>
      <c r="E94" s="26"/>
      <c r="F94" s="26"/>
      <c r="G94" s="26"/>
      <c r="H94" s="25"/>
      <c r="I94" s="25"/>
      <c r="J94" s="13"/>
      <c r="K94" s="28"/>
      <c r="L94" s="28"/>
      <c r="M94" s="28"/>
      <c r="N94" s="28"/>
      <c r="O94" s="28"/>
      <c r="P94" s="13"/>
      <c r="Q94" s="33"/>
      <c r="R94" s="33"/>
      <c r="S94" s="33"/>
      <c r="T94" s="33"/>
      <c r="U94" s="33"/>
      <c r="V94" s="33"/>
    </row>
    <row r="95" spans="1:22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3"/>
      <c r="Q95" s="33"/>
      <c r="R95" s="33"/>
      <c r="S95" s="33"/>
      <c r="T95" s="33"/>
      <c r="U95" s="33"/>
      <c r="V95" s="33"/>
    </row>
    <row r="96" spans="1:22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3"/>
      <c r="Q96" s="33"/>
      <c r="R96" s="33"/>
      <c r="S96" s="33"/>
      <c r="T96" s="33"/>
      <c r="U96" s="33"/>
      <c r="V96" s="33"/>
    </row>
    <row r="97" spans="1:22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3"/>
      <c r="Q97" s="33"/>
      <c r="R97" s="33"/>
      <c r="S97" s="33"/>
      <c r="T97" s="33"/>
      <c r="U97" s="33"/>
      <c r="V97" s="33"/>
    </row>
    <row r="98" spans="1:22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3"/>
      <c r="Q98" s="33"/>
      <c r="R98" s="33"/>
      <c r="S98" s="33"/>
      <c r="T98" s="33"/>
      <c r="U98" s="33"/>
      <c r="V98" s="33"/>
    </row>
    <row r="99" spans="1:22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22" x14ac:dyDescent="0.2">
      <c r="A100" s="25"/>
      <c r="B100" s="26"/>
      <c r="C100" s="27"/>
      <c r="D100" s="26"/>
      <c r="E100" s="26"/>
      <c r="F100" s="26"/>
      <c r="G100" s="26"/>
      <c r="H100" s="25"/>
      <c r="I100" s="25"/>
      <c r="J100" s="13"/>
      <c r="K100" s="28"/>
      <c r="L100" s="28"/>
      <c r="M100" s="28"/>
      <c r="N100" s="28"/>
      <c r="O100" s="28"/>
    </row>
    <row r="101" spans="1:22" x14ac:dyDescent="0.2">
      <c r="A101" s="25"/>
      <c r="B101" s="26"/>
      <c r="C101" s="27"/>
      <c r="D101" s="26"/>
      <c r="E101" s="26"/>
      <c r="F101" s="26"/>
      <c r="G101" s="26"/>
      <c r="H101" s="25"/>
      <c r="I101" s="25"/>
      <c r="J101" s="13"/>
      <c r="K101" s="28"/>
      <c r="L101" s="28"/>
      <c r="M101" s="28"/>
      <c r="N101" s="28"/>
      <c r="O101" s="28"/>
    </row>
    <row r="102" spans="1:22" x14ac:dyDescent="0.2">
      <c r="A102" s="25"/>
      <c r="B102" s="26"/>
      <c r="C102" s="27"/>
      <c r="D102" s="26"/>
      <c r="E102" s="26"/>
      <c r="F102" s="26"/>
      <c r="G102" s="26"/>
      <c r="H102" s="25"/>
      <c r="I102" s="25"/>
      <c r="J102" s="13"/>
      <c r="K102" s="28"/>
      <c r="L102" s="28"/>
      <c r="M102" s="28"/>
      <c r="N102" s="28"/>
      <c r="O102" s="28"/>
    </row>
  </sheetData>
  <mergeCells count="22">
    <mergeCell ref="C62:O62"/>
    <mergeCell ref="C80:O80"/>
    <mergeCell ref="C74:O74"/>
    <mergeCell ref="C68:O68"/>
    <mergeCell ref="C49:O49"/>
    <mergeCell ref="A55:O55"/>
    <mergeCell ref="A61:O61"/>
    <mergeCell ref="A67:O67"/>
    <mergeCell ref="A73:O73"/>
    <mergeCell ref="C56:O56"/>
    <mergeCell ref="A5:O5"/>
    <mergeCell ref="A48:O48"/>
    <mergeCell ref="A7:O7"/>
    <mergeCell ref="C8:O8"/>
    <mergeCell ref="C14:O14"/>
    <mergeCell ref="A19:O19"/>
    <mergeCell ref="A13:O13"/>
    <mergeCell ref="C20:O20"/>
    <mergeCell ref="C27:O27"/>
    <mergeCell ref="C34:O34"/>
    <mergeCell ref="C41:O41"/>
    <mergeCell ref="A47:O47"/>
  </mergeCells>
  <pageMargins left="0.11811023622047245" right="0.11811023622047245" top="0.15748031496062992" bottom="0.15748031496062992" header="0.31496062992125984" footer="0.31496062992125984"/>
  <pageSetup paperSize="9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СУПА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2025-03-26T10:45:04Z</cp:lastPrinted>
  <dcterms:created xsi:type="dcterms:W3CDTF">2019-05-27T07:01:07Z</dcterms:created>
  <dcterms:modified xsi:type="dcterms:W3CDTF">2025-08-07T11:26:20Z</dcterms:modified>
</cp:coreProperties>
</file>