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90" i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F100" l="1"/>
  <c r="F196" s="1"/>
  <c r="H100"/>
  <c r="H196" s="1"/>
  <c r="J100"/>
  <c r="G100"/>
  <c r="I100"/>
  <c r="I196" s="1"/>
  <c r="L100"/>
  <c r="L196" s="1"/>
  <c r="J62"/>
  <c r="J196" s="1"/>
  <c r="G196"/>
</calcChain>
</file>

<file path=xl/sharedStrings.xml><?xml version="1.0" encoding="utf-8"?>
<sst xmlns="http://schemas.openxmlformats.org/spreadsheetml/2006/main" count="442" uniqueCount="222">
  <si>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</si>
  <si>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</si>
  <si>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</si>
  <si>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</si>
  <si>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</si>
  <si>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</si>
  <si>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</si>
  <si>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</si>
  <si>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</si>
  <si>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</si>
  <si>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</si>
  <si>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</si>
  <si>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</si>
  <si>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</si>
  <si>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</si>
  <si>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</si>
  <si>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</si>
  <si>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</si>
  <si>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</si>
  <si>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</si>
  <si>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</si>
  <si>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</si>
  <si>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</si>
  <si>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</si>
  <si>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</si>
  <si>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</si>
  <si>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</si>
  <si>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</si>
  <si>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</si>
  <si>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</si>
  <si>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</si>
  <si>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</si>
  <si>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</si>
  <si>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</si>
  <si>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</si>
  <si>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</si>
  <si>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</si>
  <si>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</si>
  <si>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</si>
  <si>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"Старокуваская СОШ"</t>
  </si>
  <si>
    <t>Директор ООО "ГРАНД"</t>
  </si>
  <si>
    <t>Васянина Ю.С.</t>
  </si>
  <si>
    <t>салат</t>
  </si>
  <si>
    <t>Чай с сахаром</t>
  </si>
  <si>
    <t>150/5</t>
  </si>
  <si>
    <t>50/150</t>
  </si>
  <si>
    <t>Какао с молоком</t>
  </si>
  <si>
    <t>50/50</t>
  </si>
  <si>
    <t>Пюре картофельное</t>
  </si>
  <si>
    <t>компот из сухофруктов</t>
  </si>
  <si>
    <t>200</t>
  </si>
  <si>
    <t>0,66</t>
  </si>
  <si>
    <t>0,09</t>
  </si>
  <si>
    <t>22,03</t>
  </si>
  <si>
    <t>92,8</t>
  </si>
  <si>
    <t>зеленый горошек к/с (доп.гарнир)</t>
  </si>
  <si>
    <t>1,19</t>
  </si>
  <si>
    <t>2,08</t>
  </si>
  <si>
    <t>2,5</t>
  </si>
  <si>
    <t>33,44</t>
  </si>
  <si>
    <t>котлеты из мяса птицы</t>
  </si>
  <si>
    <t>90</t>
  </si>
  <si>
    <t>10,2</t>
  </si>
  <si>
    <t>12,93</t>
  </si>
  <si>
    <t>13,79</t>
  </si>
  <si>
    <t>макаронные изделия отварные с маслом</t>
  </si>
  <si>
    <t>5,7</t>
  </si>
  <si>
    <t>4,3</t>
  </si>
  <si>
    <t>31,99</t>
  </si>
  <si>
    <t>189,3</t>
  </si>
  <si>
    <t>Хлеб дарницкий</t>
  </si>
  <si>
    <t>30</t>
  </si>
  <si>
    <t>1,98</t>
  </si>
  <si>
    <t>0,36</t>
  </si>
  <si>
    <t>11,88</t>
  </si>
  <si>
    <t>59,4</t>
  </si>
  <si>
    <t>яблоко</t>
  </si>
  <si>
    <t>100</t>
  </si>
  <si>
    <t>0,4</t>
  </si>
  <si>
    <t>9,8</t>
  </si>
  <si>
    <t>чай с сахаром</t>
  </si>
  <si>
    <t>190/10</t>
  </si>
  <si>
    <t>0,07</t>
  </si>
  <si>
    <t>0,02</t>
  </si>
  <si>
    <t>10,01</t>
  </si>
  <si>
    <t>сырники из творога с молочной кашей "Дружба"</t>
  </si>
  <si>
    <t>12,92</t>
  </si>
  <si>
    <t>14,39</t>
  </si>
  <si>
    <t>31,09</t>
  </si>
  <si>
    <t>292,26</t>
  </si>
  <si>
    <t>40</t>
  </si>
  <si>
    <t>2,64</t>
  </si>
  <si>
    <t>0,48</t>
  </si>
  <si>
    <t>15,84</t>
  </si>
  <si>
    <t>79,2</t>
  </si>
  <si>
    <t>сыр порционно</t>
  </si>
  <si>
    <t>10</t>
  </si>
  <si>
    <t>0,0</t>
  </si>
  <si>
    <t>чай с сахаром и лимоном</t>
  </si>
  <si>
    <t>185/10/5</t>
  </si>
  <si>
    <t>0,11</t>
  </si>
  <si>
    <t>10,15</t>
  </si>
  <si>
    <t>хлеб сельский Дарницкий</t>
  </si>
  <si>
    <t>50</t>
  </si>
  <si>
    <t>3,3</t>
  </si>
  <si>
    <t>0,6</t>
  </si>
  <si>
    <t>19,8</t>
  </si>
  <si>
    <t>гуляш из говядины</t>
  </si>
  <si>
    <t>10,39</t>
  </si>
  <si>
    <t>14,79</t>
  </si>
  <si>
    <t>10,30</t>
  </si>
  <si>
    <t>каша гречневая рассыпчатая</t>
  </si>
  <si>
    <t>150</t>
  </si>
  <si>
    <t>3,77</t>
  </si>
  <si>
    <t>2,29</t>
  </si>
  <si>
    <t>39,72</t>
  </si>
  <si>
    <t>пюре картофельное с маслом сливочным</t>
  </si>
  <si>
    <t>150/3</t>
  </si>
  <si>
    <t>4,11</t>
  </si>
  <si>
    <t>3,55</t>
  </si>
  <si>
    <t>30,79</t>
  </si>
  <si>
    <t>чай с сахаром с яблоком</t>
  </si>
  <si>
    <t>180/10/10</t>
  </si>
  <si>
    <t>0,06</t>
  </si>
  <si>
    <t>10,98</t>
  </si>
  <si>
    <t xml:space="preserve">хлеб пшеничный </t>
  </si>
  <si>
    <t>20</t>
  </si>
  <si>
    <t>1,52</t>
  </si>
  <si>
    <t>0,16</t>
  </si>
  <si>
    <t>9,84</t>
  </si>
  <si>
    <t>хлеб дарницкий</t>
  </si>
  <si>
    <t>салат из свеклы отварной с маслом растительным</t>
  </si>
  <si>
    <t>0,84</t>
  </si>
  <si>
    <t>3,61</t>
  </si>
  <si>
    <t>4,96</t>
  </si>
  <si>
    <t>котлета из мяса птицы</t>
  </si>
  <si>
    <t xml:space="preserve">Хлеб пшеничный </t>
  </si>
  <si>
    <t>25</t>
  </si>
  <si>
    <t>1,9</t>
  </si>
  <si>
    <t>0,2</t>
  </si>
  <si>
    <t>12,3</t>
  </si>
  <si>
    <t>кофейный напиток с молоком</t>
  </si>
  <si>
    <t>3,17</t>
  </si>
  <si>
    <t>2,68</t>
  </si>
  <si>
    <t>5,95</t>
  </si>
  <si>
    <t>175, 219</t>
  </si>
  <si>
    <t>390,391,392</t>
  </si>
  <si>
    <t>Каша пшенная молочная с маслом сливочным</t>
  </si>
  <si>
    <t>Чай "витаминный" с шиповником</t>
  </si>
  <si>
    <t>Хлеб ржаной</t>
  </si>
  <si>
    <t>Хлеб пшеничный</t>
  </si>
  <si>
    <t>Яблоки</t>
  </si>
  <si>
    <t>Плов из говядины с рисовой крупой</t>
  </si>
  <si>
    <t xml:space="preserve">Хлеб ржаной </t>
  </si>
  <si>
    <t>Рыба, тушеная в томате с овощами</t>
  </si>
  <si>
    <t>Компот из свежих яблок</t>
  </si>
  <si>
    <t>доп.гарнир</t>
  </si>
  <si>
    <t>Капуста тушеная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</si>
  <si>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</si>
  <si>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</si>
  <si>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Овощи тушеные с мясом</t>
  </si>
  <si>
    <t>Компот из сухофруктов</t>
  </si>
  <si>
    <t>0,24</t>
  </si>
  <si>
    <t>12,43</t>
  </si>
  <si>
    <t>54,2</t>
  </si>
  <si>
    <t>4,09</t>
  </si>
  <si>
    <t>5,08</t>
  </si>
  <si>
    <t>37,26</t>
  </si>
  <si>
    <t>180/3</t>
  </si>
  <si>
    <t>198</t>
  </si>
  <si>
    <t>58,75</t>
  </si>
  <si>
    <t>15,95</t>
  </si>
  <si>
    <t>19,55</t>
  </si>
  <si>
    <t>39,75</t>
  </si>
  <si>
    <t>1,32</t>
  </si>
  <si>
    <t>7,92</t>
  </si>
  <si>
    <t>3,09</t>
  </si>
  <si>
    <t>6,98</t>
  </si>
  <si>
    <t>20,48</t>
  </si>
  <si>
    <t>17,9</t>
  </si>
  <si>
    <t>1,03</t>
  </si>
  <si>
    <t>1,62</t>
  </si>
  <si>
    <t>4,71</t>
  </si>
  <si>
    <t>37,55</t>
  </si>
  <si>
    <t>9,05</t>
  </si>
  <si>
    <t>6,09</t>
  </si>
  <si>
    <t>3,8</t>
  </si>
  <si>
    <t>2,66</t>
  </si>
  <si>
    <t>0,28</t>
  </si>
  <si>
    <t>17,22</t>
  </si>
  <si>
    <t>82,25</t>
  </si>
  <si>
    <t>4,08</t>
  </si>
  <si>
    <t>3,54</t>
  </si>
  <si>
    <t>7,6</t>
  </si>
  <si>
    <t>78,6</t>
  </si>
  <si>
    <t>5,19</t>
  </si>
  <si>
    <t>9,85</t>
  </si>
  <si>
    <t>118,01</t>
  </si>
  <si>
    <t>60/40</t>
  </si>
  <si>
    <t>6,64</t>
  </si>
  <si>
    <t>31,78</t>
  </si>
  <si>
    <t>221,94</t>
  </si>
  <si>
    <t>2,28</t>
  </si>
  <si>
    <t>14,76</t>
  </si>
  <si>
    <t>70,5</t>
  </si>
  <si>
    <t>12,48</t>
  </si>
  <si>
    <t>15,68</t>
  </si>
  <si>
    <t>19,34</t>
  </si>
  <si>
    <t>271,5</t>
  </si>
  <si>
    <t>Яблоко</t>
  </si>
  <si>
    <t>2,63</t>
  </si>
  <si>
    <t>34,33</t>
  </si>
  <si>
    <t>тефтели мясные в сметанно - томатом соусе</t>
  </si>
  <si>
    <t>7, 284</t>
  </si>
  <si>
    <t>11,94</t>
  </si>
  <si>
    <t>8,36</t>
  </si>
  <si>
    <t>123,99</t>
  </si>
  <si>
    <t>макаронные изделия отварные</t>
  </si>
  <si>
    <t>4,77</t>
  </si>
  <si>
    <t>2,82</t>
  </si>
  <si>
    <t>33,45</t>
  </si>
  <si>
    <t>194,45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</si>
</sst>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49" fontId="0" fillId="4" borderId="2" xfId="0" applyNumberFormat="1" applyFill="1" applyBorder="1" applyAlignment="1" applyProtection="1">
      <alignment horizontal="right"/>
      <protection locked="0"/>
    </xf>
    <xf numFmtId="49" fontId="0" fillId="4" borderId="17" xfId="0" applyNumberFormat="1" applyFill="1" applyBorder="1" applyAlignment="1" applyProtection="1">
      <alignment horizontal="right"/>
      <protection locked="0"/>
    </xf>
    <xf numFmtId="0" fontId="0" fillId="4" borderId="5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49" fontId="0" fillId="4" borderId="23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49" fontId="0" fillId="4" borderId="24" xfId="0" applyNumberFormat="1" applyFill="1" applyBorder="1" applyAlignment="1" applyProtection="1">
      <alignment horizontal="right"/>
      <protection locked="0"/>
    </xf>
    <xf numFmtId="49" fontId="0" fillId="4" borderId="2" xfId="0" applyNumberFormat="1" applyFill="1" applyBorder="1" applyProtection="1">
      <protection locked="0"/>
    </xf>
    <xf numFmtId="49" fontId="0" fillId="4" borderId="17" xfId="0" applyNumberFormat="1" applyFill="1" applyBorder="1" applyProtection="1">
      <protection locked="0"/>
    </xf>
    <xf numFmtId="49" fontId="0" fillId="4" borderId="5" xfId="0" applyNumberFormat="1" applyFill="1" applyBorder="1" applyProtection="1">
      <protection locked="0"/>
    </xf>
    <xf numFmtId="49" fontId="0" fillId="4" borderId="23" xfId="0" applyNumberFormat="1" applyFill="1" applyBorder="1" applyProtection="1">
      <protection locked="0"/>
    </xf>
    <xf numFmtId="1" fontId="0" fillId="4" borderId="5" xfId="0" applyNumberFormat="1" applyFill="1" applyBorder="1" applyAlignment="1" applyProtection="1">
      <alignment horizontal="right"/>
      <protection locked="0"/>
    </xf>
    <xf numFmtId="1" fontId="0" fillId="4" borderId="4" xfId="0" applyNumberFormat="1" applyFill="1" applyBorder="1" applyAlignment="1" applyProtection="1">
      <alignment horizontal="right"/>
      <protection locked="0"/>
    </xf>
    <xf numFmtId="49" fontId="0" fillId="4" borderId="4" xfId="0" applyNumberFormat="1" applyFill="1" applyBorder="1" applyProtection="1">
      <protection locked="0"/>
    </xf>
    <xf numFmtId="49" fontId="0" fillId="4" borderId="24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E87" sqref="E8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2" t="s">
        <v>39</v>
      </c>
      <c r="D1" s="73"/>
      <c r="E1" s="73"/>
      <c r="F1" s="12" t="s">
        <v>16</v>
      </c>
      <c r="G1" s="2" t="s">
        <v>17</v>
      </c>
      <c r="H1" s="74" t="s">
        <v>40</v>
      </c>
      <c r="I1" s="74"/>
      <c r="J1" s="74"/>
      <c r="K1" s="74"/>
    </row>
    <row r="2" spans="1:12" ht="18">
      <c r="A2" s="35" t="s">
        <v>6</v>
      </c>
      <c r="C2" s="2"/>
      <c r="G2" s="2" t="s">
        <v>18</v>
      </c>
      <c r="H2" s="74" t="s">
        <v>41</v>
      </c>
      <c r="I2" s="74"/>
      <c r="J2" s="74"/>
      <c r="K2" s="7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8" t="s">
        <v>60</v>
      </c>
      <c r="F6" s="59" t="s">
        <v>61</v>
      </c>
      <c r="G6" s="59" t="s">
        <v>62</v>
      </c>
      <c r="H6" s="59" t="s">
        <v>63</v>
      </c>
      <c r="I6" s="60" t="s">
        <v>64</v>
      </c>
      <c r="J6" s="40">
        <v>198</v>
      </c>
      <c r="K6" s="41"/>
      <c r="L6" s="40"/>
    </row>
    <row r="7" spans="1:12" ht="15">
      <c r="A7" s="23"/>
      <c r="B7" s="15"/>
      <c r="C7" s="11"/>
      <c r="D7" s="6" t="s">
        <v>42</v>
      </c>
      <c r="E7" s="55" t="s">
        <v>55</v>
      </c>
      <c r="F7" s="43">
        <v>40</v>
      </c>
      <c r="G7" s="56" t="s">
        <v>56</v>
      </c>
      <c r="H7" s="56" t="s">
        <v>57</v>
      </c>
      <c r="I7" s="57" t="s">
        <v>58</v>
      </c>
      <c r="J7" s="56" t="s">
        <v>59</v>
      </c>
      <c r="K7" s="44"/>
      <c r="L7" s="43"/>
    </row>
    <row r="8" spans="1:12" ht="15">
      <c r="A8" s="23"/>
      <c r="B8" s="15"/>
      <c r="C8" s="11"/>
      <c r="D8" s="7" t="s">
        <v>22</v>
      </c>
      <c r="E8" s="52" t="s">
        <v>49</v>
      </c>
      <c r="F8" s="53" t="s">
        <v>50</v>
      </c>
      <c r="G8" s="53" t="s">
        <v>51</v>
      </c>
      <c r="H8" s="53" t="s">
        <v>52</v>
      </c>
      <c r="I8" s="54" t="s">
        <v>53</v>
      </c>
      <c r="J8" s="53" t="s">
        <v>54</v>
      </c>
      <c r="K8" s="44"/>
      <c r="L8" s="43"/>
    </row>
    <row r="9" spans="1:12" ht="15">
      <c r="A9" s="23"/>
      <c r="B9" s="15"/>
      <c r="C9" s="11"/>
      <c r="D9" s="51" t="s">
        <v>32</v>
      </c>
      <c r="E9" s="52" t="s">
        <v>70</v>
      </c>
      <c r="F9" s="53" t="s">
        <v>71</v>
      </c>
      <c r="G9" s="53" t="s">
        <v>72</v>
      </c>
      <c r="H9" s="53" t="s">
        <v>73</v>
      </c>
      <c r="I9" s="54" t="s">
        <v>74</v>
      </c>
      <c r="J9" s="53" t="s">
        <v>75</v>
      </c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21</v>
      </c>
      <c r="E11" s="58" t="s">
        <v>65</v>
      </c>
      <c r="F11" s="59" t="s">
        <v>44</v>
      </c>
      <c r="G11" s="59" t="s">
        <v>66</v>
      </c>
      <c r="H11" s="59" t="s">
        <v>67</v>
      </c>
      <c r="I11" s="60" t="s">
        <v>68</v>
      </c>
      <c r="J11" s="59" t="s">
        <v>69</v>
      </c>
      <c r="K11" s="44">
        <v>203</v>
      </c>
      <c r="L11" s="43"/>
    </row>
    <row r="12" spans="1:12" ht="15">
      <c r="A12" s="23"/>
      <c r="B12" s="15"/>
      <c r="C12" s="11"/>
      <c r="D12" s="51"/>
      <c r="E12" s="52"/>
      <c r="F12" s="53"/>
      <c r="G12" s="53"/>
      <c r="H12" s="53"/>
      <c r="I12" s="54"/>
      <c r="J12" s="5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40</v>
      </c>
      <c r="G13" s="19">
        <f>SUM(G6:G12)</f>
        <v>0</v>
      </c>
      <c r="H13" s="19">
        <f>SUM(H6:H12)</f>
        <v>0</v>
      </c>
      <c r="I13" s="19">
        <f>SUM(I6:I12)</f>
        <v>0</v>
      </c>
      <c r="J13" s="19">
        <f>SUM(J6:J12)</f>
        <v>198</v>
      </c>
      <c r="K13" s="25"/>
      <c r="L13" s="19">
        <f t="shared" ref="L13" si="0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40</v>
      </c>
      <c r="G24" s="32">
        <f t="shared" ref="G24:J24" si="3">G13+G23</f>
        <v>0</v>
      </c>
      <c r="H24" s="32">
        <f t="shared" si="3"/>
        <v>0</v>
      </c>
      <c r="I24" s="32">
        <f t="shared" si="3"/>
        <v>0</v>
      </c>
      <c r="J24" s="32">
        <f t="shared" si="3"/>
        <v>198</v>
      </c>
      <c r="K24" s="32"/>
      <c r="L24" s="32">
        <f t="shared" ref="L24" si="4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8" t="s">
        <v>85</v>
      </c>
      <c r="F25" s="59" t="s">
        <v>45</v>
      </c>
      <c r="G25" s="59" t="s">
        <v>86</v>
      </c>
      <c r="H25" s="59" t="s">
        <v>87</v>
      </c>
      <c r="I25" s="60" t="s">
        <v>88</v>
      </c>
      <c r="J25" s="59" t="s">
        <v>89</v>
      </c>
      <c r="K25" s="41" t="s">
        <v>145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52" t="s">
        <v>80</v>
      </c>
      <c r="F27" s="53" t="s">
        <v>81</v>
      </c>
      <c r="G27" s="53" t="s">
        <v>82</v>
      </c>
      <c r="H27" s="53" t="s">
        <v>83</v>
      </c>
      <c r="I27" s="54" t="s">
        <v>84</v>
      </c>
      <c r="J27" s="43">
        <v>40</v>
      </c>
      <c r="K27" s="44">
        <v>376</v>
      </c>
      <c r="L27" s="43"/>
    </row>
    <row r="28" spans="1:12" ht="15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52" t="s">
        <v>76</v>
      </c>
      <c r="F29" s="53" t="s">
        <v>77</v>
      </c>
      <c r="G29" s="53" t="s">
        <v>78</v>
      </c>
      <c r="H29" s="53" t="s">
        <v>78</v>
      </c>
      <c r="I29" s="54" t="s">
        <v>79</v>
      </c>
      <c r="J29" s="43">
        <v>47</v>
      </c>
      <c r="K29" s="44"/>
      <c r="L29" s="43"/>
    </row>
    <row r="30" spans="1:12" ht="15">
      <c r="A30" s="14"/>
      <c r="B30" s="15"/>
      <c r="C30" s="11"/>
      <c r="D30" s="51" t="s">
        <v>32</v>
      </c>
      <c r="E30" s="52" t="s">
        <v>70</v>
      </c>
      <c r="F30" s="53" t="s">
        <v>90</v>
      </c>
      <c r="G30" s="53" t="s">
        <v>91</v>
      </c>
      <c r="H30" s="53" t="s">
        <v>92</v>
      </c>
      <c r="I30" s="54" t="s">
        <v>93</v>
      </c>
      <c r="J30" s="53" t="s">
        <v>94</v>
      </c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5">SUM(G25:G31)</f>
        <v>0</v>
      </c>
      <c r="H32" s="19">
        <f t="shared" ref="H32" si="6">SUM(H25:H31)</f>
        <v>0</v>
      </c>
      <c r="I32" s="19">
        <f t="shared" ref="I32" si="7">SUM(I25:I31)</f>
        <v>0</v>
      </c>
      <c r="J32" s="19">
        <f t="shared" ref="J32:L32" si="8">SUM(J25:J31)</f>
        <v>87</v>
      </c>
      <c r="K32" s="25"/>
      <c r="L32" s="19">
        <f t="shared" si="8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0</v>
      </c>
      <c r="G43" s="32">
        <f t="shared" ref="G43" si="13">G32+G42</f>
        <v>0</v>
      </c>
      <c r="H43" s="32">
        <f t="shared" ref="H43" si="14">H32+H42</f>
        <v>0</v>
      </c>
      <c r="I43" s="32">
        <f t="shared" ref="I43" si="15">I32+I42</f>
        <v>0</v>
      </c>
      <c r="J43" s="32">
        <f t="shared" ref="J43:L43" si="16">J32+J42</f>
        <v>87</v>
      </c>
      <c r="K43" s="32"/>
      <c r="L43" s="32">
        <f t="shared" si="16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111</v>
      </c>
      <c r="F44" s="53" t="s">
        <v>112</v>
      </c>
      <c r="G44" s="53" t="s">
        <v>113</v>
      </c>
      <c r="H44" s="53" t="s">
        <v>114</v>
      </c>
      <c r="I44" s="54" t="s">
        <v>115</v>
      </c>
      <c r="J44" s="40">
        <v>214</v>
      </c>
      <c r="K44" s="41">
        <v>171</v>
      </c>
      <c r="L44" s="40"/>
    </row>
    <row r="45" spans="1:12" ht="15">
      <c r="A45" s="23"/>
      <c r="B45" s="15"/>
      <c r="C45" s="11"/>
      <c r="D45" s="6" t="s">
        <v>26</v>
      </c>
      <c r="E45" s="52" t="s">
        <v>95</v>
      </c>
      <c r="F45" s="53" t="s">
        <v>96</v>
      </c>
      <c r="G45" s="61">
        <v>2.63</v>
      </c>
      <c r="H45" s="61">
        <v>2.66</v>
      </c>
      <c r="I45" s="62" t="s">
        <v>97</v>
      </c>
      <c r="J45" s="43">
        <v>34</v>
      </c>
      <c r="K45" s="44">
        <v>15</v>
      </c>
      <c r="L45" s="43"/>
    </row>
    <row r="46" spans="1:12" ht="15">
      <c r="A46" s="23"/>
      <c r="B46" s="15"/>
      <c r="C46" s="11"/>
      <c r="D46" s="7" t="s">
        <v>22</v>
      </c>
      <c r="E46" s="55" t="s">
        <v>98</v>
      </c>
      <c r="F46" s="56" t="s">
        <v>99</v>
      </c>
      <c r="G46" s="63" t="s">
        <v>100</v>
      </c>
      <c r="H46" s="63" t="s">
        <v>83</v>
      </c>
      <c r="I46" s="64" t="s">
        <v>101</v>
      </c>
      <c r="J46" s="43">
        <v>41</v>
      </c>
      <c r="K46" s="44">
        <v>377</v>
      </c>
      <c r="L46" s="43"/>
    </row>
    <row r="47" spans="1:12" ht="15">
      <c r="A47" s="23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51" t="s">
        <v>32</v>
      </c>
      <c r="E49" s="52" t="s">
        <v>102</v>
      </c>
      <c r="F49" s="53" t="s">
        <v>103</v>
      </c>
      <c r="G49" s="61" t="s">
        <v>104</v>
      </c>
      <c r="H49" s="61" t="s">
        <v>105</v>
      </c>
      <c r="I49" s="62" t="s">
        <v>106</v>
      </c>
      <c r="J49" s="43">
        <v>99</v>
      </c>
      <c r="K49" s="44"/>
      <c r="L49" s="43"/>
    </row>
    <row r="50" spans="1:12" ht="15">
      <c r="A50" s="23"/>
      <c r="B50" s="15"/>
      <c r="C50" s="11"/>
      <c r="D50" s="6" t="s">
        <v>21</v>
      </c>
      <c r="E50" s="52" t="s">
        <v>107</v>
      </c>
      <c r="F50" s="53" t="s">
        <v>47</v>
      </c>
      <c r="G50" s="61" t="s">
        <v>108</v>
      </c>
      <c r="H50" s="61" t="s">
        <v>109</v>
      </c>
      <c r="I50" s="62" t="s">
        <v>110</v>
      </c>
      <c r="J50" s="43">
        <v>221</v>
      </c>
      <c r="K50" s="44">
        <v>260</v>
      </c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7">SUM(G44:G50)</f>
        <v>2.63</v>
      </c>
      <c r="H51" s="19">
        <f t="shared" ref="H51" si="18">SUM(H44:H50)</f>
        <v>2.66</v>
      </c>
      <c r="I51" s="19">
        <f t="shared" ref="I51" si="19">SUM(I44:I50)</f>
        <v>0</v>
      </c>
      <c r="J51" s="19">
        <f t="shared" ref="J51:L51" si="20">SUM(J44:J50)</f>
        <v>609</v>
      </c>
      <c r="K51" s="25"/>
      <c r="L51" s="19">
        <f t="shared" si="20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0</v>
      </c>
      <c r="G62" s="32">
        <f t="shared" ref="G62" si="25">G51+G61</f>
        <v>2.63</v>
      </c>
      <c r="H62" s="32">
        <f t="shared" ref="H62" si="26">H51+H61</f>
        <v>2.66</v>
      </c>
      <c r="I62" s="32">
        <f t="shared" ref="I62" si="27">I51+I61</f>
        <v>0</v>
      </c>
      <c r="J62" s="32">
        <f t="shared" ref="J62:L62" si="28">J51+J61</f>
        <v>609</v>
      </c>
      <c r="K62" s="32"/>
      <c r="L62" s="32">
        <f t="shared" si="28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116</v>
      </c>
      <c r="F63" s="53" t="s">
        <v>117</v>
      </c>
      <c r="G63" s="53" t="s">
        <v>118</v>
      </c>
      <c r="H63" s="53" t="s">
        <v>119</v>
      </c>
      <c r="I63" s="54" t="s">
        <v>120</v>
      </c>
      <c r="J63" s="40">
        <v>202.8</v>
      </c>
      <c r="K63" s="41">
        <v>312</v>
      </c>
      <c r="L63" s="40"/>
    </row>
    <row r="64" spans="1:12" ht="15">
      <c r="A64" s="23"/>
      <c r="B64" s="15"/>
      <c r="C64" s="11"/>
      <c r="D64" s="6" t="s">
        <v>42</v>
      </c>
      <c r="E64" s="52" t="s">
        <v>131</v>
      </c>
      <c r="F64" s="53">
        <v>60</v>
      </c>
      <c r="G64" s="53" t="s">
        <v>132</v>
      </c>
      <c r="H64" s="53" t="s">
        <v>133</v>
      </c>
      <c r="I64" s="54" t="s">
        <v>134</v>
      </c>
      <c r="J64" s="43">
        <v>55.68</v>
      </c>
      <c r="K64" s="44">
        <v>52</v>
      </c>
      <c r="L64" s="43"/>
    </row>
    <row r="65" spans="1:12" ht="15">
      <c r="A65" s="23"/>
      <c r="B65" s="15"/>
      <c r="C65" s="11"/>
      <c r="D65" s="7" t="s">
        <v>22</v>
      </c>
      <c r="E65" s="55" t="s">
        <v>121</v>
      </c>
      <c r="F65" s="56" t="s">
        <v>122</v>
      </c>
      <c r="G65" s="56" t="s">
        <v>100</v>
      </c>
      <c r="H65" s="56" t="s">
        <v>123</v>
      </c>
      <c r="I65" s="57" t="s">
        <v>124</v>
      </c>
      <c r="J65" s="43">
        <v>44.7</v>
      </c>
      <c r="K65" s="44">
        <v>376</v>
      </c>
      <c r="L65" s="43"/>
    </row>
    <row r="66" spans="1:12" ht="15">
      <c r="A66" s="23"/>
      <c r="B66" s="15"/>
      <c r="C66" s="11"/>
      <c r="D66" s="7" t="s">
        <v>23</v>
      </c>
      <c r="E66" s="52" t="s">
        <v>125</v>
      </c>
      <c r="F66" s="53" t="s">
        <v>126</v>
      </c>
      <c r="G66" s="53" t="s">
        <v>127</v>
      </c>
      <c r="H66" s="53" t="s">
        <v>128</v>
      </c>
      <c r="I66" s="54" t="s">
        <v>129</v>
      </c>
      <c r="J66" s="43">
        <v>47</v>
      </c>
      <c r="K66" s="44"/>
      <c r="L66" s="43"/>
    </row>
    <row r="67" spans="1:12" ht="1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51" t="s">
        <v>32</v>
      </c>
      <c r="E68" s="52" t="s">
        <v>130</v>
      </c>
      <c r="F68" s="53" t="s">
        <v>71</v>
      </c>
      <c r="G68" s="53" t="s">
        <v>72</v>
      </c>
      <c r="H68" s="53" t="s">
        <v>73</v>
      </c>
      <c r="I68" s="54" t="s">
        <v>74</v>
      </c>
      <c r="J68" s="43">
        <v>59.4</v>
      </c>
      <c r="K68" s="44"/>
      <c r="L68" s="43"/>
    </row>
    <row r="69" spans="1:12" ht="15">
      <c r="A69" s="23"/>
      <c r="B69" s="15"/>
      <c r="C69" s="11"/>
      <c r="D69" s="6" t="s">
        <v>21</v>
      </c>
      <c r="E69" s="55" t="s">
        <v>135</v>
      </c>
      <c r="F69" s="65">
        <v>90</v>
      </c>
      <c r="G69" s="63" t="s">
        <v>62</v>
      </c>
      <c r="H69" s="63" t="s">
        <v>63</v>
      </c>
      <c r="I69" s="64" t="s">
        <v>64</v>
      </c>
      <c r="J69" s="43">
        <v>198</v>
      </c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150</v>
      </c>
      <c r="G70" s="19">
        <f t="shared" ref="G70" si="29">SUM(G63:G69)</f>
        <v>0</v>
      </c>
      <c r="H70" s="19">
        <f t="shared" ref="H70" si="30">SUM(H63:H69)</f>
        <v>0</v>
      </c>
      <c r="I70" s="19">
        <f t="shared" ref="I70" si="31">SUM(I63:I69)</f>
        <v>0</v>
      </c>
      <c r="J70" s="19">
        <f t="shared" ref="J70:L70" si="32">SUM(J63:J69)</f>
        <v>607.57999999999993</v>
      </c>
      <c r="K70" s="25"/>
      <c r="L70" s="19">
        <f t="shared" si="32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150</v>
      </c>
      <c r="G81" s="32">
        <f t="shared" ref="G81" si="37">G70+G80</f>
        <v>0</v>
      </c>
      <c r="H81" s="32">
        <f t="shared" ref="H81" si="38">H70+H80</f>
        <v>0</v>
      </c>
      <c r="I81" s="32">
        <f t="shared" ref="I81" si="39">I70+I80</f>
        <v>0</v>
      </c>
      <c r="J81" s="32">
        <f t="shared" ref="J81:L81" si="40">J70+J80</f>
        <v>607.57999999999993</v>
      </c>
      <c r="K81" s="32"/>
      <c r="L81" s="32">
        <f t="shared" si="40"/>
        <v>0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58" t="s">
        <v>212</v>
      </c>
      <c r="F82" s="59" t="s">
        <v>198</v>
      </c>
      <c r="G82" s="67" t="s">
        <v>213</v>
      </c>
      <c r="H82" s="67" t="s">
        <v>214</v>
      </c>
      <c r="I82" s="68" t="s">
        <v>215</v>
      </c>
      <c r="J82" s="67" t="s">
        <v>216</v>
      </c>
      <c r="K82" s="41" t="s">
        <v>146</v>
      </c>
      <c r="L82" s="40"/>
    </row>
    <row r="83" spans="1:12" ht="15">
      <c r="A83" s="23"/>
      <c r="B83" s="15"/>
      <c r="C83" s="11"/>
      <c r="D83" s="6" t="s">
        <v>26</v>
      </c>
      <c r="E83" s="58" t="s">
        <v>95</v>
      </c>
      <c r="F83" s="59" t="s">
        <v>96</v>
      </c>
      <c r="G83" s="67" t="s">
        <v>210</v>
      </c>
      <c r="H83" s="67" t="s">
        <v>187</v>
      </c>
      <c r="I83" s="68" t="s">
        <v>97</v>
      </c>
      <c r="J83" s="67" t="s">
        <v>211</v>
      </c>
      <c r="K83" s="44">
        <v>15</v>
      </c>
      <c r="L83" s="43"/>
    </row>
    <row r="84" spans="1:12" ht="15">
      <c r="A84" s="23"/>
      <c r="B84" s="15"/>
      <c r="C84" s="11"/>
      <c r="D84" s="7" t="s">
        <v>22</v>
      </c>
      <c r="E84" s="55" t="s">
        <v>141</v>
      </c>
      <c r="F84" s="56" t="s">
        <v>50</v>
      </c>
      <c r="G84" s="63" t="s">
        <v>142</v>
      </c>
      <c r="H84" s="63" t="s">
        <v>143</v>
      </c>
      <c r="I84" s="64" t="s">
        <v>144</v>
      </c>
      <c r="J84" s="43">
        <v>100.6</v>
      </c>
      <c r="K84" s="44">
        <v>379</v>
      </c>
      <c r="L84" s="43"/>
    </row>
    <row r="85" spans="1:12" ht="15">
      <c r="A85" s="23"/>
      <c r="B85" s="15"/>
      <c r="C85" s="11"/>
      <c r="D85" s="7" t="s">
        <v>23</v>
      </c>
      <c r="E85" s="52" t="s">
        <v>136</v>
      </c>
      <c r="F85" s="53" t="s">
        <v>137</v>
      </c>
      <c r="G85" s="61" t="s">
        <v>138</v>
      </c>
      <c r="H85" s="61" t="s">
        <v>139</v>
      </c>
      <c r="I85" s="62" t="s">
        <v>140</v>
      </c>
      <c r="J85" s="43">
        <v>58.75</v>
      </c>
      <c r="K85" s="44"/>
      <c r="L85" s="43"/>
    </row>
    <row r="86" spans="1:12" ht="15">
      <c r="A86" s="23"/>
      <c r="B86" s="15"/>
      <c r="C86" s="11"/>
      <c r="D86" s="7" t="s">
        <v>24</v>
      </c>
      <c r="E86" s="58" t="s">
        <v>209</v>
      </c>
      <c r="F86" s="66">
        <v>100</v>
      </c>
      <c r="G86" s="67" t="s">
        <v>78</v>
      </c>
      <c r="H86" s="67" t="s">
        <v>78</v>
      </c>
      <c r="I86" s="68" t="s">
        <v>79</v>
      </c>
      <c r="J86" s="43">
        <v>47</v>
      </c>
      <c r="K86" s="44"/>
      <c r="L86" s="43"/>
    </row>
    <row r="87" spans="1:12" ht="15">
      <c r="A87" s="23"/>
      <c r="B87" s="15"/>
      <c r="C87" s="11"/>
      <c r="D87" s="6" t="s">
        <v>21</v>
      </c>
      <c r="E87" s="52" t="s">
        <v>217</v>
      </c>
      <c r="F87" s="53" t="s">
        <v>112</v>
      </c>
      <c r="G87" s="61" t="s">
        <v>218</v>
      </c>
      <c r="H87" s="61" t="s">
        <v>219</v>
      </c>
      <c r="I87" s="62" t="s">
        <v>220</v>
      </c>
      <c r="J87" s="61" t="s">
        <v>221</v>
      </c>
      <c r="K87" s="44"/>
      <c r="L87" s="43"/>
    </row>
    <row r="88" spans="1:12" ht="15">
      <c r="A88" s="23"/>
      <c r="B88" s="15"/>
      <c r="C88" s="11"/>
      <c r="D88" s="51"/>
      <c r="E88" s="52"/>
      <c r="F88" s="53"/>
      <c r="G88" s="61"/>
      <c r="H88" s="61"/>
      <c r="I88" s="62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100</v>
      </c>
      <c r="G89" s="19">
        <f t="shared" ref="G89" si="41">SUM(G82:G88)</f>
        <v>0</v>
      </c>
      <c r="H89" s="19">
        <f t="shared" ref="H89" si="42">SUM(H82:H88)</f>
        <v>0</v>
      </c>
      <c r="I89" s="19">
        <f t="shared" ref="I89" si="43">SUM(I82:I88)</f>
        <v>0</v>
      </c>
      <c r="J89" s="19">
        <f t="shared" ref="J89:L89" si="44">SUM(J82:J88)</f>
        <v>206.35</v>
      </c>
      <c r="K89" s="25"/>
      <c r="L89" s="19">
        <f t="shared" si="44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100</v>
      </c>
      <c r="G100" s="32">
        <f>G89+G99</f>
        <v>0</v>
      </c>
      <c r="H100" s="32">
        <f>H89+H99</f>
        <v>0</v>
      </c>
      <c r="I100" s="32">
        <f>I89+I99</f>
        <v>0</v>
      </c>
      <c r="J100" s="32">
        <f>J89+J99</f>
        <v>206.35</v>
      </c>
      <c r="K100" s="32"/>
      <c r="L100" s="32">
        <f>L89+L99</f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147</v>
      </c>
      <c r="F101" s="59" t="s">
        <v>168</v>
      </c>
      <c r="G101" s="40">
        <v>216.9</v>
      </c>
      <c r="H101" s="59" t="s">
        <v>165</v>
      </c>
      <c r="I101" s="59" t="s">
        <v>166</v>
      </c>
      <c r="J101" s="60" t="s">
        <v>167</v>
      </c>
      <c r="K101" s="41">
        <v>182</v>
      </c>
      <c r="L101" s="40"/>
    </row>
    <row r="102" spans="1:12" ht="15">
      <c r="A102" s="23"/>
      <c r="B102" s="15"/>
      <c r="C102" s="11"/>
      <c r="D102" s="6" t="s">
        <v>21</v>
      </c>
      <c r="E102" s="42" t="s">
        <v>135</v>
      </c>
      <c r="F102" s="43">
        <v>90</v>
      </c>
      <c r="G102" s="59" t="s">
        <v>62</v>
      </c>
      <c r="H102" s="59" t="s">
        <v>63</v>
      </c>
      <c r="I102" s="60" t="s">
        <v>64</v>
      </c>
      <c r="J102" s="59" t="s">
        <v>169</v>
      </c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148</v>
      </c>
      <c r="F103" s="53" t="s">
        <v>99</v>
      </c>
      <c r="G103" s="53" t="s">
        <v>162</v>
      </c>
      <c r="H103" s="53" t="s">
        <v>52</v>
      </c>
      <c r="I103" s="54" t="s">
        <v>163</v>
      </c>
      <c r="J103" s="53" t="s">
        <v>164</v>
      </c>
      <c r="K103" s="44">
        <v>376</v>
      </c>
      <c r="L103" s="43"/>
    </row>
    <row r="104" spans="1:12" ht="15">
      <c r="A104" s="23"/>
      <c r="B104" s="15"/>
      <c r="C104" s="11"/>
      <c r="D104" s="7" t="s">
        <v>23</v>
      </c>
      <c r="E104" s="42" t="s">
        <v>150</v>
      </c>
      <c r="F104" s="43">
        <v>25</v>
      </c>
      <c r="G104" s="53" t="s">
        <v>138</v>
      </c>
      <c r="H104" s="53" t="s">
        <v>139</v>
      </c>
      <c r="I104" s="54" t="s">
        <v>140</v>
      </c>
      <c r="J104" s="53" t="s">
        <v>170</v>
      </c>
      <c r="K104" s="44"/>
      <c r="L104" s="43"/>
    </row>
    <row r="105" spans="1:12" ht="1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 t="s">
        <v>32</v>
      </c>
      <c r="E107" s="42" t="s">
        <v>149</v>
      </c>
      <c r="F107" s="43">
        <v>30</v>
      </c>
      <c r="G107" s="53" t="s">
        <v>72</v>
      </c>
      <c r="H107" s="53" t="s">
        <v>73</v>
      </c>
      <c r="I107" s="54" t="s">
        <v>74</v>
      </c>
      <c r="J107" s="43">
        <v>59.4</v>
      </c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145</v>
      </c>
      <c r="G108" s="19">
        <f t="shared" ref="G108:J108" si="45">SUM(G101:G107)</f>
        <v>216.9</v>
      </c>
      <c r="H108" s="19">
        <f t="shared" si="45"/>
        <v>0</v>
      </c>
      <c r="I108" s="19">
        <f t="shared" si="45"/>
        <v>0</v>
      </c>
      <c r="J108" s="19">
        <f t="shared" si="45"/>
        <v>59.4</v>
      </c>
      <c r="K108" s="25"/>
      <c r="L108" s="19">
        <f t="shared" ref="L108" si="46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47">SUM(G109:G117)</f>
        <v>0</v>
      </c>
      <c r="H118" s="19">
        <f t="shared" si="47"/>
        <v>0</v>
      </c>
      <c r="I118" s="19">
        <f t="shared" si="47"/>
        <v>0</v>
      </c>
      <c r="J118" s="19">
        <f t="shared" si="47"/>
        <v>0</v>
      </c>
      <c r="K118" s="25"/>
      <c r="L118" s="19">
        <f t="shared" ref="L118" si="48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145</v>
      </c>
      <c r="G119" s="32">
        <f t="shared" ref="G119" si="49">G108+G118</f>
        <v>216.9</v>
      </c>
      <c r="H119" s="32">
        <f t="shared" ref="H119" si="50">H108+H118</f>
        <v>0</v>
      </c>
      <c r="I119" s="32">
        <f t="shared" ref="I119" si="51">I108+I118</f>
        <v>0</v>
      </c>
      <c r="J119" s="32">
        <f t="shared" ref="J119:L119" si="52">J108+J118</f>
        <v>59.4</v>
      </c>
      <c r="K119" s="32"/>
      <c r="L119" s="32">
        <f t="shared" si="52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152</v>
      </c>
      <c r="F120" s="53" t="s">
        <v>45</v>
      </c>
      <c r="G120" s="61" t="s">
        <v>171</v>
      </c>
      <c r="H120" s="61" t="s">
        <v>172</v>
      </c>
      <c r="I120" s="62" t="s">
        <v>173</v>
      </c>
      <c r="J120" s="61">
        <v>408.42</v>
      </c>
      <c r="K120" s="41">
        <v>265</v>
      </c>
      <c r="L120" s="40"/>
    </row>
    <row r="121" spans="1:12" ht="15">
      <c r="A121" s="14"/>
      <c r="B121" s="15"/>
      <c r="C121" s="11"/>
      <c r="D121" s="6" t="s">
        <v>24</v>
      </c>
      <c r="E121" s="42" t="s">
        <v>151</v>
      </c>
      <c r="F121" s="43">
        <v>100</v>
      </c>
      <c r="G121" s="61">
        <v>0.4</v>
      </c>
      <c r="H121" s="61" t="s">
        <v>78</v>
      </c>
      <c r="I121" s="62" t="s">
        <v>79</v>
      </c>
      <c r="J121" s="43">
        <v>47</v>
      </c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43</v>
      </c>
      <c r="F122" s="56" t="s">
        <v>81</v>
      </c>
      <c r="G122" s="63" t="s">
        <v>82</v>
      </c>
      <c r="H122" s="63" t="s">
        <v>83</v>
      </c>
      <c r="I122" s="64" t="s">
        <v>84</v>
      </c>
      <c r="J122" s="43">
        <v>40</v>
      </c>
      <c r="K122" s="44">
        <v>376</v>
      </c>
      <c r="L122" s="43"/>
    </row>
    <row r="123" spans="1:12" ht="15">
      <c r="A123" s="14"/>
      <c r="B123" s="15"/>
      <c r="C123" s="11"/>
      <c r="D123" s="7" t="s">
        <v>23</v>
      </c>
      <c r="E123" s="42" t="s">
        <v>150</v>
      </c>
      <c r="F123" s="43">
        <v>25</v>
      </c>
      <c r="G123" s="53" t="s">
        <v>138</v>
      </c>
      <c r="H123" s="53" t="s">
        <v>139</v>
      </c>
      <c r="I123" s="54" t="s">
        <v>140</v>
      </c>
      <c r="J123" s="53" t="s">
        <v>170</v>
      </c>
      <c r="K123" s="44"/>
      <c r="L123" s="43"/>
    </row>
    <row r="124" spans="1:12" ht="1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32</v>
      </c>
      <c r="E125" s="42" t="s">
        <v>153</v>
      </c>
      <c r="F125" s="43">
        <v>20</v>
      </c>
      <c r="G125" s="61" t="s">
        <v>174</v>
      </c>
      <c r="H125" s="61" t="s">
        <v>162</v>
      </c>
      <c r="I125" s="62" t="s">
        <v>175</v>
      </c>
      <c r="J125" s="43">
        <v>39.6</v>
      </c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145</v>
      </c>
      <c r="G127" s="19">
        <f t="shared" ref="G127:J127" si="53">SUM(G120:G126)</f>
        <v>0.4</v>
      </c>
      <c r="H127" s="19">
        <f t="shared" si="53"/>
        <v>0</v>
      </c>
      <c r="I127" s="19">
        <f t="shared" si="53"/>
        <v>0</v>
      </c>
      <c r="J127" s="19">
        <f t="shared" si="53"/>
        <v>535.02</v>
      </c>
      <c r="K127" s="25"/>
      <c r="L127" s="19">
        <f t="shared" ref="L127" si="54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5">SUM(G128:G136)</f>
        <v>0</v>
      </c>
      <c r="H137" s="19">
        <f t="shared" si="55"/>
        <v>0</v>
      </c>
      <c r="I137" s="19">
        <f t="shared" si="55"/>
        <v>0</v>
      </c>
      <c r="J137" s="19">
        <f t="shared" si="55"/>
        <v>0</v>
      </c>
      <c r="K137" s="25"/>
      <c r="L137" s="19">
        <f t="shared" ref="L137" si="56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145</v>
      </c>
      <c r="G138" s="32">
        <f t="shared" ref="G138" si="57">G127+G137</f>
        <v>0.4</v>
      </c>
      <c r="H138" s="32">
        <f t="shared" ref="H138" si="58">H127+H137</f>
        <v>0</v>
      </c>
      <c r="I138" s="32">
        <f t="shared" ref="I138" si="59">I127+I137</f>
        <v>0</v>
      </c>
      <c r="J138" s="32">
        <f t="shared" ref="J138:L138" si="60">J127+J137</f>
        <v>535.02</v>
      </c>
      <c r="K138" s="32"/>
      <c r="L138" s="32">
        <f t="shared" si="60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48</v>
      </c>
      <c r="F139" s="40">
        <v>150</v>
      </c>
      <c r="G139" s="63" t="s">
        <v>176</v>
      </c>
      <c r="H139" s="63" t="s">
        <v>177</v>
      </c>
      <c r="I139" s="64" t="s">
        <v>178</v>
      </c>
      <c r="J139" s="63">
        <v>157.05000000000001</v>
      </c>
      <c r="K139" s="41">
        <v>312</v>
      </c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155</v>
      </c>
      <c r="F141" s="43">
        <v>200</v>
      </c>
      <c r="G141" s="56" t="s">
        <v>128</v>
      </c>
      <c r="H141" s="57" t="s">
        <v>128</v>
      </c>
      <c r="I141" s="57" t="s">
        <v>179</v>
      </c>
      <c r="J141" s="43">
        <v>200</v>
      </c>
      <c r="K141" s="44">
        <v>342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150</v>
      </c>
      <c r="F142" s="43">
        <v>35</v>
      </c>
      <c r="G142" s="53" t="s">
        <v>187</v>
      </c>
      <c r="H142" s="53" t="s">
        <v>188</v>
      </c>
      <c r="I142" s="54" t="s">
        <v>189</v>
      </c>
      <c r="J142" s="53" t="s">
        <v>190</v>
      </c>
      <c r="K142" s="44"/>
      <c r="L142" s="43"/>
    </row>
    <row r="143" spans="1:12" ht="15">
      <c r="A143" s="23"/>
      <c r="B143" s="15"/>
      <c r="C143" s="11"/>
      <c r="D143" s="7" t="s">
        <v>156</v>
      </c>
      <c r="E143" s="42" t="s">
        <v>157</v>
      </c>
      <c r="F143" s="43">
        <v>50</v>
      </c>
      <c r="G143" s="53" t="s">
        <v>180</v>
      </c>
      <c r="H143" s="53" t="s">
        <v>181</v>
      </c>
      <c r="I143" s="54" t="s">
        <v>182</v>
      </c>
      <c r="J143" s="53" t="s">
        <v>183</v>
      </c>
      <c r="K143" s="44">
        <v>321</v>
      </c>
      <c r="L143" s="43"/>
    </row>
    <row r="144" spans="1:12" ht="15">
      <c r="A144" s="23"/>
      <c r="B144" s="15"/>
      <c r="C144" s="11"/>
      <c r="D144" s="6" t="s">
        <v>21</v>
      </c>
      <c r="E144" s="42" t="s">
        <v>154</v>
      </c>
      <c r="F144" s="53" t="s">
        <v>47</v>
      </c>
      <c r="G144" s="53" t="s">
        <v>184</v>
      </c>
      <c r="H144" s="53" t="s">
        <v>185</v>
      </c>
      <c r="I144" s="54" t="s">
        <v>186</v>
      </c>
      <c r="J144" s="43">
        <v>105</v>
      </c>
      <c r="K144" s="44">
        <v>229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435</v>
      </c>
      <c r="G146" s="19">
        <f t="shared" ref="G146:J146" si="61">SUM(G139:G145)</f>
        <v>0</v>
      </c>
      <c r="H146" s="19">
        <f t="shared" si="61"/>
        <v>0</v>
      </c>
      <c r="I146" s="19">
        <f t="shared" si="61"/>
        <v>0</v>
      </c>
      <c r="J146" s="19">
        <f t="shared" si="61"/>
        <v>462.05</v>
      </c>
      <c r="K146" s="25"/>
      <c r="L146" s="19">
        <f t="shared" ref="L146" si="62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3">SUM(G147:G155)</f>
        <v>0</v>
      </c>
      <c r="H156" s="19">
        <f t="shared" si="63"/>
        <v>0</v>
      </c>
      <c r="I156" s="19">
        <f t="shared" si="63"/>
        <v>0</v>
      </c>
      <c r="J156" s="19">
        <f t="shared" si="63"/>
        <v>0</v>
      </c>
      <c r="K156" s="25"/>
      <c r="L156" s="19">
        <f t="shared" ref="L156" si="64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435</v>
      </c>
      <c r="G157" s="32">
        <f t="shared" ref="G157" si="65">G146+G156</f>
        <v>0</v>
      </c>
      <c r="H157" s="32">
        <f t="shared" ref="H157" si="66">H146+H156</f>
        <v>0</v>
      </c>
      <c r="I157" s="32">
        <f t="shared" ref="I157" si="67">I146+I156</f>
        <v>0</v>
      </c>
      <c r="J157" s="32">
        <f t="shared" ref="J157:L157" si="68">J146+J156</f>
        <v>462.05</v>
      </c>
      <c r="K157" s="32"/>
      <c r="L157" s="32">
        <f t="shared" si="68"/>
        <v>0</v>
      </c>
    </row>
    <row r="158" spans="1:12" ht="25.5">
      <c r="A158" s="20">
        <v>2</v>
      </c>
      <c r="B158" s="21">
        <v>4</v>
      </c>
      <c r="C158" s="22" t="s">
        <v>20</v>
      </c>
      <c r="D158" s="5" t="s">
        <v>21</v>
      </c>
      <c r="E158" s="39" t="s">
        <v>158</v>
      </c>
      <c r="F158" s="59" t="s">
        <v>198</v>
      </c>
      <c r="G158" s="67" t="s">
        <v>142</v>
      </c>
      <c r="H158" s="67" t="s">
        <v>195</v>
      </c>
      <c r="I158" s="68" t="s">
        <v>196</v>
      </c>
      <c r="J158" s="67" t="s">
        <v>197</v>
      </c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61" t="s">
        <v>191</v>
      </c>
      <c r="H160" s="61" t="s">
        <v>192</v>
      </c>
      <c r="I160" s="62" t="s">
        <v>193</v>
      </c>
      <c r="J160" s="61" t="s">
        <v>194</v>
      </c>
      <c r="K160" s="44">
        <v>382</v>
      </c>
      <c r="L160" s="43"/>
    </row>
    <row r="161" spans="1:12" ht="15">
      <c r="A161" s="23"/>
      <c r="B161" s="15"/>
      <c r="C161" s="11"/>
      <c r="D161" s="7" t="s">
        <v>23</v>
      </c>
      <c r="E161" s="42" t="s">
        <v>150</v>
      </c>
      <c r="F161" s="43">
        <v>30</v>
      </c>
      <c r="G161" s="61" t="s">
        <v>202</v>
      </c>
      <c r="H161" s="61" t="s">
        <v>162</v>
      </c>
      <c r="I161" s="62" t="s">
        <v>203</v>
      </c>
      <c r="J161" s="61" t="s">
        <v>204</v>
      </c>
      <c r="K161" s="44"/>
      <c r="L161" s="43"/>
    </row>
    <row r="162" spans="1:12" ht="15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21</v>
      </c>
      <c r="E163" s="42" t="s">
        <v>159</v>
      </c>
      <c r="F163" s="59" t="s">
        <v>168</v>
      </c>
      <c r="G163" s="67" t="s">
        <v>199</v>
      </c>
      <c r="H163" s="67" t="s">
        <v>193</v>
      </c>
      <c r="I163" s="68" t="s">
        <v>200</v>
      </c>
      <c r="J163" s="67" t="s">
        <v>201</v>
      </c>
      <c r="K163" s="44">
        <v>203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230</v>
      </c>
      <c r="G165" s="19">
        <f t="shared" ref="G165:J165" si="69">SUM(G158:G164)</f>
        <v>0</v>
      </c>
      <c r="H165" s="19">
        <f t="shared" si="69"/>
        <v>0</v>
      </c>
      <c r="I165" s="19">
        <f t="shared" si="69"/>
        <v>0</v>
      </c>
      <c r="J165" s="19">
        <f t="shared" si="69"/>
        <v>0</v>
      </c>
      <c r="K165" s="25"/>
      <c r="L165" s="19">
        <f t="shared" ref="L165" si="70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1">SUM(G166:G174)</f>
        <v>0</v>
      </c>
      <c r="H175" s="19">
        <f t="shared" si="71"/>
        <v>0</v>
      </c>
      <c r="I175" s="19">
        <f t="shared" si="71"/>
        <v>0</v>
      </c>
      <c r="J175" s="19">
        <f t="shared" si="71"/>
        <v>0</v>
      </c>
      <c r="K175" s="25"/>
      <c r="L175" s="19">
        <f t="shared" ref="L175" si="72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230</v>
      </c>
      <c r="G176" s="32">
        <f t="shared" ref="G176" si="73">G165+G175</f>
        <v>0</v>
      </c>
      <c r="H176" s="32">
        <f t="shared" ref="H176" si="74">H165+H175</f>
        <v>0</v>
      </c>
      <c r="I176" s="32">
        <f t="shared" ref="I176" si="75">I165+I175</f>
        <v>0</v>
      </c>
      <c r="J176" s="32">
        <f t="shared" ref="J176:L176" si="76">J165+J175</f>
        <v>0</v>
      </c>
      <c r="K176" s="32"/>
      <c r="L176" s="32">
        <f t="shared" si="76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160</v>
      </c>
      <c r="F177" s="59" t="s">
        <v>45</v>
      </c>
      <c r="G177" s="67" t="s">
        <v>205</v>
      </c>
      <c r="H177" s="67" t="s">
        <v>206</v>
      </c>
      <c r="I177" s="68" t="s">
        <v>207</v>
      </c>
      <c r="J177" s="67" t="s">
        <v>208</v>
      </c>
      <c r="K177" s="41">
        <v>143.24100000000001</v>
      </c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161</v>
      </c>
      <c r="F179" s="43">
        <v>200</v>
      </c>
      <c r="G179" s="63" t="s">
        <v>51</v>
      </c>
      <c r="H179" s="63" t="s">
        <v>52</v>
      </c>
      <c r="I179" s="64" t="s">
        <v>53</v>
      </c>
      <c r="J179" s="63" t="s">
        <v>54</v>
      </c>
      <c r="K179" s="44">
        <v>349</v>
      </c>
      <c r="L179" s="43"/>
    </row>
    <row r="180" spans="1:12" ht="15">
      <c r="A180" s="23"/>
      <c r="B180" s="15"/>
      <c r="C180" s="11"/>
      <c r="D180" s="7" t="s">
        <v>23</v>
      </c>
      <c r="E180" s="42" t="s">
        <v>150</v>
      </c>
      <c r="F180" s="43">
        <v>30</v>
      </c>
      <c r="G180" s="61" t="s">
        <v>202</v>
      </c>
      <c r="H180" s="61" t="s">
        <v>162</v>
      </c>
      <c r="I180" s="62" t="s">
        <v>203</v>
      </c>
      <c r="J180" s="61" t="s">
        <v>204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 t="s">
        <v>151</v>
      </c>
      <c r="F181" s="43">
        <v>100</v>
      </c>
      <c r="G181" s="67">
        <v>0.4</v>
      </c>
      <c r="H181" s="67">
        <v>0.4</v>
      </c>
      <c r="I181" s="67" t="s">
        <v>79</v>
      </c>
      <c r="J181" s="43">
        <v>47</v>
      </c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330</v>
      </c>
      <c r="G184" s="19">
        <f t="shared" ref="G184:J184" si="77">SUM(G177:G183)</f>
        <v>0.4</v>
      </c>
      <c r="H184" s="19">
        <f t="shared" si="77"/>
        <v>0.4</v>
      </c>
      <c r="I184" s="19">
        <f t="shared" si="77"/>
        <v>0</v>
      </c>
      <c r="J184" s="19">
        <f t="shared" si="77"/>
        <v>47</v>
      </c>
      <c r="K184" s="25"/>
      <c r="L184" s="19">
        <f t="shared" ref="L184" si="78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79">SUM(G185:G193)</f>
        <v>0</v>
      </c>
      <c r="H194" s="19">
        <f t="shared" si="79"/>
        <v>0</v>
      </c>
      <c r="I194" s="19">
        <f t="shared" si="79"/>
        <v>0</v>
      </c>
      <c r="J194" s="19">
        <f t="shared" si="79"/>
        <v>0</v>
      </c>
      <c r="K194" s="25"/>
      <c r="L194" s="19">
        <f t="shared" ref="L194" si="80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330</v>
      </c>
      <c r="G195" s="32">
        <f t="shared" ref="G195" si="81">G184+G194</f>
        <v>0.4</v>
      </c>
      <c r="H195" s="32">
        <f t="shared" ref="H195" si="82">H184+H194</f>
        <v>0.4</v>
      </c>
      <c r="I195" s="32">
        <f t="shared" ref="I195" si="83">I184+I194</f>
        <v>0</v>
      </c>
      <c r="J195" s="32">
        <f t="shared" ref="J195:L195" si="84">J184+J194</f>
        <v>47</v>
      </c>
      <c r="K195" s="32"/>
      <c r="L195" s="32">
        <f t="shared" si="84"/>
        <v>0</v>
      </c>
    </row>
    <row r="196" spans="1:12" ht="13.5" thickBot="1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196.875</v>
      </c>
      <c r="G196" s="34">
        <f>(G24+G43+G62+G81+G100+G119+G138+G157+G176+G195)/(IF(G24=0,0,1)+IF(G43=0,0,1)+IF(G62=0,0,1)+IF(G81=0,0,1)+IF(G100=0,0,1)+IF(G119=0,0,1)+IF(G138=0,0,1)+IF(G157=0,0,1)+IF(G176=0,0,1)+IF(G195=0,0,1))</f>
        <v>55.082500000000003</v>
      </c>
      <c r="H196" s="34">
        <f>(H24+H43+H62+H81+H100+H119+H138+H157+H176+H195)/(IF(H24=0,0,1)+IF(H43=0,0,1)+IF(H62=0,0,1)+IF(H81=0,0,1)+IF(H100=0,0,1)+IF(H119=0,0,1)+IF(H138=0,0,1)+IF(H157=0,0,1)+IF(H176=0,0,1)+IF(H195=0,0,1))</f>
        <v>1.53</v>
      </c>
      <c r="I196" s="34" t="e">
        <f>(I24+I43+I62+I81+I100+I119+I138+I157+I176+I195)/(IF(I24=0,0,1)+IF(I43=0,0,1)+IF(I62=0,0,1)+IF(I81=0,0,1)+IF(I100=0,0,1)+IF(I119=0,0,1)+IF(I138=0,0,1)+IF(I157=0,0,1)+IF(I176=0,0,1)+IF(I195=0,0,1))</f>
        <v>#DIV/0!</v>
      </c>
      <c r="J196" s="34">
        <f>(J24+J43+J62+J81+J100+J119+J138+J157+J176+J195)/(IF(J24=0,0,1)+IF(J43=0,0,1)+IF(J62=0,0,1)+IF(J81=0,0,1)+IF(J100=0,0,1)+IF(J119=0,0,1)+IF(J138=0,0,1)+IF(J157=0,0,1)+IF(J176=0,0,1)+IF(J195=0,0,1))</f>
        <v>312.37777777777779</v>
      </c>
      <c r="K196" s="34"/>
      <c r="L196" s="34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2022-05-16T14:23:56Z</dcterms:created>
  <dcterms:modified xsi:type="dcterms:W3CDTF">2024-05-03T09:20:24Z</dcterms:modified>
</cp:coreProperties>
</file>