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4-2025\питание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55" i="1" l="1"/>
  <c r="G55" i="1"/>
  <c r="H55" i="1"/>
  <c r="I55" i="1"/>
  <c r="J55" i="1"/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I307" i="1"/>
  <c r="H307" i="1"/>
  <c r="H341" i="1" s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l="1"/>
  <c r="H131" i="1"/>
  <c r="H593" i="1"/>
  <c r="G341" i="1"/>
  <c r="L383" i="1"/>
  <c r="J215" i="1"/>
  <c r="G257" i="1"/>
  <c r="H509" i="1"/>
  <c r="I551" i="1"/>
  <c r="I593" i="1"/>
  <c r="J425" i="1"/>
  <c r="G383" i="1"/>
  <c r="F425" i="1"/>
  <c r="J467" i="1"/>
  <c r="F467" i="1"/>
  <c r="G509" i="1"/>
  <c r="L551" i="1"/>
  <c r="G551" i="1"/>
  <c r="I467" i="1"/>
  <c r="F593" i="1"/>
  <c r="H383" i="1"/>
  <c r="H425" i="1"/>
  <c r="I509" i="1"/>
  <c r="L494" i="1"/>
  <c r="L509" i="1" s="1"/>
  <c r="F89" i="1"/>
  <c r="H173" i="1"/>
  <c r="J257" i="1"/>
  <c r="G299" i="1"/>
  <c r="L341" i="1"/>
  <c r="L425" i="1"/>
  <c r="G425" i="1"/>
  <c r="G467" i="1"/>
  <c r="F509" i="1"/>
  <c r="H551" i="1"/>
  <c r="J341" i="1"/>
  <c r="F341" i="1"/>
  <c r="F383" i="1"/>
  <c r="J383" i="1"/>
  <c r="H467" i="1"/>
  <c r="L593" i="1"/>
  <c r="G593" i="1"/>
  <c r="I341" i="1"/>
  <c r="I383" i="1"/>
  <c r="I425" i="1"/>
  <c r="J509" i="1"/>
  <c r="F551" i="1"/>
  <c r="J551" i="1"/>
  <c r="J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I594" i="1" l="1"/>
  <c r="F594" i="1"/>
  <c r="G594" i="1"/>
  <c r="J594" i="1"/>
  <c r="H594" i="1"/>
  <c r="L47" i="1"/>
  <c r="L74" i="1"/>
  <c r="L89" i="1" s="1"/>
  <c r="L116" i="1"/>
  <c r="L131" i="1" s="1"/>
  <c r="L158" i="1"/>
  <c r="L173" i="1" s="1"/>
  <c r="L200" i="1"/>
  <c r="L215" i="1" s="1"/>
  <c r="L242" i="1"/>
  <c r="L257" i="1" s="1"/>
  <c r="L284" i="1"/>
  <c r="L299" i="1" s="1"/>
  <c r="L594" i="1" l="1"/>
</calcChain>
</file>

<file path=xl/sharedStrings.xml><?xml version="1.0" encoding="utf-8"?>
<sst xmlns="http://schemas.openxmlformats.org/spreadsheetml/2006/main" count="612" uniqueCount="100">
  <si>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</si>
  <si>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</si>
  <si>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</si>
  <si>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</si>
  <si>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</si>
  <si>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</si>
  <si>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</si>
  <si>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</si>
  <si>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</si>
  <si>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</si>
  <si>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</si>
  <si>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</si>
  <si>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</si>
  <si>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</si>
  <si>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</si>
  <si>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</si>
  <si>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</si>
  <si>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</si>
  <si>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</si>
  <si>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</si>
  <si>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</si>
  <si>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</si>
  <si>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</si>
  <si>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</si>
  <si>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</si>
  <si>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</si>
  <si>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</si>
  <si>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</si>
  <si>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</si>
  <si>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</si>
  <si>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</si>
  <si>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</si>
  <si>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</si>
  <si>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</si>
  <si>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</si>
  <si>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</si>
  <si>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</si>
  <si>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</si>
  <si>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</si>
  <si>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</si>
  <si>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</si>
  <si>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</si>
  <si>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</si>
  <si>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</si>
  <si>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 - куриные</t>
  </si>
  <si>
    <t>Каша гречневая рассыпчатая</t>
  </si>
  <si>
    <t>чай с сахаром</t>
  </si>
  <si>
    <t xml:space="preserve">Хлебная корзина </t>
  </si>
  <si>
    <t>Печенье Американер с кунжутом</t>
  </si>
  <si>
    <t>сладкое</t>
  </si>
  <si>
    <t>ТТК 2022</t>
  </si>
  <si>
    <t>№302/2015</t>
  </si>
  <si>
    <t>ТТК2021</t>
  </si>
  <si>
    <t>ТТК2018</t>
  </si>
  <si>
    <t xml:space="preserve">Жаркое по-домашнему </t>
  </si>
  <si>
    <t>плоды свежие (яблоки)</t>
  </si>
  <si>
    <t>№338/2015</t>
  </si>
  <si>
    <t>ТТК2022</t>
  </si>
  <si>
    <t>Чикен</t>
  </si>
  <si>
    <t>Макаронные изделия отварные</t>
  </si>
  <si>
    <t>Компот из замороженной компотной смеси</t>
  </si>
  <si>
    <t xml:space="preserve">Салат из белокочанной капусты </t>
  </si>
  <si>
    <t>№45/2015</t>
  </si>
  <si>
    <t>ттк2022</t>
  </si>
  <si>
    <t>№202/2015</t>
  </si>
  <si>
    <t>ттк2021</t>
  </si>
  <si>
    <t>Плов с говядиной</t>
  </si>
  <si>
    <t>Овощи натуральные свежие (помидоры)</t>
  </si>
  <si>
    <t>Чай с сахаром</t>
  </si>
  <si>
    <t>ттк 2023</t>
  </si>
  <si>
    <t>№71/2015</t>
  </si>
  <si>
    <t>Биточки рыбные из минтая</t>
  </si>
  <si>
    <t xml:space="preserve">Пюре картофельное и Овощи натуральные свежие (огурцы) </t>
  </si>
  <si>
    <t>Напиток из урюка</t>
  </si>
  <si>
    <t>ттк 2021</t>
  </si>
  <si>
    <t>№312/2015</t>
  </si>
  <si>
    <t xml:space="preserve">Пельмени "Для умников и умниц" отварные  с маслом и овощи натуральные свежие (помидоры) </t>
  </si>
  <si>
    <t>Плоды свежие (яблоки)</t>
  </si>
  <si>
    <t>ттк2015</t>
  </si>
  <si>
    <t>Тефтели из говядины в соусе томатном</t>
  </si>
  <si>
    <t>Рис отварной</t>
  </si>
  <si>
    <t>Печенье Шоколадное</t>
  </si>
  <si>
    <t>№304/2015</t>
  </si>
  <si>
    <t>Жаркое из птицы</t>
  </si>
  <si>
    <t>Бифштекс рубленый по-домашнему</t>
  </si>
  <si>
    <t>Каша гречневая рассыпчатая и овощи натуральные свежие (помидоры)</t>
  </si>
  <si>
    <t>ттк 2022</t>
  </si>
  <si>
    <t>Плов с птицей</t>
  </si>
  <si>
    <t>Овощи натуральные свежие (огурцы)</t>
  </si>
  <si>
    <t>Ежики рыбные с рисом в томатном соусе</t>
  </si>
  <si>
    <t>Салат из белокочанной капусты</t>
  </si>
  <si>
    <t>Пюре картофельное</t>
  </si>
  <si>
    <t>ттк 2024</t>
  </si>
  <si>
    <t>Сосиски отварные</t>
  </si>
  <si>
    <t>Макаронные изделия отварные и овощи натуральные свежие (помидоры)</t>
  </si>
  <si>
    <t>№243/2015</t>
  </si>
  <si>
    <t>МБОУ Лаишевская основная общеобразовательная школа №3</t>
  </si>
  <si>
    <t>Утвердил</t>
  </si>
  <si>
    <t xml:space="preserve">Директор школы </t>
  </si>
  <si>
    <t>Хуснуллин Р.З.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</si>
</sst>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NumberFormat="1" applyFill="1" applyBorder="1" applyAlignment="1" applyProtection="1">
      <alignment wrapText="1"/>
      <protection locked="0"/>
    </xf>
    <xf numFmtId="0" fontId="0" fillId="5" borderId="1" xfId="0" applyNumberFormat="1" applyFill="1" applyBorder="1" applyProtection="1">
      <protection locked="0"/>
    </xf>
    <xf numFmtId="0" fontId="0" fillId="5" borderId="15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wrapText="1"/>
      <protection locked="0"/>
    </xf>
    <xf numFmtId="0" fontId="0" fillId="5" borderId="2" xfId="0" applyNumberFormat="1" applyFill="1" applyBorder="1" applyProtection="1">
      <protection locked="0"/>
    </xf>
    <xf numFmtId="0" fontId="0" fillId="5" borderId="17" xfId="0" applyNumberFormat="1" applyFill="1" applyBorder="1" applyProtection="1">
      <protection locked="0"/>
    </xf>
    <xf numFmtId="0" fontId="0" fillId="5" borderId="3" xfId="0" applyNumberFormat="1" applyFill="1" applyBorder="1" applyAlignment="1" applyProtection="1">
      <alignment wrapText="1"/>
      <protection locked="0"/>
    </xf>
    <xf numFmtId="0" fontId="0" fillId="5" borderId="3" xfId="0" applyNumberFormat="1" applyFill="1" applyBorder="1" applyProtection="1">
      <protection locked="0"/>
    </xf>
    <xf numFmtId="0" fontId="0" fillId="5" borderId="23" xfId="0" applyNumberFormat="1" applyFill="1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540" activePane="bottomRight" state="frozen"/>
      <selection pane="topRight" activeCell="E1" sqref="E1"/>
      <selection pane="bottomLeft" activeCell="A6" sqref="A6"/>
      <selection pane="bottomRight" activeCell="M46" sqref="M4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7" t="s">
        <v>96</v>
      </c>
      <c r="D1" s="68"/>
      <c r="E1" s="68"/>
      <c r="F1" s="13" t="s">
        <v>97</v>
      </c>
      <c r="G1" s="2" t="s">
        <v>16</v>
      </c>
      <c r="H1" s="69" t="s">
        <v>98</v>
      </c>
      <c r="I1" s="69"/>
      <c r="J1" s="69"/>
      <c r="K1" s="69"/>
    </row>
    <row r="2" spans="1:12" ht="18" x14ac:dyDescent="0.2">
      <c r="A2" s="40" t="s">
        <v>6</v>
      </c>
      <c r="C2" s="2"/>
      <c r="G2" s="2" t="s">
        <v>17</v>
      </c>
      <c r="H2" s="69" t="s">
        <v>99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18</v>
      </c>
      <c r="H3" s="52">
        <v>18</v>
      </c>
      <c r="I3" s="52">
        <v>9</v>
      </c>
      <c r="J3" s="53">
        <v>2024</v>
      </c>
      <c r="K3" s="1"/>
    </row>
    <row r="4" spans="1:12" x14ac:dyDescent="0.2">
      <c r="C4" s="2"/>
      <c r="D4" s="4"/>
      <c r="H4" s="54" t="s">
        <v>41</v>
      </c>
      <c r="I4" s="54" t="s">
        <v>42</v>
      </c>
      <c r="J4" s="54" t="s">
        <v>43</v>
      </c>
    </row>
    <row r="5" spans="1:12" ht="34.5" thickBot="1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39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55" t="s">
        <v>44</v>
      </c>
      <c r="F6" s="56">
        <v>90</v>
      </c>
      <c r="G6" s="56">
        <v>9.7899999999999991</v>
      </c>
      <c r="H6" s="56">
        <v>13.93</v>
      </c>
      <c r="I6" s="57">
        <v>7.73</v>
      </c>
      <c r="J6" s="56">
        <v>192</v>
      </c>
      <c r="K6" s="46" t="s">
        <v>50</v>
      </c>
      <c r="L6" s="45">
        <v>66.760000000000005</v>
      </c>
    </row>
    <row r="7" spans="1:12" ht="25.5" x14ac:dyDescent="0.25">
      <c r="A7" s="25"/>
      <c r="B7" s="16"/>
      <c r="C7" s="11"/>
      <c r="D7" s="6" t="s">
        <v>29</v>
      </c>
      <c r="E7" s="58" t="s">
        <v>45</v>
      </c>
      <c r="F7" s="59">
        <v>150</v>
      </c>
      <c r="G7" s="59">
        <v>6.62</v>
      </c>
      <c r="H7" s="59">
        <v>5.39</v>
      </c>
      <c r="I7" s="60">
        <v>41.87</v>
      </c>
      <c r="J7" s="59">
        <v>242</v>
      </c>
      <c r="K7" s="49" t="s">
        <v>51</v>
      </c>
      <c r="L7" s="48"/>
    </row>
    <row r="8" spans="1:12" ht="15" x14ac:dyDescent="0.25">
      <c r="A8" s="25"/>
      <c r="B8" s="16"/>
      <c r="C8" s="11"/>
      <c r="D8" s="7" t="s">
        <v>21</v>
      </c>
      <c r="E8" s="58" t="s">
        <v>46</v>
      </c>
      <c r="F8" s="59">
        <v>208</v>
      </c>
      <c r="G8" s="59">
        <v>0.02</v>
      </c>
      <c r="H8" s="59"/>
      <c r="I8" s="60">
        <v>7.99</v>
      </c>
      <c r="J8" s="59">
        <v>32</v>
      </c>
      <c r="K8" s="49" t="s">
        <v>52</v>
      </c>
      <c r="L8" s="48"/>
    </row>
    <row r="9" spans="1:12" ht="15" x14ac:dyDescent="0.25">
      <c r="A9" s="25"/>
      <c r="B9" s="16"/>
      <c r="C9" s="11"/>
      <c r="D9" s="7" t="s">
        <v>22</v>
      </c>
      <c r="E9" s="58" t="s">
        <v>47</v>
      </c>
      <c r="F9" s="59">
        <v>40</v>
      </c>
      <c r="G9" s="59">
        <v>2.52</v>
      </c>
      <c r="H9" s="59">
        <v>0.36</v>
      </c>
      <c r="I9" s="60">
        <v>18.84</v>
      </c>
      <c r="J9" s="59">
        <v>91</v>
      </c>
      <c r="K9" s="49"/>
      <c r="L9" s="48"/>
    </row>
    <row r="10" spans="1:12" ht="15.75" thickBot="1" x14ac:dyDescent="0.3">
      <c r="A10" s="25"/>
      <c r="B10" s="16"/>
      <c r="C10" s="11"/>
      <c r="D10" s="7" t="s">
        <v>49</v>
      </c>
      <c r="E10" s="61" t="s">
        <v>48</v>
      </c>
      <c r="F10" s="62">
        <v>60</v>
      </c>
      <c r="G10" s="62">
        <v>0.55000000000000004</v>
      </c>
      <c r="H10" s="62">
        <v>0.87</v>
      </c>
      <c r="I10" s="63">
        <v>4.3899999999999997</v>
      </c>
      <c r="J10" s="62">
        <v>30</v>
      </c>
      <c r="K10" s="49" t="s">
        <v>53</v>
      </c>
      <c r="L10" s="48"/>
    </row>
    <row r="11" spans="1:12" ht="15" x14ac:dyDescent="0.25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5" x14ac:dyDescent="0.2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548</v>
      </c>
      <c r="G13" s="21">
        <f t="shared" ref="G13:J13" si="0">SUM(G6:G12)</f>
        <v>19.5</v>
      </c>
      <c r="H13" s="21">
        <f>SUM(H6:H12)</f>
        <v>20.55</v>
      </c>
      <c r="I13" s="21">
        <f t="shared" si="0"/>
        <v>80.819999999999993</v>
      </c>
      <c r="J13" s="21">
        <f t="shared" si="0"/>
        <v>587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47"/>
      <c r="F18" s="48"/>
      <c r="G18" s="48"/>
      <c r="H18" s="48"/>
      <c r="I18" s="48"/>
      <c r="J18" s="48"/>
      <c r="K18" s="49"/>
      <c r="L18" s="48"/>
    </row>
    <row r="19" spans="1:12" ht="15" x14ac:dyDescent="0.25">
      <c r="A19" s="25"/>
      <c r="B19" s="16"/>
      <c r="C19" s="11"/>
      <c r="D19" s="7" t="s">
        <v>27</v>
      </c>
      <c r="E19" s="47"/>
      <c r="F19" s="48"/>
      <c r="G19" s="48"/>
      <c r="H19" s="48"/>
      <c r="I19" s="48"/>
      <c r="J19" s="48"/>
      <c r="K19" s="49"/>
      <c r="L19" s="48"/>
    </row>
    <row r="20" spans="1:12" ht="15" x14ac:dyDescent="0.25">
      <c r="A20" s="25"/>
      <c r="B20" s="16"/>
      <c r="C20" s="11"/>
      <c r="D20" s="7" t="s">
        <v>28</v>
      </c>
      <c r="E20" s="47"/>
      <c r="F20" s="48"/>
      <c r="G20" s="48"/>
      <c r="H20" s="48"/>
      <c r="I20" s="48"/>
      <c r="J20" s="48"/>
      <c r="K20" s="49"/>
      <c r="L20" s="48"/>
    </row>
    <row r="21" spans="1:12" ht="15" x14ac:dyDescent="0.25">
      <c r="A21" s="25"/>
      <c r="B21" s="16"/>
      <c r="C21" s="11"/>
      <c r="D21" s="7" t="s">
        <v>29</v>
      </c>
      <c r="E21" s="47"/>
      <c r="F21" s="48"/>
      <c r="G21" s="48"/>
      <c r="H21" s="48"/>
      <c r="I21" s="48"/>
      <c r="J21" s="48"/>
      <c r="K21" s="49"/>
      <c r="L21" s="48"/>
    </row>
    <row r="22" spans="1:12" ht="15" x14ac:dyDescent="0.25">
      <c r="A22" s="25"/>
      <c r="B22" s="16"/>
      <c r="C22" s="11"/>
      <c r="D22" s="7" t="s">
        <v>30</v>
      </c>
      <c r="E22" s="47"/>
      <c r="F22" s="48"/>
      <c r="G22" s="48"/>
      <c r="H22" s="48"/>
      <c r="I22" s="48"/>
      <c r="J22" s="48"/>
      <c r="K22" s="49"/>
      <c r="L22" s="48"/>
    </row>
    <row r="23" spans="1:12" ht="15" x14ac:dyDescent="0.25">
      <c r="A23" s="25"/>
      <c r="B23" s="16"/>
      <c r="C23" s="11"/>
      <c r="D23" s="7" t="s">
        <v>31</v>
      </c>
      <c r="E23" s="47"/>
      <c r="F23" s="48"/>
      <c r="G23" s="48"/>
      <c r="H23" s="48"/>
      <c r="I23" s="48"/>
      <c r="J23" s="48"/>
      <c r="K23" s="49"/>
      <c r="L23" s="48"/>
    </row>
    <row r="24" spans="1:12" ht="15" x14ac:dyDescent="0.25">
      <c r="A24" s="25"/>
      <c r="B24" s="16"/>
      <c r="C24" s="11"/>
      <c r="D24" s="7" t="s">
        <v>32</v>
      </c>
      <c r="E24" s="47"/>
      <c r="F24" s="48"/>
      <c r="G24" s="48"/>
      <c r="H24" s="48"/>
      <c r="I24" s="48"/>
      <c r="J24" s="48"/>
      <c r="K24" s="49"/>
      <c r="L24" s="48"/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30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29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30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22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34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30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23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 x14ac:dyDescent="0.2">
      <c r="A47" s="31">
        <f>A6</f>
        <v>1</v>
      </c>
      <c r="B47" s="32">
        <f>B6</f>
        <v>1</v>
      </c>
      <c r="C47" s="64" t="s">
        <v>4</v>
      </c>
      <c r="D47" s="65"/>
      <c r="E47" s="33"/>
      <c r="F47" s="34">
        <f>F13+F17+F27+F32+F39+F46</f>
        <v>548</v>
      </c>
      <c r="G47" s="34">
        <f t="shared" ref="G47:J47" si="7">G13+G17+G27+G32+G39+G46</f>
        <v>19.5</v>
      </c>
      <c r="H47" s="34">
        <f t="shared" si="7"/>
        <v>20.55</v>
      </c>
      <c r="I47" s="34">
        <f t="shared" si="7"/>
        <v>80.819999999999993</v>
      </c>
      <c r="J47" s="34">
        <f t="shared" si="7"/>
        <v>587</v>
      </c>
      <c r="K47" s="35"/>
      <c r="L47" s="34">
        <f>L13+L17+L27+L32+L39+L46</f>
        <v>66.760000000000005</v>
      </c>
    </row>
    <row r="48" spans="1:12" ht="25.5" x14ac:dyDescent="0.25">
      <c r="A48" s="15">
        <v>1</v>
      </c>
      <c r="B48" s="16">
        <v>2</v>
      </c>
      <c r="C48" s="24" t="s">
        <v>19</v>
      </c>
      <c r="D48" s="5" t="s">
        <v>20</v>
      </c>
      <c r="E48" s="55" t="s">
        <v>54</v>
      </c>
      <c r="F48" s="56">
        <v>200</v>
      </c>
      <c r="G48" s="56">
        <v>12.55</v>
      </c>
      <c r="H48" s="56">
        <v>17.93</v>
      </c>
      <c r="I48" s="57">
        <v>39.880000000000003</v>
      </c>
      <c r="J48" s="56">
        <v>370</v>
      </c>
      <c r="K48" s="46" t="s">
        <v>56</v>
      </c>
      <c r="L48" s="45">
        <v>66.760000000000005</v>
      </c>
    </row>
    <row r="49" spans="1:12" ht="15" x14ac:dyDescent="0.25">
      <c r="A49" s="15"/>
      <c r="B49" s="16"/>
      <c r="C49" s="11"/>
      <c r="D49" s="6" t="s">
        <v>23</v>
      </c>
      <c r="E49" s="58" t="s">
        <v>55</v>
      </c>
      <c r="F49" s="59">
        <v>120</v>
      </c>
      <c r="G49" s="59">
        <v>0.48</v>
      </c>
      <c r="H49" s="59">
        <v>0.48</v>
      </c>
      <c r="I49" s="60">
        <v>11.76</v>
      </c>
      <c r="J49" s="59">
        <v>56</v>
      </c>
      <c r="K49" s="49" t="s">
        <v>57</v>
      </c>
      <c r="L49" s="48"/>
    </row>
    <row r="50" spans="1:12" ht="15" x14ac:dyDescent="0.25">
      <c r="A50" s="15"/>
      <c r="B50" s="16"/>
      <c r="C50" s="11"/>
      <c r="D50" s="7" t="s">
        <v>21</v>
      </c>
      <c r="E50" s="58" t="s">
        <v>46</v>
      </c>
      <c r="F50" s="59">
        <v>208</v>
      </c>
      <c r="G50" s="59">
        <v>0.02</v>
      </c>
      <c r="H50" s="59"/>
      <c r="I50" s="60">
        <v>7.99</v>
      </c>
      <c r="J50" s="59">
        <v>32</v>
      </c>
      <c r="K50" s="49" t="s">
        <v>52</v>
      </c>
      <c r="L50" s="48"/>
    </row>
    <row r="51" spans="1:12" ht="15" x14ac:dyDescent="0.25">
      <c r="A51" s="15"/>
      <c r="B51" s="16"/>
      <c r="C51" s="11"/>
      <c r="D51" s="7" t="s">
        <v>22</v>
      </c>
      <c r="E51" s="58" t="s">
        <v>47</v>
      </c>
      <c r="F51" s="59">
        <v>40</v>
      </c>
      <c r="G51" s="59">
        <v>2.52</v>
      </c>
      <c r="H51" s="59">
        <v>0.36</v>
      </c>
      <c r="I51" s="60">
        <v>18.84</v>
      </c>
      <c r="J51" s="59">
        <v>91</v>
      </c>
      <c r="K51" s="49"/>
      <c r="L51" s="48"/>
    </row>
    <row r="52" spans="1:12" ht="15" x14ac:dyDescent="0.25">
      <c r="A52" s="15"/>
      <c r="B52" s="16"/>
      <c r="C52" s="11"/>
      <c r="D52" s="7"/>
      <c r="E52" s="47"/>
      <c r="F52" s="48"/>
      <c r="G52" s="48"/>
      <c r="H52" s="48"/>
      <c r="I52" s="48"/>
      <c r="J52" s="48"/>
      <c r="K52" s="49"/>
      <c r="L52" s="48"/>
    </row>
    <row r="53" spans="1:12" ht="15" x14ac:dyDescent="0.25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5" x14ac:dyDescent="0.25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568</v>
      </c>
      <c r="G55" s="21">
        <f t="shared" ref="G55" si="8">SUM(G48:G54)</f>
        <v>15.57</v>
      </c>
      <c r="H55" s="21">
        <f t="shared" ref="H55" si="9">SUM(H48:H54)</f>
        <v>18.77</v>
      </c>
      <c r="I55" s="21">
        <f t="shared" ref="I55" si="10">SUM(I48:I54)</f>
        <v>78.47</v>
      </c>
      <c r="J55" s="21">
        <f t="shared" ref="J55" si="11">SUM(J48:J54)</f>
        <v>549</v>
      </c>
      <c r="K55" s="27"/>
      <c r="L55" s="21">
        <f t="shared" ref="L55:L97" si="12"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47"/>
      <c r="F60" s="48"/>
      <c r="G60" s="48"/>
      <c r="H60" s="48"/>
      <c r="I60" s="48"/>
      <c r="J60" s="48"/>
      <c r="K60" s="49"/>
      <c r="L60" s="48"/>
    </row>
    <row r="61" spans="1:12" ht="15" x14ac:dyDescent="0.25">
      <c r="A61" s="15"/>
      <c r="B61" s="16"/>
      <c r="C61" s="11"/>
      <c r="D61" s="7" t="s">
        <v>27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28</v>
      </c>
      <c r="E62" s="47"/>
      <c r="F62" s="48"/>
      <c r="G62" s="48"/>
      <c r="H62" s="48"/>
      <c r="I62" s="48"/>
      <c r="J62" s="48"/>
      <c r="K62" s="49"/>
      <c r="L62" s="48"/>
    </row>
    <row r="63" spans="1:12" ht="15" x14ac:dyDescent="0.25">
      <c r="A63" s="15"/>
      <c r="B63" s="16"/>
      <c r="C63" s="11"/>
      <c r="D63" s="7" t="s">
        <v>29</v>
      </c>
      <c r="E63" s="47"/>
      <c r="F63" s="48"/>
      <c r="G63" s="48"/>
      <c r="H63" s="48"/>
      <c r="I63" s="48"/>
      <c r="J63" s="48"/>
      <c r="K63" s="49"/>
      <c r="L63" s="48"/>
    </row>
    <row r="64" spans="1:12" ht="15" x14ac:dyDescent="0.25">
      <c r="A64" s="15"/>
      <c r="B64" s="16"/>
      <c r="C64" s="11"/>
      <c r="D64" s="7" t="s">
        <v>30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31</v>
      </c>
      <c r="E65" s="47"/>
      <c r="F65" s="48"/>
      <c r="G65" s="48"/>
      <c r="H65" s="48"/>
      <c r="I65" s="48"/>
      <c r="J65" s="48"/>
      <c r="K65" s="49"/>
      <c r="L65" s="48"/>
    </row>
    <row r="66" spans="1:12" ht="15" x14ac:dyDescent="0.25">
      <c r="A66" s="15"/>
      <c r="B66" s="16"/>
      <c r="C66" s="11"/>
      <c r="D66" s="7" t="s">
        <v>32</v>
      </c>
      <c r="E66" s="47"/>
      <c r="F66" s="48"/>
      <c r="G66" s="48"/>
      <c r="H66" s="48"/>
      <c r="I66" s="48"/>
      <c r="J66" s="48"/>
      <c r="K66" s="49"/>
      <c r="L66" s="48"/>
    </row>
    <row r="67" spans="1:12" ht="15" x14ac:dyDescent="0.2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30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29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30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22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34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30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23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4" t="s">
        <v>4</v>
      </c>
      <c r="D89" s="65"/>
      <c r="E89" s="33"/>
      <c r="F89" s="34">
        <f>F55+F59+F69+F74+F81+F88</f>
        <v>568</v>
      </c>
      <c r="G89" s="34">
        <f t="shared" ref="G89" si="34">G55+G59+G69+G74+G81+G88</f>
        <v>15.57</v>
      </c>
      <c r="H89" s="34">
        <f t="shared" ref="H89" si="35">H55+H59+H69+H74+H81+H88</f>
        <v>18.77</v>
      </c>
      <c r="I89" s="34">
        <f t="shared" ref="I89" si="36">I55+I59+I69+I74+I81+I88</f>
        <v>78.47</v>
      </c>
      <c r="J89" s="34">
        <f t="shared" ref="J89" si="37">J55+J59+J69+J74+J81+J88</f>
        <v>549</v>
      </c>
      <c r="K89" s="35"/>
      <c r="L89" s="34">
        <f t="shared" ref="L89" si="38">L55+L59+L69+L74+L81+L88</f>
        <v>66.760000000000005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55" t="s">
        <v>58</v>
      </c>
      <c r="F90" s="56">
        <v>90</v>
      </c>
      <c r="G90" s="56">
        <v>11.1</v>
      </c>
      <c r="H90" s="56">
        <v>10.11</v>
      </c>
      <c r="I90" s="57">
        <v>19.09</v>
      </c>
      <c r="J90" s="56">
        <v>203</v>
      </c>
      <c r="K90" s="49" t="s">
        <v>63</v>
      </c>
      <c r="L90" s="45">
        <v>66.760000000000005</v>
      </c>
    </row>
    <row r="91" spans="1:12" ht="25.5" x14ac:dyDescent="0.25">
      <c r="A91" s="25"/>
      <c r="B91" s="16"/>
      <c r="C91" s="11"/>
      <c r="D91" s="6" t="s">
        <v>29</v>
      </c>
      <c r="E91" s="58" t="s">
        <v>59</v>
      </c>
      <c r="F91" s="59">
        <v>150</v>
      </c>
      <c r="G91" s="59">
        <v>5.64</v>
      </c>
      <c r="H91" s="59">
        <v>4.46</v>
      </c>
      <c r="I91" s="60">
        <v>35.94</v>
      </c>
      <c r="J91" s="59">
        <v>207</v>
      </c>
      <c r="K91" s="49" t="s">
        <v>64</v>
      </c>
      <c r="L91" s="48"/>
    </row>
    <row r="92" spans="1:12" ht="15" x14ac:dyDescent="0.25">
      <c r="A92" s="25"/>
      <c r="B92" s="16"/>
      <c r="C92" s="11"/>
      <c r="D92" s="7" t="s">
        <v>21</v>
      </c>
      <c r="E92" s="58" t="s">
        <v>60</v>
      </c>
      <c r="F92" s="59">
        <v>200</v>
      </c>
      <c r="G92" s="59">
        <v>0.02</v>
      </c>
      <c r="H92" s="59"/>
      <c r="I92" s="60">
        <v>7.99</v>
      </c>
      <c r="J92" s="59">
        <v>32</v>
      </c>
      <c r="K92" s="49" t="s">
        <v>65</v>
      </c>
      <c r="L92" s="48"/>
    </row>
    <row r="93" spans="1:12" ht="15.75" thickBot="1" x14ac:dyDescent="0.3">
      <c r="A93" s="25"/>
      <c r="B93" s="16"/>
      <c r="C93" s="11"/>
      <c r="D93" s="7" t="s">
        <v>22</v>
      </c>
      <c r="E93" s="58" t="s">
        <v>47</v>
      </c>
      <c r="F93" s="59">
        <v>40</v>
      </c>
      <c r="G93" s="59">
        <v>2.52</v>
      </c>
      <c r="H93" s="59">
        <v>0.36</v>
      </c>
      <c r="I93" s="60">
        <v>18.84</v>
      </c>
      <c r="J93" s="59">
        <v>91</v>
      </c>
      <c r="K93" s="49"/>
      <c r="L93" s="48"/>
    </row>
    <row r="94" spans="1:12" ht="15.75" thickBot="1" x14ac:dyDescent="0.3">
      <c r="A94" s="25"/>
      <c r="B94" s="16"/>
      <c r="C94" s="11"/>
      <c r="D94" s="7" t="s">
        <v>26</v>
      </c>
      <c r="E94" s="61" t="s">
        <v>61</v>
      </c>
      <c r="F94" s="62">
        <v>60</v>
      </c>
      <c r="G94" s="62">
        <v>0.93</v>
      </c>
      <c r="H94" s="62">
        <v>3.05</v>
      </c>
      <c r="I94" s="63">
        <v>5.64</v>
      </c>
      <c r="J94" s="62">
        <v>54</v>
      </c>
      <c r="K94" s="46" t="s">
        <v>62</v>
      </c>
      <c r="L94" s="48"/>
    </row>
    <row r="95" spans="1:12" ht="15" x14ac:dyDescent="0.25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5" x14ac:dyDescent="0.2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540</v>
      </c>
      <c r="G97" s="21">
        <f t="shared" ref="G97" si="39">SUM(G90:G96)</f>
        <v>20.209999999999997</v>
      </c>
      <c r="H97" s="21">
        <f t="shared" ref="H97" si="40">SUM(H90:H96)</f>
        <v>17.98</v>
      </c>
      <c r="I97" s="21">
        <f t="shared" ref="I97" si="41">SUM(I90:I96)</f>
        <v>87.5</v>
      </c>
      <c r="J97" s="21">
        <f t="shared" ref="J97" si="42">SUM(J90:J96)</f>
        <v>587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 x14ac:dyDescent="0.25">
      <c r="A103" s="25"/>
      <c r="B103" s="16"/>
      <c r="C103" s="11"/>
      <c r="D103" s="7" t="s">
        <v>27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 x14ac:dyDescent="0.25">
      <c r="A104" s="25"/>
      <c r="B104" s="16"/>
      <c r="C104" s="11"/>
      <c r="D104" s="7" t="s">
        <v>28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 x14ac:dyDescent="0.25">
      <c r="A105" s="25"/>
      <c r="B105" s="16"/>
      <c r="C105" s="11"/>
      <c r="D105" s="7" t="s">
        <v>29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 x14ac:dyDescent="0.25">
      <c r="A106" s="25"/>
      <c r="B106" s="16"/>
      <c r="C106" s="11"/>
      <c r="D106" s="7" t="s">
        <v>30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 x14ac:dyDescent="0.25">
      <c r="A107" s="25"/>
      <c r="B107" s="16"/>
      <c r="C107" s="11"/>
      <c r="D107" s="7" t="s">
        <v>31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 x14ac:dyDescent="0.25">
      <c r="A108" s="25"/>
      <c r="B108" s="16"/>
      <c r="C108" s="11"/>
      <c r="D108" s="7" t="s">
        <v>32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30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29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30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22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34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30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23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4" t="s">
        <v>4</v>
      </c>
      <c r="D131" s="65"/>
      <c r="E131" s="33"/>
      <c r="F131" s="34">
        <f>F97+F101+F111+F116+F123+F130</f>
        <v>540</v>
      </c>
      <c r="G131" s="34">
        <f t="shared" ref="G131" si="64">G97+G101+G111+G116+G123+G130</f>
        <v>20.209999999999997</v>
      </c>
      <c r="H131" s="34">
        <f t="shared" ref="H131" si="65">H97+H101+H111+H116+H123+H130</f>
        <v>17.98</v>
      </c>
      <c r="I131" s="34">
        <f t="shared" ref="I131" si="66">I97+I101+I111+I116+I123+I130</f>
        <v>87.5</v>
      </c>
      <c r="J131" s="34">
        <f t="shared" ref="J131" si="67">J97+J101+J111+J116+J123+J130</f>
        <v>587</v>
      </c>
      <c r="K131" s="35"/>
      <c r="L131" s="34">
        <f t="shared" ref="L131" si="68">L97+L101+L111+L116+L123+L130</f>
        <v>66.760000000000005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55" t="s">
        <v>66</v>
      </c>
      <c r="F132" s="56">
        <v>200</v>
      </c>
      <c r="G132" s="56">
        <v>12.22</v>
      </c>
      <c r="H132" s="56">
        <v>15.61</v>
      </c>
      <c r="I132" s="57">
        <v>49.03</v>
      </c>
      <c r="J132" s="56">
        <v>384</v>
      </c>
      <c r="K132" s="46" t="s">
        <v>69</v>
      </c>
      <c r="L132" s="45">
        <v>66.760000000000005</v>
      </c>
    </row>
    <row r="133" spans="1:12" ht="15" x14ac:dyDescent="0.25">
      <c r="A133" s="25"/>
      <c r="B133" s="16"/>
      <c r="C133" s="11"/>
      <c r="D133" s="6" t="s">
        <v>26</v>
      </c>
      <c r="E133" s="58" t="s">
        <v>67</v>
      </c>
      <c r="F133" s="59">
        <v>60</v>
      </c>
      <c r="G133" s="59">
        <v>0.66</v>
      </c>
      <c r="H133" s="59">
        <v>0.12</v>
      </c>
      <c r="I133" s="60">
        <v>2.2799999999999998</v>
      </c>
      <c r="J133" s="59">
        <v>14</v>
      </c>
      <c r="K133" s="49" t="s">
        <v>70</v>
      </c>
      <c r="L133" s="48"/>
    </row>
    <row r="134" spans="1:12" ht="15" x14ac:dyDescent="0.25">
      <c r="A134" s="25"/>
      <c r="B134" s="16"/>
      <c r="C134" s="11"/>
      <c r="D134" s="7" t="s">
        <v>21</v>
      </c>
      <c r="E134" s="58" t="s">
        <v>68</v>
      </c>
      <c r="F134" s="59">
        <v>208</v>
      </c>
      <c r="G134" s="59">
        <v>0.02</v>
      </c>
      <c r="H134" s="59"/>
      <c r="I134" s="60">
        <v>7.99</v>
      </c>
      <c r="J134" s="59">
        <v>32</v>
      </c>
      <c r="K134" s="49" t="s">
        <v>65</v>
      </c>
      <c r="L134" s="48"/>
    </row>
    <row r="135" spans="1:12" ht="15" x14ac:dyDescent="0.25">
      <c r="A135" s="25"/>
      <c r="B135" s="16"/>
      <c r="C135" s="11"/>
      <c r="D135" s="7" t="s">
        <v>22</v>
      </c>
      <c r="E135" s="58" t="s">
        <v>47</v>
      </c>
      <c r="F135" s="59">
        <v>40</v>
      </c>
      <c r="G135" s="59">
        <v>2.52</v>
      </c>
      <c r="H135" s="59">
        <v>0.36</v>
      </c>
      <c r="I135" s="60">
        <v>18.84</v>
      </c>
      <c r="J135" s="59">
        <v>91</v>
      </c>
      <c r="K135" s="49"/>
      <c r="L135" s="48"/>
    </row>
    <row r="136" spans="1:12" ht="15" x14ac:dyDescent="0.25">
      <c r="A136" s="25"/>
      <c r="B136" s="16"/>
      <c r="C136" s="11"/>
      <c r="D136" s="7"/>
      <c r="E136" s="47"/>
      <c r="F136" s="48"/>
      <c r="G136" s="48"/>
      <c r="H136" s="48"/>
      <c r="I136" s="48"/>
      <c r="J136" s="48"/>
      <c r="K136" s="49"/>
      <c r="L136" s="48"/>
    </row>
    <row r="137" spans="1:12" ht="15" x14ac:dyDescent="0.25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5" x14ac:dyDescent="0.2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508</v>
      </c>
      <c r="G139" s="21">
        <f t="shared" ref="G139" si="69">SUM(G132:G138)</f>
        <v>15.42</v>
      </c>
      <c r="H139" s="21">
        <f t="shared" ref="H139" si="70">SUM(H132:H138)</f>
        <v>16.09</v>
      </c>
      <c r="I139" s="21">
        <f t="shared" ref="I139" si="71">SUM(I132:I138)</f>
        <v>78.14</v>
      </c>
      <c r="J139" s="21">
        <f t="shared" ref="J139" si="72">SUM(J132:J138)</f>
        <v>521</v>
      </c>
      <c r="K139" s="27"/>
      <c r="L139" s="21">
        <f t="shared" ref="L139:L181" si="73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 x14ac:dyDescent="0.25">
      <c r="A145" s="25"/>
      <c r="B145" s="16"/>
      <c r="C145" s="11"/>
      <c r="D145" s="7" t="s">
        <v>27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 x14ac:dyDescent="0.25">
      <c r="A146" s="25"/>
      <c r="B146" s="16"/>
      <c r="C146" s="11"/>
      <c r="D146" s="7" t="s">
        <v>28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 x14ac:dyDescent="0.25">
      <c r="A147" s="25"/>
      <c r="B147" s="16"/>
      <c r="C147" s="11"/>
      <c r="D147" s="7" t="s">
        <v>29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 x14ac:dyDescent="0.25">
      <c r="A148" s="25"/>
      <c r="B148" s="16"/>
      <c r="C148" s="11"/>
      <c r="D148" s="7" t="s">
        <v>30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31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 x14ac:dyDescent="0.25">
      <c r="A150" s="25"/>
      <c r="B150" s="16"/>
      <c r="C150" s="11"/>
      <c r="D150" s="7" t="s">
        <v>32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 x14ac:dyDescent="0.2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30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29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30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22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34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30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23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4" t="s">
        <v>4</v>
      </c>
      <c r="D173" s="65"/>
      <c r="E173" s="33"/>
      <c r="F173" s="34">
        <f>F139+F143+F153+F158+F165+F172</f>
        <v>508</v>
      </c>
      <c r="G173" s="34">
        <f t="shared" ref="G173" si="95">G139+G143+G153+G158+G165+G172</f>
        <v>15.42</v>
      </c>
      <c r="H173" s="34">
        <f t="shared" ref="H173" si="96">H139+H143+H153+H158+H165+H172</f>
        <v>16.09</v>
      </c>
      <c r="I173" s="34">
        <f t="shared" ref="I173" si="97">I139+I143+I153+I158+I165+I172</f>
        <v>78.14</v>
      </c>
      <c r="J173" s="34">
        <f t="shared" ref="J173" si="98">J139+J143+J153+J158+J165+J172</f>
        <v>521</v>
      </c>
      <c r="K173" s="35"/>
      <c r="L173" s="34">
        <f t="shared" ref="L173" si="99">L139+L143+L153+L158+L165+L172</f>
        <v>66.760000000000005</v>
      </c>
    </row>
    <row r="174" spans="1:12" ht="15" x14ac:dyDescent="0.25">
      <c r="A174" s="22">
        <v>1</v>
      </c>
      <c r="B174" s="23">
        <v>5</v>
      </c>
      <c r="C174" s="24" t="s">
        <v>19</v>
      </c>
      <c r="D174" s="5" t="s">
        <v>20</v>
      </c>
      <c r="E174" s="55" t="s">
        <v>71</v>
      </c>
      <c r="F174" s="56">
        <v>90</v>
      </c>
      <c r="G174" s="56">
        <v>12.06</v>
      </c>
      <c r="H174" s="56">
        <v>15.31</v>
      </c>
      <c r="I174" s="57">
        <v>15.92</v>
      </c>
      <c r="J174" s="56">
        <v>238</v>
      </c>
      <c r="K174" s="46" t="s">
        <v>74</v>
      </c>
      <c r="L174" s="45">
        <v>66.760000000000005</v>
      </c>
    </row>
    <row r="175" spans="1:12" ht="30" x14ac:dyDescent="0.25">
      <c r="A175" s="25"/>
      <c r="B175" s="16"/>
      <c r="C175" s="11"/>
      <c r="D175" s="6" t="s">
        <v>29</v>
      </c>
      <c r="E175" s="58" t="s">
        <v>72</v>
      </c>
      <c r="F175" s="59">
        <v>180</v>
      </c>
      <c r="G175" s="59">
        <v>3.49</v>
      </c>
      <c r="H175" s="59">
        <v>4.68</v>
      </c>
      <c r="I175" s="60">
        <v>30.5</v>
      </c>
      <c r="J175" s="59">
        <v>177</v>
      </c>
      <c r="K175" s="49" t="s">
        <v>75</v>
      </c>
      <c r="L175" s="48"/>
    </row>
    <row r="176" spans="1:12" ht="15" x14ac:dyDescent="0.25">
      <c r="A176" s="25"/>
      <c r="B176" s="16"/>
      <c r="C176" s="11"/>
      <c r="D176" s="7" t="s">
        <v>21</v>
      </c>
      <c r="E176" s="58" t="s">
        <v>73</v>
      </c>
      <c r="F176" s="59">
        <v>200</v>
      </c>
      <c r="G176" s="59">
        <v>0.02</v>
      </c>
      <c r="H176" s="59"/>
      <c r="I176" s="60">
        <v>7.99</v>
      </c>
      <c r="J176" s="59">
        <v>32</v>
      </c>
      <c r="K176" s="49" t="s">
        <v>74</v>
      </c>
      <c r="L176" s="48"/>
    </row>
    <row r="177" spans="1:12" ht="15" x14ac:dyDescent="0.25">
      <c r="A177" s="25"/>
      <c r="B177" s="16"/>
      <c r="C177" s="11"/>
      <c r="D177" s="7" t="s">
        <v>22</v>
      </c>
      <c r="E177" s="58" t="s">
        <v>47</v>
      </c>
      <c r="F177" s="59">
        <v>40</v>
      </c>
      <c r="G177" s="59">
        <v>2.52</v>
      </c>
      <c r="H177" s="59">
        <v>0.36</v>
      </c>
      <c r="I177" s="60">
        <v>18.84</v>
      </c>
      <c r="J177" s="59">
        <v>91</v>
      </c>
      <c r="K177" s="49"/>
      <c r="L177" s="48"/>
    </row>
    <row r="178" spans="1:12" ht="15" x14ac:dyDescent="0.25">
      <c r="A178" s="25"/>
      <c r="B178" s="16"/>
      <c r="C178" s="11"/>
      <c r="D178" s="7"/>
      <c r="E178" s="47"/>
      <c r="F178" s="48"/>
      <c r="G178" s="48"/>
      <c r="H178" s="48"/>
      <c r="I178" s="48"/>
      <c r="J178" s="48"/>
      <c r="K178" s="49"/>
      <c r="L178" s="48"/>
    </row>
    <row r="179" spans="1:12" ht="15" x14ac:dyDescent="0.25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5" x14ac:dyDescent="0.25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510</v>
      </c>
      <c r="G181" s="21">
        <f t="shared" ref="G181" si="100">SUM(G174:G180)</f>
        <v>18.09</v>
      </c>
      <c r="H181" s="21">
        <f t="shared" ref="H181" si="101">SUM(H174:H180)</f>
        <v>20.350000000000001</v>
      </c>
      <c r="I181" s="21">
        <f t="shared" ref="I181" si="102">SUM(I174:I180)</f>
        <v>73.25</v>
      </c>
      <c r="J181" s="21">
        <f t="shared" ref="J181" si="103">SUM(J174:J180)</f>
        <v>538</v>
      </c>
      <c r="K181" s="27"/>
      <c r="L181" s="21">
        <f t="shared" si="73"/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 x14ac:dyDescent="0.25">
      <c r="A187" s="25"/>
      <c r="B187" s="16"/>
      <c r="C187" s="11"/>
      <c r="D187" s="7" t="s">
        <v>27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 x14ac:dyDescent="0.25">
      <c r="A188" s="25"/>
      <c r="B188" s="16"/>
      <c r="C188" s="11"/>
      <c r="D188" s="7" t="s">
        <v>28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 x14ac:dyDescent="0.25">
      <c r="A189" s="25"/>
      <c r="B189" s="16"/>
      <c r="C189" s="11"/>
      <c r="D189" s="7" t="s">
        <v>29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 x14ac:dyDescent="0.25">
      <c r="A190" s="25"/>
      <c r="B190" s="16"/>
      <c r="C190" s="11"/>
      <c r="D190" s="7" t="s">
        <v>30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 x14ac:dyDescent="0.25">
      <c r="A191" s="25"/>
      <c r="B191" s="16"/>
      <c r="C191" s="11"/>
      <c r="D191" s="7" t="s">
        <v>31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 x14ac:dyDescent="0.25">
      <c r="A192" s="25"/>
      <c r="B192" s="16"/>
      <c r="C192" s="11"/>
      <c r="D192" s="7" t="s">
        <v>32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30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29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30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22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34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30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23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4" t="s">
        <v>4</v>
      </c>
      <c r="D215" s="65"/>
      <c r="E215" s="33"/>
      <c r="F215" s="34">
        <f>F181+F185+F195+F200+F207+F214</f>
        <v>510</v>
      </c>
      <c r="G215" s="34">
        <f t="shared" ref="G215" si="125">G181+G185+G195+G200+G207+G214</f>
        <v>18.09</v>
      </c>
      <c r="H215" s="34">
        <f t="shared" ref="H215" si="126">H181+H185+H195+H200+H207+H214</f>
        <v>20.350000000000001</v>
      </c>
      <c r="I215" s="34">
        <f t="shared" ref="I215" si="127">I181+I185+I195+I200+I207+I214</f>
        <v>73.25</v>
      </c>
      <c r="J215" s="34">
        <f t="shared" ref="J215" si="128">J181+J185+J195+J200+J207+J214</f>
        <v>538</v>
      </c>
      <c r="K215" s="35"/>
      <c r="L215" s="34">
        <f t="shared" ref="L215" si="129">L181+L185+L195+L200+L207+L214</f>
        <v>66.760000000000005</v>
      </c>
    </row>
    <row r="216" spans="1:12" ht="30" x14ac:dyDescent="0.25">
      <c r="A216" s="22">
        <v>1</v>
      </c>
      <c r="B216" s="23">
        <v>6</v>
      </c>
      <c r="C216" s="24" t="s">
        <v>19</v>
      </c>
      <c r="D216" s="5" t="s">
        <v>20</v>
      </c>
      <c r="E216" s="55" t="s">
        <v>76</v>
      </c>
      <c r="F216" s="56">
        <v>185</v>
      </c>
      <c r="G216" s="56">
        <v>16.57</v>
      </c>
      <c r="H216" s="56">
        <v>16.489999999999998</v>
      </c>
      <c r="I216" s="57">
        <v>40.97</v>
      </c>
      <c r="J216" s="56">
        <v>377</v>
      </c>
      <c r="K216" s="46" t="s">
        <v>78</v>
      </c>
      <c r="L216" s="45">
        <v>66.760000000000005</v>
      </c>
    </row>
    <row r="217" spans="1:12" ht="25.5" x14ac:dyDescent="0.25">
      <c r="A217" s="25"/>
      <c r="B217" s="16"/>
      <c r="C217" s="11"/>
      <c r="D217" s="6" t="s">
        <v>23</v>
      </c>
      <c r="E217" s="58" t="s">
        <v>77</v>
      </c>
      <c r="F217" s="59">
        <v>120</v>
      </c>
      <c r="G217" s="59">
        <v>0.48</v>
      </c>
      <c r="H217" s="59">
        <v>0.48</v>
      </c>
      <c r="I217" s="60">
        <v>11.76</v>
      </c>
      <c r="J217" s="59">
        <v>56</v>
      </c>
      <c r="K217" s="49" t="s">
        <v>56</v>
      </c>
      <c r="L217" s="48"/>
    </row>
    <row r="218" spans="1:12" ht="15" x14ac:dyDescent="0.25">
      <c r="A218" s="25"/>
      <c r="B218" s="16"/>
      <c r="C218" s="11"/>
      <c r="D218" s="7" t="s">
        <v>21</v>
      </c>
      <c r="E218" s="58" t="s">
        <v>68</v>
      </c>
      <c r="F218" s="59">
        <v>208</v>
      </c>
      <c r="G218" s="59">
        <v>0.02</v>
      </c>
      <c r="H218" s="59"/>
      <c r="I218" s="60">
        <v>7.99</v>
      </c>
      <c r="J218" s="59">
        <v>32</v>
      </c>
      <c r="K218" s="49" t="s">
        <v>65</v>
      </c>
      <c r="L218" s="48"/>
    </row>
    <row r="219" spans="1:12" ht="15" x14ac:dyDescent="0.25">
      <c r="A219" s="25"/>
      <c r="B219" s="16"/>
      <c r="C219" s="11"/>
      <c r="D219" s="7" t="s">
        <v>22</v>
      </c>
      <c r="E219" s="58" t="s">
        <v>47</v>
      </c>
      <c r="F219" s="59">
        <v>40</v>
      </c>
      <c r="G219" s="59">
        <v>2.52</v>
      </c>
      <c r="H219" s="59">
        <v>0.36</v>
      </c>
      <c r="I219" s="60">
        <v>18.84</v>
      </c>
      <c r="J219" s="59">
        <v>91</v>
      </c>
      <c r="K219" s="49"/>
      <c r="L219" s="48"/>
    </row>
    <row r="220" spans="1:12" ht="15" x14ac:dyDescent="0.25">
      <c r="A220" s="25"/>
      <c r="B220" s="16"/>
      <c r="C220" s="11"/>
      <c r="D220" s="7"/>
      <c r="E220" s="47"/>
      <c r="F220" s="48"/>
      <c r="G220" s="48"/>
      <c r="H220" s="48"/>
      <c r="I220" s="48"/>
      <c r="J220" s="48"/>
      <c r="K220" s="49"/>
      <c r="L220" s="48"/>
    </row>
    <row r="221" spans="1:12" ht="15" x14ac:dyDescent="0.25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5" x14ac:dyDescent="0.25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30">SUM(G216:G222)</f>
        <v>19.59</v>
      </c>
      <c r="H223" s="21">
        <f t="shared" ref="H223" si="131">SUM(H216:H222)</f>
        <v>17.329999999999998</v>
      </c>
      <c r="I223" s="21">
        <f t="shared" ref="I223" si="132">SUM(I216:I222)</f>
        <v>79.56</v>
      </c>
      <c r="J223" s="21">
        <f t="shared" ref="J223" si="133">SUM(J216:J222)</f>
        <v>556</v>
      </c>
      <c r="K223" s="27"/>
      <c r="L223" s="21">
        <f t="shared" ref="L223:L265" si="134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5">SUM(G224:G226)</f>
        <v>0</v>
      </c>
      <c r="H227" s="21">
        <f t="shared" ref="H227" si="136">SUM(H224:H226)</f>
        <v>0</v>
      </c>
      <c r="I227" s="21">
        <f t="shared" ref="I227" si="137">SUM(I224:I226)</f>
        <v>0</v>
      </c>
      <c r="J227" s="21">
        <f t="shared" ref="J227:L227" si="138">SUM(J224:J226)</f>
        <v>0</v>
      </c>
      <c r="K227" s="27"/>
      <c r="L227" s="21">
        <f t="shared" si="138"/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 x14ac:dyDescent="0.25">
      <c r="A229" s="25"/>
      <c r="B229" s="16"/>
      <c r="C229" s="11"/>
      <c r="D229" s="7" t="s">
        <v>27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 x14ac:dyDescent="0.25">
      <c r="A230" s="25"/>
      <c r="B230" s="16"/>
      <c r="C230" s="11"/>
      <c r="D230" s="7" t="s">
        <v>28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 x14ac:dyDescent="0.25">
      <c r="A231" s="25"/>
      <c r="B231" s="16"/>
      <c r="C231" s="11"/>
      <c r="D231" s="7" t="s">
        <v>29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 x14ac:dyDescent="0.25">
      <c r="A232" s="25"/>
      <c r="B232" s="16"/>
      <c r="C232" s="11"/>
      <c r="D232" s="7" t="s">
        <v>30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 x14ac:dyDescent="0.25">
      <c r="A233" s="25"/>
      <c r="B233" s="16"/>
      <c r="C233" s="11"/>
      <c r="D233" s="7" t="s">
        <v>31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 x14ac:dyDescent="0.25">
      <c r="A234" s="25"/>
      <c r="B234" s="16"/>
      <c r="C234" s="11"/>
      <c r="D234" s="7" t="s">
        <v>32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 x14ac:dyDescent="0.2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:L237" si="142">SUM(J228:J236)</f>
        <v>0</v>
      </c>
      <c r="K237" s="27"/>
      <c r="L237" s="21">
        <f t="shared" si="142"/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30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43">SUM(G238:G241)</f>
        <v>0</v>
      </c>
      <c r="H242" s="21">
        <f t="shared" ref="H242" si="144">SUM(H238:H241)</f>
        <v>0</v>
      </c>
      <c r="I242" s="21">
        <f t="shared" ref="I242" si="145">SUM(I238:I241)</f>
        <v>0</v>
      </c>
      <c r="J242" s="21">
        <f t="shared" ref="J242" si="146">SUM(J238:J241)</f>
        <v>0</v>
      </c>
      <c r="K242" s="27"/>
      <c r="L242" s="21">
        <f t="shared" ref="L242" si="147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29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30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22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48">SUM(G243:G248)</f>
        <v>0</v>
      </c>
      <c r="H249" s="21">
        <f t="shared" ref="H249" si="149">SUM(H243:H248)</f>
        <v>0</v>
      </c>
      <c r="I249" s="21">
        <f t="shared" ref="I249" si="150">SUM(I243:I248)</f>
        <v>0</v>
      </c>
      <c r="J249" s="21">
        <f t="shared" ref="J249:L249" si="151">SUM(J243:J248)</f>
        <v>0</v>
      </c>
      <c r="K249" s="27"/>
      <c r="L249" s="21">
        <f t="shared" si="151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34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30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23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52">SUM(G250:G255)</f>
        <v>0</v>
      </c>
      <c r="H256" s="21">
        <f t="shared" ref="H256" si="153">SUM(H250:H255)</f>
        <v>0</v>
      </c>
      <c r="I256" s="21">
        <f t="shared" ref="I256" si="154">SUM(I250:I255)</f>
        <v>0</v>
      </c>
      <c r="J256" s="21">
        <f t="shared" ref="J256:L256" si="155">SUM(J250:J255)</f>
        <v>0</v>
      </c>
      <c r="K256" s="27"/>
      <c r="L256" s="21">
        <f t="shared" si="155"/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4" t="s">
        <v>4</v>
      </c>
      <c r="D257" s="65"/>
      <c r="E257" s="33"/>
      <c r="F257" s="34">
        <f>F223+F227+F237+F242+F249+F256</f>
        <v>553</v>
      </c>
      <c r="G257" s="34">
        <f t="shared" ref="G257" si="156">G223+G227+G237+G242+G249+G256</f>
        <v>19.59</v>
      </c>
      <c r="H257" s="34">
        <f t="shared" ref="H257" si="157">H223+H227+H237+H242+H249+H256</f>
        <v>17.329999999999998</v>
      </c>
      <c r="I257" s="34">
        <f t="shared" ref="I257" si="158">I223+I227+I237+I242+I249+I256</f>
        <v>79.56</v>
      </c>
      <c r="J257" s="34">
        <f t="shared" ref="J257" si="159">J223+J227+J237+J242+J249+J256</f>
        <v>556</v>
      </c>
      <c r="K257" s="35"/>
      <c r="L257" s="34">
        <f t="shared" ref="L257" si="160">L223+L227+L237+L242+L249+L256</f>
        <v>66.760000000000005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 x14ac:dyDescent="0.2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 x14ac:dyDescent="0.25">
      <c r="A260" s="25"/>
      <c r="B260" s="16"/>
      <c r="C260" s="11"/>
      <c r="D260" s="7" t="s">
        <v>21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 x14ac:dyDescent="0.25">
      <c r="A261" s="25"/>
      <c r="B261" s="16"/>
      <c r="C261" s="11"/>
      <c r="D261" s="7" t="s">
        <v>22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7" t="s">
        <v>23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 x14ac:dyDescent="0.2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61">SUM(G258:G264)</f>
        <v>0</v>
      </c>
      <c r="H265" s="21">
        <f t="shared" ref="H265" si="162">SUM(H258:H264)</f>
        <v>0</v>
      </c>
      <c r="I265" s="21">
        <f t="shared" ref="I265" si="163">SUM(I258:I264)</f>
        <v>0</v>
      </c>
      <c r="J265" s="21">
        <f t="shared" ref="J265" si="164">SUM(J258:J264)</f>
        <v>0</v>
      </c>
      <c r="K265" s="27"/>
      <c r="L265" s="21">
        <f t="shared" si="134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:L269" si="168">SUM(J266:J268)</f>
        <v>0</v>
      </c>
      <c r="K269" s="27"/>
      <c r="L269" s="21">
        <f t="shared" si="168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 x14ac:dyDescent="0.25">
      <c r="A271" s="25"/>
      <c r="B271" s="16"/>
      <c r="C271" s="11"/>
      <c r="D271" s="7" t="s">
        <v>27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 x14ac:dyDescent="0.25">
      <c r="A272" s="25"/>
      <c r="B272" s="16"/>
      <c r="C272" s="11"/>
      <c r="D272" s="7" t="s">
        <v>28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 x14ac:dyDescent="0.25">
      <c r="A273" s="25"/>
      <c r="B273" s="16"/>
      <c r="C273" s="11"/>
      <c r="D273" s="7" t="s">
        <v>29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 x14ac:dyDescent="0.25">
      <c r="A274" s="25"/>
      <c r="B274" s="16"/>
      <c r="C274" s="11"/>
      <c r="D274" s="7" t="s">
        <v>30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 x14ac:dyDescent="0.25">
      <c r="A275" s="25"/>
      <c r="B275" s="16"/>
      <c r="C275" s="11"/>
      <c r="D275" s="7" t="s">
        <v>31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 x14ac:dyDescent="0.25">
      <c r="A276" s="25"/>
      <c r="B276" s="16"/>
      <c r="C276" s="11"/>
      <c r="D276" s="7" t="s">
        <v>32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 x14ac:dyDescent="0.2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69">SUM(G270:G278)</f>
        <v>0</v>
      </c>
      <c r="H279" s="21">
        <f t="shared" ref="H279" si="170">SUM(H270:H278)</f>
        <v>0</v>
      </c>
      <c r="I279" s="21">
        <f t="shared" ref="I279" si="171">SUM(I270:I278)</f>
        <v>0</v>
      </c>
      <c r="J279" s="21">
        <f t="shared" ref="J279:L279" si="172">SUM(J270:J278)</f>
        <v>0</v>
      </c>
      <c r="K279" s="27"/>
      <c r="L279" s="21">
        <f t="shared" si="172"/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30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73">SUM(G280:G283)</f>
        <v>0</v>
      </c>
      <c r="H284" s="21">
        <f t="shared" ref="H284" si="174">SUM(H280:H283)</f>
        <v>0</v>
      </c>
      <c r="I284" s="21">
        <f t="shared" ref="I284" si="175">SUM(I280:I283)</f>
        <v>0</v>
      </c>
      <c r="J284" s="21">
        <f t="shared" ref="J284" si="176">SUM(J280:J283)</f>
        <v>0</v>
      </c>
      <c r="K284" s="27"/>
      <c r="L284" s="21">
        <f t="shared" ref="L284" si="177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29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30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22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78">SUM(G285:G290)</f>
        <v>0</v>
      </c>
      <c r="H291" s="21">
        <f t="shared" ref="H291" si="179">SUM(H285:H290)</f>
        <v>0</v>
      </c>
      <c r="I291" s="21">
        <f t="shared" ref="I291" si="180">SUM(I285:I290)</f>
        <v>0</v>
      </c>
      <c r="J291" s="21">
        <f t="shared" ref="J291:L291" si="181">SUM(J285:J290)</f>
        <v>0</v>
      </c>
      <c r="K291" s="27"/>
      <c r="L291" s="21">
        <f t="shared" si="181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34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30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23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82">SUM(G292:G297)</f>
        <v>0</v>
      </c>
      <c r="H298" s="21">
        <f t="shared" ref="H298" si="183">SUM(H292:H297)</f>
        <v>0</v>
      </c>
      <c r="I298" s="21">
        <f t="shared" ref="I298" si="184">SUM(I292:I297)</f>
        <v>0</v>
      </c>
      <c r="J298" s="21">
        <f t="shared" ref="J298:L298" si="185">SUM(J292:J297)</f>
        <v>0</v>
      </c>
      <c r="K298" s="27"/>
      <c r="L298" s="21">
        <f t="shared" si="185"/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4" t="s">
        <v>4</v>
      </c>
      <c r="D299" s="65"/>
      <c r="E299" s="33"/>
      <c r="F299" s="34">
        <f>F265+F269+F279+F284+F291+F298</f>
        <v>0</v>
      </c>
      <c r="G299" s="34">
        <f t="shared" ref="G299" si="186">G265+G269+G279+G284+G291+G298</f>
        <v>0</v>
      </c>
      <c r="H299" s="34">
        <f t="shared" ref="H299" si="187">H265+H269+H279+H284+H291+H298</f>
        <v>0</v>
      </c>
      <c r="I299" s="34">
        <f t="shared" ref="I299" si="188">I265+I269+I279+I284+I291+I298</f>
        <v>0</v>
      </c>
      <c r="J299" s="34">
        <f t="shared" ref="J299" si="189">J265+J269+J279+J284+J291+J298</f>
        <v>0</v>
      </c>
      <c r="K299" s="35"/>
      <c r="L299" s="34">
        <f t="shared" ref="L299" si="190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55" t="s">
        <v>79</v>
      </c>
      <c r="F300" s="56">
        <v>90</v>
      </c>
      <c r="G300" s="56">
        <v>9.7899999999999991</v>
      </c>
      <c r="H300" s="56">
        <v>13.93</v>
      </c>
      <c r="I300" s="57">
        <v>7.73</v>
      </c>
      <c r="J300" s="56">
        <v>192</v>
      </c>
      <c r="K300" s="46" t="s">
        <v>69</v>
      </c>
      <c r="L300" s="45">
        <v>66.760000000000005</v>
      </c>
    </row>
    <row r="301" spans="1:12" ht="25.5" x14ac:dyDescent="0.25">
      <c r="A301" s="25"/>
      <c r="B301" s="16"/>
      <c r="C301" s="11"/>
      <c r="D301" s="6"/>
      <c r="E301" s="58" t="s">
        <v>80</v>
      </c>
      <c r="F301" s="59">
        <v>150</v>
      </c>
      <c r="G301" s="59">
        <v>3.83</v>
      </c>
      <c r="H301" s="59">
        <v>5.43</v>
      </c>
      <c r="I301" s="60">
        <v>40.01</v>
      </c>
      <c r="J301" s="59">
        <v>224</v>
      </c>
      <c r="K301" s="49" t="s">
        <v>82</v>
      </c>
      <c r="L301" s="48"/>
    </row>
    <row r="302" spans="1:12" ht="15" x14ac:dyDescent="0.25">
      <c r="A302" s="25"/>
      <c r="B302" s="16"/>
      <c r="C302" s="11"/>
      <c r="D302" s="7" t="s">
        <v>21</v>
      </c>
      <c r="E302" s="58" t="s">
        <v>46</v>
      </c>
      <c r="F302" s="59">
        <v>208</v>
      </c>
      <c r="G302" s="59">
        <v>0.02</v>
      </c>
      <c r="H302" s="59"/>
      <c r="I302" s="60">
        <v>7.99</v>
      </c>
      <c r="J302" s="59">
        <v>32</v>
      </c>
      <c r="K302" s="49" t="s">
        <v>65</v>
      </c>
      <c r="L302" s="48"/>
    </row>
    <row r="303" spans="1:12" ht="15" x14ac:dyDescent="0.25">
      <c r="A303" s="25"/>
      <c r="B303" s="16"/>
      <c r="C303" s="11"/>
      <c r="D303" s="7" t="s">
        <v>22</v>
      </c>
      <c r="E303" s="58" t="s">
        <v>47</v>
      </c>
      <c r="F303" s="59">
        <v>40</v>
      </c>
      <c r="G303" s="59">
        <v>2.52</v>
      </c>
      <c r="H303" s="59">
        <v>0.36</v>
      </c>
      <c r="I303" s="60">
        <v>18.84</v>
      </c>
      <c r="J303" s="59">
        <v>91</v>
      </c>
      <c r="K303" s="49"/>
      <c r="L303" s="48"/>
    </row>
    <row r="304" spans="1:12" ht="15.75" thickBot="1" x14ac:dyDescent="0.3">
      <c r="A304" s="25"/>
      <c r="B304" s="16"/>
      <c r="C304" s="11"/>
      <c r="D304" s="7" t="s">
        <v>23</v>
      </c>
      <c r="E304" s="61" t="s">
        <v>81</v>
      </c>
      <c r="F304" s="62">
        <v>60</v>
      </c>
      <c r="G304" s="62">
        <v>0.33</v>
      </c>
      <c r="H304" s="62">
        <v>0.06</v>
      </c>
      <c r="I304" s="63">
        <v>1.1399999999999999</v>
      </c>
      <c r="J304" s="62">
        <v>7</v>
      </c>
      <c r="K304" s="49" t="s">
        <v>65</v>
      </c>
      <c r="L304" s="48"/>
    </row>
    <row r="305" spans="1:12" ht="15" x14ac:dyDescent="0.25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5" x14ac:dyDescent="0.25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548</v>
      </c>
      <c r="G307" s="21">
        <f t="shared" ref="G307:J307" si="191">SUM(G300:G306)</f>
        <v>16.489999999999998</v>
      </c>
      <c r="H307" s="21">
        <f t="shared" si="191"/>
        <v>19.779999999999998</v>
      </c>
      <c r="I307" s="21">
        <f t="shared" si="191"/>
        <v>75.709999999999994</v>
      </c>
      <c r="J307" s="21">
        <f t="shared" si="191"/>
        <v>546</v>
      </c>
      <c r="K307" s="27"/>
      <c r="L307" s="21">
        <f t="shared" ref="L307" si="192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:J311" si="193">SUM(G308:G310)</f>
        <v>0</v>
      </c>
      <c r="H311" s="21">
        <f t="shared" si="193"/>
        <v>0</v>
      </c>
      <c r="I311" s="21">
        <f t="shared" si="193"/>
        <v>0</v>
      </c>
      <c r="J311" s="21">
        <f t="shared" si="193"/>
        <v>0</v>
      </c>
      <c r="K311" s="27"/>
      <c r="L311" s="21">
        <f t="shared" ref="L311" si="194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 x14ac:dyDescent="0.25">
      <c r="A313" s="25"/>
      <c r="B313" s="16"/>
      <c r="C313" s="11"/>
      <c r="D313" s="7" t="s">
        <v>27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 x14ac:dyDescent="0.25">
      <c r="A314" s="25"/>
      <c r="B314" s="16"/>
      <c r="C314" s="11"/>
      <c r="D314" s="7" t="s">
        <v>28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 x14ac:dyDescent="0.25">
      <c r="A315" s="25"/>
      <c r="B315" s="16"/>
      <c r="C315" s="11"/>
      <c r="D315" s="7" t="s">
        <v>29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 x14ac:dyDescent="0.25">
      <c r="A316" s="25"/>
      <c r="B316" s="16"/>
      <c r="C316" s="11"/>
      <c r="D316" s="7" t="s">
        <v>30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 x14ac:dyDescent="0.25">
      <c r="A317" s="25"/>
      <c r="B317" s="16"/>
      <c r="C317" s="11"/>
      <c r="D317" s="7" t="s">
        <v>31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 x14ac:dyDescent="0.25">
      <c r="A318" s="25"/>
      <c r="B318" s="16"/>
      <c r="C318" s="11"/>
      <c r="D318" s="7" t="s">
        <v>32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:J321" si="195">SUM(G312:G320)</f>
        <v>0</v>
      </c>
      <c r="H321" s="21">
        <f t="shared" si="195"/>
        <v>0</v>
      </c>
      <c r="I321" s="21">
        <f t="shared" si="195"/>
        <v>0</v>
      </c>
      <c r="J321" s="21">
        <f t="shared" si="195"/>
        <v>0</v>
      </c>
      <c r="K321" s="27"/>
      <c r="L321" s="21">
        <f t="shared" ref="L321" si="196"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30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:J326" si="197">SUM(G322:G325)</f>
        <v>0</v>
      </c>
      <c r="H326" s="21">
        <f t="shared" si="197"/>
        <v>0</v>
      </c>
      <c r="I326" s="21">
        <f t="shared" si="197"/>
        <v>0</v>
      </c>
      <c r="J326" s="21">
        <f t="shared" si="197"/>
        <v>0</v>
      </c>
      <c r="K326" s="27"/>
      <c r="L326" s="21">
        <f t="shared" ref="L326" si="198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29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30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22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:J333" si="199">SUM(G327:G332)</f>
        <v>0</v>
      </c>
      <c r="H333" s="21">
        <f t="shared" si="199"/>
        <v>0</v>
      </c>
      <c r="I333" s="21">
        <f t="shared" si="199"/>
        <v>0</v>
      </c>
      <c r="J333" s="21">
        <f t="shared" si="199"/>
        <v>0</v>
      </c>
      <c r="K333" s="27"/>
      <c r="L333" s="21">
        <f t="shared" ref="L333" si="200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34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30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23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:J340" si="201">SUM(G334:G339)</f>
        <v>0</v>
      </c>
      <c r="H340" s="21">
        <f t="shared" si="201"/>
        <v>0</v>
      </c>
      <c r="I340" s="21">
        <f t="shared" si="201"/>
        <v>0</v>
      </c>
      <c r="J340" s="21">
        <f t="shared" si="201"/>
        <v>0</v>
      </c>
      <c r="K340" s="27"/>
      <c r="L340" s="21">
        <f t="shared" ref="L340" si="202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4" t="s">
        <v>4</v>
      </c>
      <c r="D341" s="65"/>
      <c r="E341" s="33"/>
      <c r="F341" s="34">
        <f>F307+F311+F321+F326+F333+F340</f>
        <v>548</v>
      </c>
      <c r="G341" s="34">
        <f t="shared" ref="G341:J341" si="203">G307+G311+G321+G326+G333+G340</f>
        <v>16.489999999999998</v>
      </c>
      <c r="H341" s="34">
        <f t="shared" si="203"/>
        <v>19.779999999999998</v>
      </c>
      <c r="I341" s="34">
        <f t="shared" si="203"/>
        <v>75.709999999999994</v>
      </c>
      <c r="J341" s="34">
        <f t="shared" si="203"/>
        <v>546</v>
      </c>
      <c r="K341" s="35"/>
      <c r="L341" s="34">
        <f>L307+L311+L321+L326+L333+L340</f>
        <v>66.760000000000005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55" t="s">
        <v>83</v>
      </c>
      <c r="F342" s="56">
        <v>200</v>
      </c>
      <c r="G342" s="56">
        <v>12.89</v>
      </c>
      <c r="H342" s="56">
        <v>15.91</v>
      </c>
      <c r="I342" s="57">
        <v>35.79</v>
      </c>
      <c r="J342" s="56">
        <v>340.9</v>
      </c>
      <c r="K342" s="46" t="s">
        <v>69</v>
      </c>
      <c r="L342" s="45">
        <v>66.760000000000005</v>
      </c>
    </row>
    <row r="343" spans="1:12" ht="25.5" x14ac:dyDescent="0.25">
      <c r="A343" s="15"/>
      <c r="B343" s="16"/>
      <c r="C343" s="11"/>
      <c r="D343" s="6" t="s">
        <v>23</v>
      </c>
      <c r="E343" s="58" t="s">
        <v>77</v>
      </c>
      <c r="F343" s="59">
        <v>100</v>
      </c>
      <c r="G343" s="59">
        <v>0.48</v>
      </c>
      <c r="H343" s="59">
        <v>0.48</v>
      </c>
      <c r="I343" s="60">
        <v>11.76</v>
      </c>
      <c r="J343" s="59">
        <v>52</v>
      </c>
      <c r="K343" s="49" t="s">
        <v>56</v>
      </c>
      <c r="L343" s="48"/>
    </row>
    <row r="344" spans="1:12" ht="15" x14ac:dyDescent="0.25">
      <c r="A344" s="15"/>
      <c r="B344" s="16"/>
      <c r="C344" s="11"/>
      <c r="D344" s="7" t="s">
        <v>21</v>
      </c>
      <c r="E344" s="58" t="s">
        <v>46</v>
      </c>
      <c r="F344" s="59">
        <v>208</v>
      </c>
      <c r="G344" s="59">
        <v>0.02</v>
      </c>
      <c r="H344" s="59"/>
      <c r="I344" s="60">
        <v>7.99</v>
      </c>
      <c r="J344" s="59">
        <v>32</v>
      </c>
      <c r="K344" s="49" t="s">
        <v>74</v>
      </c>
      <c r="L344" s="48"/>
    </row>
    <row r="345" spans="1:12" ht="15" x14ac:dyDescent="0.25">
      <c r="A345" s="15"/>
      <c r="B345" s="16"/>
      <c r="C345" s="11"/>
      <c r="D345" s="7" t="s">
        <v>22</v>
      </c>
      <c r="E345" s="58" t="s">
        <v>47</v>
      </c>
      <c r="F345" s="59">
        <v>40</v>
      </c>
      <c r="G345" s="59">
        <v>2.52</v>
      </c>
      <c r="H345" s="59">
        <v>0.36</v>
      </c>
      <c r="I345" s="60">
        <v>18.84</v>
      </c>
      <c r="J345" s="59">
        <v>91</v>
      </c>
      <c r="K345" s="49"/>
      <c r="L345" s="48"/>
    </row>
    <row r="346" spans="1:12" ht="15" x14ac:dyDescent="0.25">
      <c r="A346" s="15"/>
      <c r="B346" s="16"/>
      <c r="C346" s="11"/>
      <c r="D346" s="7"/>
      <c r="E346" s="47"/>
      <c r="F346" s="48"/>
      <c r="G346" s="48"/>
      <c r="H346" s="48"/>
      <c r="I346" s="48"/>
      <c r="J346" s="48"/>
      <c r="K346" s="49"/>
      <c r="L346" s="48"/>
    </row>
    <row r="347" spans="1:12" ht="15" x14ac:dyDescent="0.25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5" x14ac:dyDescent="0.2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548</v>
      </c>
      <c r="G349" s="21">
        <f t="shared" ref="G349:J349" si="204">SUM(G342:G348)</f>
        <v>15.91</v>
      </c>
      <c r="H349" s="21">
        <f t="shared" si="204"/>
        <v>16.75</v>
      </c>
      <c r="I349" s="21">
        <f t="shared" si="204"/>
        <v>74.38</v>
      </c>
      <c r="J349" s="21">
        <f t="shared" si="204"/>
        <v>515.9</v>
      </c>
      <c r="K349" s="27"/>
      <c r="L349" s="21">
        <f t="shared" ref="L349:L391" si="205">SUM(L342:L348)</f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:J353" si="206">SUM(G350:G352)</f>
        <v>0</v>
      </c>
      <c r="H353" s="21">
        <f t="shared" si="206"/>
        <v>0</v>
      </c>
      <c r="I353" s="21">
        <f t="shared" si="206"/>
        <v>0</v>
      </c>
      <c r="J353" s="21">
        <f t="shared" si="206"/>
        <v>0</v>
      </c>
      <c r="K353" s="27"/>
      <c r="L353" s="21">
        <f t="shared" ref="L353" si="207"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 x14ac:dyDescent="0.25">
      <c r="A355" s="15"/>
      <c r="B355" s="16"/>
      <c r="C355" s="11"/>
      <c r="D355" s="7" t="s">
        <v>27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 x14ac:dyDescent="0.25">
      <c r="A356" s="15"/>
      <c r="B356" s="16"/>
      <c r="C356" s="11"/>
      <c r="D356" s="7" t="s">
        <v>28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 x14ac:dyDescent="0.25">
      <c r="A357" s="15"/>
      <c r="B357" s="16"/>
      <c r="C357" s="11"/>
      <c r="D357" s="7" t="s">
        <v>29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 x14ac:dyDescent="0.25">
      <c r="A358" s="15"/>
      <c r="B358" s="16"/>
      <c r="C358" s="11"/>
      <c r="D358" s="7" t="s">
        <v>30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 x14ac:dyDescent="0.25">
      <c r="A359" s="15"/>
      <c r="B359" s="16"/>
      <c r="C359" s="11"/>
      <c r="D359" s="7" t="s">
        <v>31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 x14ac:dyDescent="0.25">
      <c r="A360" s="15"/>
      <c r="B360" s="16"/>
      <c r="C360" s="11"/>
      <c r="D360" s="7" t="s">
        <v>32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:J363" si="208">SUM(G354:G362)</f>
        <v>0</v>
      </c>
      <c r="H363" s="21">
        <f t="shared" si="208"/>
        <v>0</v>
      </c>
      <c r="I363" s="21">
        <f t="shared" si="208"/>
        <v>0</v>
      </c>
      <c r="J363" s="21">
        <f t="shared" si="208"/>
        <v>0</v>
      </c>
      <c r="K363" s="27"/>
      <c r="L363" s="21">
        <f t="shared" ref="L363" si="209"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30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:J368" si="210">SUM(G364:G367)</f>
        <v>0</v>
      </c>
      <c r="H368" s="21">
        <f t="shared" si="210"/>
        <v>0</v>
      </c>
      <c r="I368" s="21">
        <f t="shared" si="210"/>
        <v>0</v>
      </c>
      <c r="J368" s="21">
        <f t="shared" si="210"/>
        <v>0</v>
      </c>
      <c r="K368" s="27"/>
      <c r="L368" s="21">
        <f t="shared" ref="L368" si="211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29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30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22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:J375" si="212">SUM(G369:G374)</f>
        <v>0</v>
      </c>
      <c r="H375" s="21">
        <f t="shared" si="212"/>
        <v>0</v>
      </c>
      <c r="I375" s="21">
        <f t="shared" si="212"/>
        <v>0</v>
      </c>
      <c r="J375" s="21">
        <f t="shared" si="212"/>
        <v>0</v>
      </c>
      <c r="K375" s="27"/>
      <c r="L375" s="21">
        <f t="shared" ref="L375" si="213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34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30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23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:J382" si="214">SUM(G376:G381)</f>
        <v>0</v>
      </c>
      <c r="H382" s="21">
        <f t="shared" si="214"/>
        <v>0</v>
      </c>
      <c r="I382" s="21">
        <f t="shared" si="214"/>
        <v>0</v>
      </c>
      <c r="J382" s="21">
        <f t="shared" si="214"/>
        <v>0</v>
      </c>
      <c r="K382" s="27"/>
      <c r="L382" s="21">
        <f t="shared" ref="L382" si="215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4" t="s">
        <v>4</v>
      </c>
      <c r="D383" s="65"/>
      <c r="E383" s="33"/>
      <c r="F383" s="34">
        <f>F349+F353+F363+F368+F375+F382</f>
        <v>548</v>
      </c>
      <c r="G383" s="34">
        <f t="shared" ref="G383:J383" si="216">G349+G353+G363+G368+G375+G382</f>
        <v>15.91</v>
      </c>
      <c r="H383" s="34">
        <f t="shared" si="216"/>
        <v>16.75</v>
      </c>
      <c r="I383" s="34">
        <f t="shared" si="216"/>
        <v>74.38</v>
      </c>
      <c r="J383" s="34">
        <f t="shared" si="216"/>
        <v>515.9</v>
      </c>
      <c r="K383" s="35"/>
      <c r="L383" s="34">
        <f t="shared" ref="L383" si="217">L349+L353+L363+L368+L375+L382</f>
        <v>66.760000000000005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55" t="s">
        <v>84</v>
      </c>
      <c r="F384" s="56">
        <v>90</v>
      </c>
      <c r="G384" s="56">
        <v>10.69</v>
      </c>
      <c r="H384" s="56">
        <v>12.03</v>
      </c>
      <c r="I384" s="57">
        <v>15.36</v>
      </c>
      <c r="J384" s="56">
        <v>210</v>
      </c>
      <c r="K384" s="46" t="s">
        <v>86</v>
      </c>
      <c r="L384" s="45">
        <v>66.760000000000005</v>
      </c>
    </row>
    <row r="385" spans="1:12" ht="30" x14ac:dyDescent="0.25">
      <c r="A385" s="25"/>
      <c r="B385" s="16"/>
      <c r="C385" s="11"/>
      <c r="D385" s="6" t="s">
        <v>29</v>
      </c>
      <c r="E385" s="58" t="s">
        <v>85</v>
      </c>
      <c r="F385" s="59">
        <v>180</v>
      </c>
      <c r="G385" s="59">
        <v>6.95</v>
      </c>
      <c r="H385" s="59">
        <v>5.45</v>
      </c>
      <c r="I385" s="60">
        <v>43.01</v>
      </c>
      <c r="J385" s="59">
        <v>249</v>
      </c>
      <c r="K385" s="49" t="s">
        <v>51</v>
      </c>
      <c r="L385" s="48"/>
    </row>
    <row r="386" spans="1:12" ht="15" x14ac:dyDescent="0.25">
      <c r="A386" s="25"/>
      <c r="B386" s="16"/>
      <c r="C386" s="11"/>
      <c r="D386" s="7" t="s">
        <v>21</v>
      </c>
      <c r="E386" s="58" t="s">
        <v>46</v>
      </c>
      <c r="F386" s="59">
        <v>208</v>
      </c>
      <c r="G386" s="59">
        <v>0.02</v>
      </c>
      <c r="H386" s="59"/>
      <c r="I386" s="60">
        <v>7.99</v>
      </c>
      <c r="J386" s="59">
        <v>32</v>
      </c>
      <c r="K386" s="49" t="s">
        <v>74</v>
      </c>
      <c r="L386" s="48"/>
    </row>
    <row r="387" spans="1:12" ht="15" x14ac:dyDescent="0.25">
      <c r="A387" s="25"/>
      <c r="B387" s="16"/>
      <c r="C387" s="11"/>
      <c r="D387" s="7" t="s">
        <v>22</v>
      </c>
      <c r="E387" s="58" t="s">
        <v>47</v>
      </c>
      <c r="F387" s="59">
        <v>40</v>
      </c>
      <c r="G387" s="59">
        <v>2.52</v>
      </c>
      <c r="H387" s="59">
        <v>0.36</v>
      </c>
      <c r="I387" s="60">
        <v>18.84</v>
      </c>
      <c r="J387" s="59">
        <v>91</v>
      </c>
      <c r="K387" s="49"/>
      <c r="L387" s="48"/>
    </row>
    <row r="388" spans="1:12" ht="15" x14ac:dyDescent="0.25">
      <c r="A388" s="25"/>
      <c r="B388" s="16"/>
      <c r="C388" s="11"/>
      <c r="D388" s="7"/>
      <c r="E388" s="47"/>
      <c r="F388" s="48"/>
      <c r="G388" s="48"/>
      <c r="H388" s="48"/>
      <c r="I388" s="48"/>
      <c r="J388" s="48"/>
      <c r="K388" s="49"/>
      <c r="L388" s="48"/>
    </row>
    <row r="389" spans="1:12" ht="15" x14ac:dyDescent="0.25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5" x14ac:dyDescent="0.2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518</v>
      </c>
      <c r="G391" s="21">
        <f t="shared" ref="G391:J391" si="218">SUM(G384:G390)</f>
        <v>20.18</v>
      </c>
      <c r="H391" s="21">
        <f t="shared" si="218"/>
        <v>17.84</v>
      </c>
      <c r="I391" s="21">
        <f t="shared" si="218"/>
        <v>85.2</v>
      </c>
      <c r="J391" s="21">
        <f t="shared" si="218"/>
        <v>582</v>
      </c>
      <c r="K391" s="27"/>
      <c r="L391" s="21">
        <f t="shared" si="205"/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:J395" si="219">SUM(G392:G394)</f>
        <v>0</v>
      </c>
      <c r="H395" s="21">
        <f t="shared" si="219"/>
        <v>0</v>
      </c>
      <c r="I395" s="21">
        <f t="shared" si="219"/>
        <v>0</v>
      </c>
      <c r="J395" s="21">
        <f t="shared" si="219"/>
        <v>0</v>
      </c>
      <c r="K395" s="27"/>
      <c r="L395" s="21">
        <f t="shared" ref="L395" si="220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 x14ac:dyDescent="0.25">
      <c r="A397" s="25"/>
      <c r="B397" s="16"/>
      <c r="C397" s="11"/>
      <c r="D397" s="7" t="s">
        <v>27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 x14ac:dyDescent="0.25">
      <c r="A398" s="25"/>
      <c r="B398" s="16"/>
      <c r="C398" s="11"/>
      <c r="D398" s="7" t="s">
        <v>28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 x14ac:dyDescent="0.25">
      <c r="A399" s="25"/>
      <c r="B399" s="16"/>
      <c r="C399" s="11"/>
      <c r="D399" s="7" t="s">
        <v>29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 x14ac:dyDescent="0.25">
      <c r="A400" s="25"/>
      <c r="B400" s="16"/>
      <c r="C400" s="11"/>
      <c r="D400" s="7" t="s">
        <v>30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 x14ac:dyDescent="0.25">
      <c r="A401" s="25"/>
      <c r="B401" s="16"/>
      <c r="C401" s="11"/>
      <c r="D401" s="7" t="s">
        <v>31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 x14ac:dyDescent="0.25">
      <c r="A402" s="25"/>
      <c r="B402" s="16"/>
      <c r="C402" s="11"/>
      <c r="D402" s="7" t="s">
        <v>32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:J405" si="221">SUM(G396:G404)</f>
        <v>0</v>
      </c>
      <c r="H405" s="21">
        <f t="shared" si="221"/>
        <v>0</v>
      </c>
      <c r="I405" s="21">
        <f t="shared" si="221"/>
        <v>0</v>
      </c>
      <c r="J405" s="21">
        <f t="shared" si="221"/>
        <v>0</v>
      </c>
      <c r="K405" s="27"/>
      <c r="L405" s="21">
        <f t="shared" ref="L405" si="222"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30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:J410" si="223">SUM(G406:G409)</f>
        <v>0</v>
      </c>
      <c r="H410" s="21">
        <f t="shared" si="223"/>
        <v>0</v>
      </c>
      <c r="I410" s="21">
        <f t="shared" si="223"/>
        <v>0</v>
      </c>
      <c r="J410" s="21">
        <f t="shared" si="223"/>
        <v>0</v>
      </c>
      <c r="K410" s="27"/>
      <c r="L410" s="21">
        <f t="shared" ref="L410" si="224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29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30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22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si="226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34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30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23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si="228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4" t="s">
        <v>4</v>
      </c>
      <c r="D425" s="65"/>
      <c r="E425" s="33"/>
      <c r="F425" s="34">
        <f>F391+F395+F405+F410+F417+F424</f>
        <v>518</v>
      </c>
      <c r="G425" s="34">
        <f t="shared" ref="G425:J425" si="229">G391+G395+G405+G410+G417+G424</f>
        <v>20.18</v>
      </c>
      <c r="H425" s="34">
        <f t="shared" si="229"/>
        <v>17.84</v>
      </c>
      <c r="I425" s="34">
        <f t="shared" si="229"/>
        <v>85.2</v>
      </c>
      <c r="J425" s="34">
        <f t="shared" si="229"/>
        <v>582</v>
      </c>
      <c r="K425" s="35"/>
      <c r="L425" s="34">
        <f t="shared" ref="L425" si="230">L391+L395+L405+L410+L417+L424</f>
        <v>66.760000000000005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55" t="s">
        <v>87</v>
      </c>
      <c r="F426" s="56">
        <v>200</v>
      </c>
      <c r="G426" s="56">
        <v>15.44</v>
      </c>
      <c r="H426" s="56">
        <v>19.29</v>
      </c>
      <c r="I426" s="57">
        <v>49.88</v>
      </c>
      <c r="J426" s="56">
        <v>430</v>
      </c>
      <c r="K426" s="46" t="s">
        <v>74</v>
      </c>
      <c r="L426" s="45">
        <v>66.760000000000005</v>
      </c>
    </row>
    <row r="427" spans="1:12" ht="15" x14ac:dyDescent="0.25">
      <c r="A427" s="25"/>
      <c r="B427" s="16"/>
      <c r="C427" s="11"/>
      <c r="D427" s="6" t="s">
        <v>26</v>
      </c>
      <c r="E427" s="58" t="s">
        <v>88</v>
      </c>
      <c r="F427" s="59">
        <v>60</v>
      </c>
      <c r="G427" s="59">
        <v>0.42</v>
      </c>
      <c r="H427" s="59">
        <v>0.06</v>
      </c>
      <c r="I427" s="60">
        <v>1.1399999999999999</v>
      </c>
      <c r="J427" s="59">
        <v>7</v>
      </c>
      <c r="K427" s="49" t="s">
        <v>70</v>
      </c>
      <c r="L427" s="48"/>
    </row>
    <row r="428" spans="1:12" ht="15" x14ac:dyDescent="0.25">
      <c r="A428" s="25"/>
      <c r="B428" s="16"/>
      <c r="C428" s="11"/>
      <c r="D428" s="7" t="s">
        <v>21</v>
      </c>
      <c r="E428" s="58" t="s">
        <v>73</v>
      </c>
      <c r="F428" s="59">
        <v>200</v>
      </c>
      <c r="G428" s="59">
        <v>0.02</v>
      </c>
      <c r="H428" s="59"/>
      <c r="I428" s="60">
        <v>7.99</v>
      </c>
      <c r="J428" s="59">
        <v>32</v>
      </c>
      <c r="K428" s="49" t="s">
        <v>74</v>
      </c>
      <c r="L428" s="48"/>
    </row>
    <row r="429" spans="1:12" ht="15" x14ac:dyDescent="0.25">
      <c r="A429" s="25"/>
      <c r="B429" s="16"/>
      <c r="C429" s="11"/>
      <c r="D429" s="7" t="s">
        <v>22</v>
      </c>
      <c r="E429" s="58" t="s">
        <v>47</v>
      </c>
      <c r="F429" s="59">
        <v>40</v>
      </c>
      <c r="G429" s="59">
        <v>2.52</v>
      </c>
      <c r="H429" s="59">
        <v>0.36</v>
      </c>
      <c r="I429" s="60">
        <v>18.84</v>
      </c>
      <c r="J429" s="59">
        <v>91</v>
      </c>
      <c r="K429" s="49"/>
      <c r="L429" s="48"/>
    </row>
    <row r="430" spans="1:12" ht="15" x14ac:dyDescent="0.25">
      <c r="A430" s="25"/>
      <c r="B430" s="16"/>
      <c r="C430" s="11"/>
      <c r="D430" s="7"/>
      <c r="E430" s="47"/>
      <c r="F430" s="48"/>
      <c r="G430" s="48"/>
      <c r="H430" s="48"/>
      <c r="I430" s="48"/>
      <c r="J430" s="48"/>
      <c r="K430" s="49"/>
      <c r="L430" s="48"/>
    </row>
    <row r="431" spans="1:12" ht="15" x14ac:dyDescent="0.25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5" x14ac:dyDescent="0.2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500</v>
      </c>
      <c r="G433" s="21">
        <f t="shared" ref="G433:J433" si="231">SUM(G426:G432)</f>
        <v>18.399999999999999</v>
      </c>
      <c r="H433" s="21">
        <f t="shared" si="231"/>
        <v>19.709999999999997</v>
      </c>
      <c r="I433" s="21">
        <f t="shared" si="231"/>
        <v>77.850000000000009</v>
      </c>
      <c r="J433" s="21">
        <f t="shared" si="231"/>
        <v>560</v>
      </c>
      <c r="K433" s="27"/>
      <c r="L433" s="21">
        <f t="shared" ref="L433:L475" si="232">SUM(L426:L432)</f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:J437" si="233">SUM(G434:G436)</f>
        <v>0</v>
      </c>
      <c r="H437" s="21">
        <f t="shared" si="233"/>
        <v>0</v>
      </c>
      <c r="I437" s="21">
        <f t="shared" si="233"/>
        <v>0</v>
      </c>
      <c r="J437" s="21">
        <f t="shared" si="233"/>
        <v>0</v>
      </c>
      <c r="K437" s="27"/>
      <c r="L437" s="21">
        <f t="shared" ref="L437" si="234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 x14ac:dyDescent="0.25">
      <c r="A439" s="25"/>
      <c r="B439" s="16"/>
      <c r="C439" s="11"/>
      <c r="D439" s="7" t="s">
        <v>27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 x14ac:dyDescent="0.25">
      <c r="A440" s="25"/>
      <c r="B440" s="16"/>
      <c r="C440" s="11"/>
      <c r="D440" s="7" t="s">
        <v>28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 x14ac:dyDescent="0.25">
      <c r="A441" s="25"/>
      <c r="B441" s="16"/>
      <c r="C441" s="11"/>
      <c r="D441" s="7" t="s">
        <v>29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 x14ac:dyDescent="0.25">
      <c r="A442" s="25"/>
      <c r="B442" s="16"/>
      <c r="C442" s="11"/>
      <c r="D442" s="7" t="s">
        <v>30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 x14ac:dyDescent="0.25">
      <c r="A443" s="25"/>
      <c r="B443" s="16"/>
      <c r="C443" s="11"/>
      <c r="D443" s="7" t="s">
        <v>31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 x14ac:dyDescent="0.25">
      <c r="A444" s="25"/>
      <c r="B444" s="16"/>
      <c r="C444" s="11"/>
      <c r="D444" s="7" t="s">
        <v>32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:J447" si="235">SUM(G438:G446)</f>
        <v>0</v>
      </c>
      <c r="H447" s="21">
        <f t="shared" si="235"/>
        <v>0</v>
      </c>
      <c r="I447" s="21">
        <f t="shared" si="235"/>
        <v>0</v>
      </c>
      <c r="J447" s="21">
        <f t="shared" si="235"/>
        <v>0</v>
      </c>
      <c r="K447" s="27"/>
      <c r="L447" s="21">
        <f t="shared" ref="L447" si="236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30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:J452" si="237">SUM(G448:G451)</f>
        <v>0</v>
      </c>
      <c r="H452" s="21">
        <f t="shared" si="237"/>
        <v>0</v>
      </c>
      <c r="I452" s="21">
        <f t="shared" si="237"/>
        <v>0</v>
      </c>
      <c r="J452" s="21">
        <f t="shared" si="237"/>
        <v>0</v>
      </c>
      <c r="K452" s="27"/>
      <c r="L452" s="21">
        <f t="shared" ref="L452" si="238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29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30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22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:J459" si="239">SUM(G453:G458)</f>
        <v>0</v>
      </c>
      <c r="H459" s="21">
        <f t="shared" si="239"/>
        <v>0</v>
      </c>
      <c r="I459" s="21">
        <f t="shared" si="239"/>
        <v>0</v>
      </c>
      <c r="J459" s="21">
        <f t="shared" si="239"/>
        <v>0</v>
      </c>
      <c r="K459" s="27"/>
      <c r="L459" s="21">
        <f t="shared" ref="L459" si="240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34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30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23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:J466" si="241">SUM(G460:G465)</f>
        <v>0</v>
      </c>
      <c r="H466" s="21">
        <f t="shared" si="241"/>
        <v>0</v>
      </c>
      <c r="I466" s="21">
        <f t="shared" si="241"/>
        <v>0</v>
      </c>
      <c r="J466" s="21">
        <f t="shared" si="241"/>
        <v>0</v>
      </c>
      <c r="K466" s="27"/>
      <c r="L466" s="21">
        <f t="shared" ref="L466" si="242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4" t="s">
        <v>4</v>
      </c>
      <c r="D467" s="65"/>
      <c r="E467" s="33"/>
      <c r="F467" s="34">
        <f>F433+F437+F447+F452+F459+F466</f>
        <v>500</v>
      </c>
      <c r="G467" s="34">
        <f t="shared" ref="G467:J467" si="243">G433+G437+G447+G452+G459+G466</f>
        <v>18.399999999999999</v>
      </c>
      <c r="H467" s="34">
        <f t="shared" si="243"/>
        <v>19.709999999999997</v>
      </c>
      <c r="I467" s="34">
        <f t="shared" si="243"/>
        <v>77.850000000000009</v>
      </c>
      <c r="J467" s="34">
        <f t="shared" si="243"/>
        <v>560</v>
      </c>
      <c r="K467" s="35"/>
      <c r="L467" s="34">
        <f t="shared" ref="L467" si="244">L433+L437+L447+L452+L459+L466</f>
        <v>66.760000000000005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55" t="s">
        <v>89</v>
      </c>
      <c r="F468" s="56">
        <v>90</v>
      </c>
      <c r="G468" s="56">
        <v>10.25</v>
      </c>
      <c r="H468" s="56">
        <v>8.16</v>
      </c>
      <c r="I468" s="57">
        <v>25.36</v>
      </c>
      <c r="J468" s="56">
        <v>230</v>
      </c>
      <c r="K468" s="46" t="s">
        <v>92</v>
      </c>
      <c r="L468" s="45"/>
    </row>
    <row r="469" spans="1:12" ht="15" x14ac:dyDescent="0.25">
      <c r="A469" s="25"/>
      <c r="B469" s="16"/>
      <c r="C469" s="11"/>
      <c r="D469" s="6" t="s">
        <v>26</v>
      </c>
      <c r="E469" s="58" t="s">
        <v>90</v>
      </c>
      <c r="F469" s="59">
        <v>60</v>
      </c>
      <c r="G469" s="59">
        <v>0.93</v>
      </c>
      <c r="H469" s="59">
        <v>3.05</v>
      </c>
      <c r="I469" s="60">
        <v>5.64</v>
      </c>
      <c r="J469" s="59">
        <v>54</v>
      </c>
      <c r="K469" s="49" t="s">
        <v>62</v>
      </c>
      <c r="L469" s="48"/>
    </row>
    <row r="470" spans="1:12" ht="15" x14ac:dyDescent="0.25">
      <c r="A470" s="25"/>
      <c r="B470" s="16"/>
      <c r="C470" s="11"/>
      <c r="D470" s="7" t="s">
        <v>21</v>
      </c>
      <c r="E470" s="58" t="s">
        <v>60</v>
      </c>
      <c r="F470" s="59">
        <v>200</v>
      </c>
      <c r="G470" s="59">
        <v>0.02</v>
      </c>
      <c r="H470" s="59"/>
      <c r="I470" s="60">
        <v>7.99</v>
      </c>
      <c r="J470" s="59">
        <v>32</v>
      </c>
      <c r="K470" s="49" t="s">
        <v>74</v>
      </c>
      <c r="L470" s="48"/>
    </row>
    <row r="471" spans="1:12" ht="15" x14ac:dyDescent="0.25">
      <c r="A471" s="25"/>
      <c r="B471" s="16"/>
      <c r="C471" s="11"/>
      <c r="D471" s="7" t="s">
        <v>22</v>
      </c>
      <c r="E471" s="58" t="s">
        <v>47</v>
      </c>
      <c r="F471" s="59">
        <v>40</v>
      </c>
      <c r="G471" s="59">
        <v>2.52</v>
      </c>
      <c r="H471" s="59">
        <v>0.36</v>
      </c>
      <c r="I471" s="60">
        <v>18.84</v>
      </c>
      <c r="J471" s="59">
        <v>91</v>
      </c>
      <c r="K471" s="49"/>
      <c r="L471" s="48"/>
    </row>
    <row r="472" spans="1:12" ht="26.25" thickBot="1" x14ac:dyDescent="0.3">
      <c r="A472" s="25"/>
      <c r="B472" s="16"/>
      <c r="C472" s="11"/>
      <c r="D472" s="7" t="s">
        <v>29</v>
      </c>
      <c r="E472" s="61" t="s">
        <v>91</v>
      </c>
      <c r="F472" s="62">
        <v>150</v>
      </c>
      <c r="G472" s="62">
        <v>3.28</v>
      </c>
      <c r="H472" s="62">
        <v>4.6500000000000004</v>
      </c>
      <c r="I472" s="63">
        <v>29.93</v>
      </c>
      <c r="J472" s="62">
        <v>174</v>
      </c>
      <c r="K472" s="49" t="s">
        <v>75</v>
      </c>
      <c r="L472" s="48"/>
    </row>
    <row r="473" spans="1:12" ht="15" x14ac:dyDescent="0.25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5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540</v>
      </c>
      <c r="G475" s="21">
        <f t="shared" ref="G475:J475" si="245">SUM(G468:G474)</f>
        <v>17</v>
      </c>
      <c r="H475" s="21">
        <f t="shared" si="245"/>
        <v>16.22</v>
      </c>
      <c r="I475" s="21">
        <f t="shared" si="245"/>
        <v>87.759999999999991</v>
      </c>
      <c r="J475" s="21">
        <f t="shared" si="245"/>
        <v>581</v>
      </c>
      <c r="K475" s="27"/>
      <c r="L475" s="21">
        <f t="shared" si="232"/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:J479" si="246">SUM(G476:G478)</f>
        <v>0</v>
      </c>
      <c r="H479" s="21">
        <f t="shared" si="246"/>
        <v>0</v>
      </c>
      <c r="I479" s="21">
        <f t="shared" si="246"/>
        <v>0</v>
      </c>
      <c r="J479" s="21">
        <f t="shared" si="246"/>
        <v>0</v>
      </c>
      <c r="K479" s="27"/>
      <c r="L479" s="21">
        <f t="shared" ref="L479" si="247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 x14ac:dyDescent="0.25">
      <c r="A481" s="25"/>
      <c r="B481" s="16"/>
      <c r="C481" s="11"/>
      <c r="D481" s="7" t="s">
        <v>27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 x14ac:dyDescent="0.25">
      <c r="A482" s="25"/>
      <c r="B482" s="16"/>
      <c r="C482" s="11"/>
      <c r="D482" s="7" t="s">
        <v>28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 x14ac:dyDescent="0.25">
      <c r="A483" s="25"/>
      <c r="B483" s="16"/>
      <c r="C483" s="11"/>
      <c r="D483" s="7" t="s">
        <v>29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30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 x14ac:dyDescent="0.25">
      <c r="A485" s="25"/>
      <c r="B485" s="16"/>
      <c r="C485" s="11"/>
      <c r="D485" s="7" t="s">
        <v>31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 x14ac:dyDescent="0.25">
      <c r="A486" s="25"/>
      <c r="B486" s="16"/>
      <c r="C486" s="11"/>
      <c r="D486" s="7" t="s">
        <v>32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:J489" si="248">SUM(G480:G488)</f>
        <v>0</v>
      </c>
      <c r="H489" s="21">
        <f t="shared" si="248"/>
        <v>0</v>
      </c>
      <c r="I489" s="21">
        <f t="shared" si="248"/>
        <v>0</v>
      </c>
      <c r="J489" s="21">
        <f t="shared" si="248"/>
        <v>0</v>
      </c>
      <c r="K489" s="27"/>
      <c r="L489" s="21">
        <f t="shared" ref="L489" si="249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30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:J494" si="250">SUM(G490:G493)</f>
        <v>0</v>
      </c>
      <c r="H494" s="21">
        <f t="shared" si="250"/>
        <v>0</v>
      </c>
      <c r="I494" s="21">
        <f t="shared" si="250"/>
        <v>0</v>
      </c>
      <c r="J494" s="21">
        <f t="shared" si="250"/>
        <v>0</v>
      </c>
      <c r="K494" s="27"/>
      <c r="L494" s="21">
        <f t="shared" ref="L494" si="25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29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30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22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:J501" si="252">SUM(G495:G500)</f>
        <v>0</v>
      </c>
      <c r="H501" s="21">
        <f t="shared" si="252"/>
        <v>0</v>
      </c>
      <c r="I501" s="21">
        <f t="shared" si="252"/>
        <v>0</v>
      </c>
      <c r="J501" s="21">
        <f t="shared" si="252"/>
        <v>0</v>
      </c>
      <c r="K501" s="27"/>
      <c r="L501" s="21">
        <f t="shared" ref="L501" si="253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34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30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23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:J508" si="254">SUM(G502:G507)</f>
        <v>0</v>
      </c>
      <c r="H508" s="21">
        <f t="shared" si="254"/>
        <v>0</v>
      </c>
      <c r="I508" s="21">
        <f t="shared" si="254"/>
        <v>0</v>
      </c>
      <c r="J508" s="21">
        <f t="shared" si="254"/>
        <v>0</v>
      </c>
      <c r="K508" s="27"/>
      <c r="L508" s="21">
        <f t="shared" ref="L508" si="255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4" t="s">
        <v>4</v>
      </c>
      <c r="D509" s="65"/>
      <c r="E509" s="33"/>
      <c r="F509" s="34">
        <f>F475+F479+F489+F494+F501+F508</f>
        <v>540</v>
      </c>
      <c r="G509" s="34">
        <f t="shared" ref="G509:J509" si="256">G475+G479+G489+G494+G501+G508</f>
        <v>17</v>
      </c>
      <c r="H509" s="34">
        <f t="shared" si="256"/>
        <v>16.22</v>
      </c>
      <c r="I509" s="34">
        <f t="shared" si="256"/>
        <v>87.759999999999991</v>
      </c>
      <c r="J509" s="34">
        <f t="shared" si="256"/>
        <v>581</v>
      </c>
      <c r="K509" s="35"/>
      <c r="L509" s="34">
        <f t="shared" ref="L509" si="257">L475+L479+L489+L494+L501+L508</f>
        <v>0</v>
      </c>
    </row>
    <row r="510" spans="1:12" ht="25.5" x14ac:dyDescent="0.25">
      <c r="A510" s="22">
        <v>2</v>
      </c>
      <c r="B510" s="23">
        <v>6</v>
      </c>
      <c r="C510" s="24" t="s">
        <v>19</v>
      </c>
      <c r="D510" s="5" t="s">
        <v>20</v>
      </c>
      <c r="E510" s="55" t="s">
        <v>93</v>
      </c>
      <c r="F510" s="56">
        <v>200</v>
      </c>
      <c r="G510" s="56">
        <v>11.4</v>
      </c>
      <c r="H510" s="56">
        <v>15.71</v>
      </c>
      <c r="I510" s="57">
        <v>8.8000000000000007</v>
      </c>
      <c r="J510" s="56">
        <v>219</v>
      </c>
      <c r="K510" s="46" t="s">
        <v>95</v>
      </c>
      <c r="L510" s="45">
        <v>66.760000000000005</v>
      </c>
    </row>
    <row r="511" spans="1:12" ht="30" x14ac:dyDescent="0.25">
      <c r="A511" s="25"/>
      <c r="B511" s="16"/>
      <c r="C511" s="11"/>
      <c r="D511" s="6" t="s">
        <v>29</v>
      </c>
      <c r="E511" s="58" t="s">
        <v>94</v>
      </c>
      <c r="F511" s="59">
        <v>180</v>
      </c>
      <c r="G511" s="59">
        <v>5.97</v>
      </c>
      <c r="H511" s="59">
        <v>4.5199999999999996</v>
      </c>
      <c r="I511" s="60">
        <v>37.090000000000003</v>
      </c>
      <c r="J511" s="59">
        <v>214</v>
      </c>
      <c r="K511" s="49" t="s">
        <v>64</v>
      </c>
      <c r="L511" s="48"/>
    </row>
    <row r="512" spans="1:12" ht="15" x14ac:dyDescent="0.25">
      <c r="A512" s="25"/>
      <c r="B512" s="16"/>
      <c r="C512" s="11"/>
      <c r="D512" s="7" t="s">
        <v>21</v>
      </c>
      <c r="E512" s="58" t="s">
        <v>68</v>
      </c>
      <c r="F512" s="59">
        <v>208</v>
      </c>
      <c r="G512" s="59">
        <v>0.02</v>
      </c>
      <c r="H512" s="59"/>
      <c r="I512" s="60">
        <v>7.99</v>
      </c>
      <c r="J512" s="59">
        <v>32</v>
      </c>
      <c r="K512" s="49" t="s">
        <v>74</v>
      </c>
      <c r="L512" s="48"/>
    </row>
    <row r="513" spans="1:12" ht="15" x14ac:dyDescent="0.25">
      <c r="A513" s="25"/>
      <c r="B513" s="16"/>
      <c r="C513" s="11"/>
      <c r="D513" s="7" t="s">
        <v>22</v>
      </c>
      <c r="E513" s="58" t="s">
        <v>47</v>
      </c>
      <c r="F513" s="59">
        <v>40</v>
      </c>
      <c r="G513" s="59">
        <v>2.52</v>
      </c>
      <c r="H513" s="59">
        <v>0.36</v>
      </c>
      <c r="I513" s="60">
        <v>18.84</v>
      </c>
      <c r="J513" s="59">
        <v>91</v>
      </c>
      <c r="K513" s="49"/>
      <c r="L513" s="48"/>
    </row>
    <row r="514" spans="1:12" ht="15" x14ac:dyDescent="0.25">
      <c r="A514" s="25"/>
      <c r="B514" s="16"/>
      <c r="C514" s="11"/>
      <c r="D514" s="7"/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5" x14ac:dyDescent="0.2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628</v>
      </c>
      <c r="G517" s="21">
        <f t="shared" ref="G517:J517" si="258">SUM(G510:G516)</f>
        <v>19.91</v>
      </c>
      <c r="H517" s="21">
        <f t="shared" si="258"/>
        <v>20.59</v>
      </c>
      <c r="I517" s="21">
        <f t="shared" si="258"/>
        <v>72.72</v>
      </c>
      <c r="J517" s="21">
        <f t="shared" si="258"/>
        <v>556</v>
      </c>
      <c r="K517" s="27"/>
      <c r="L517" s="21">
        <f t="shared" ref="L517:L559" si="259">SUM(L510:L516)</f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:J521" si="260">SUM(G518:G520)</f>
        <v>0</v>
      </c>
      <c r="H521" s="21">
        <f t="shared" si="260"/>
        <v>0</v>
      </c>
      <c r="I521" s="21">
        <f t="shared" si="260"/>
        <v>0</v>
      </c>
      <c r="J521" s="21">
        <f t="shared" si="260"/>
        <v>0</v>
      </c>
      <c r="K521" s="27"/>
      <c r="L521" s="21">
        <f t="shared" ref="L521" si="261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 x14ac:dyDescent="0.25">
      <c r="A523" s="25"/>
      <c r="B523" s="16"/>
      <c r="C523" s="11"/>
      <c r="D523" s="7" t="s">
        <v>27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 x14ac:dyDescent="0.25">
      <c r="A524" s="25"/>
      <c r="B524" s="16"/>
      <c r="C524" s="11"/>
      <c r="D524" s="7" t="s">
        <v>28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 x14ac:dyDescent="0.25">
      <c r="A525" s="25"/>
      <c r="B525" s="16"/>
      <c r="C525" s="11"/>
      <c r="D525" s="7" t="s">
        <v>29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 x14ac:dyDescent="0.25">
      <c r="A526" s="25"/>
      <c r="B526" s="16"/>
      <c r="C526" s="11"/>
      <c r="D526" s="7" t="s">
        <v>30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 x14ac:dyDescent="0.25">
      <c r="A527" s="25"/>
      <c r="B527" s="16"/>
      <c r="C527" s="11"/>
      <c r="D527" s="7" t="s">
        <v>31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7" t="s">
        <v>32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:J531" si="262">SUM(G522:G530)</f>
        <v>0</v>
      </c>
      <c r="H531" s="21">
        <f t="shared" si="262"/>
        <v>0</v>
      </c>
      <c r="I531" s="21">
        <f t="shared" si="262"/>
        <v>0</v>
      </c>
      <c r="J531" s="21">
        <f t="shared" si="262"/>
        <v>0</v>
      </c>
      <c r="K531" s="27"/>
      <c r="L531" s="21">
        <f t="shared" ref="L531" si="263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30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:J536" si="264">SUM(G532:G535)</f>
        <v>0</v>
      </c>
      <c r="H536" s="21">
        <f t="shared" si="264"/>
        <v>0</v>
      </c>
      <c r="I536" s="21">
        <f t="shared" si="264"/>
        <v>0</v>
      </c>
      <c r="J536" s="21">
        <f t="shared" si="264"/>
        <v>0</v>
      </c>
      <c r="K536" s="27"/>
      <c r="L536" s="21">
        <f t="shared" ref="L536" si="265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29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30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22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:J543" si="266">SUM(G537:G542)</f>
        <v>0</v>
      </c>
      <c r="H543" s="21">
        <f t="shared" si="266"/>
        <v>0</v>
      </c>
      <c r="I543" s="21">
        <f t="shared" si="266"/>
        <v>0</v>
      </c>
      <c r="J543" s="21">
        <f t="shared" si="266"/>
        <v>0</v>
      </c>
      <c r="K543" s="27"/>
      <c r="L543" s="21">
        <f t="shared" ref="L543" si="267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34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30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23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:J550" si="268">SUM(G544:G549)</f>
        <v>0</v>
      </c>
      <c r="H550" s="21">
        <f t="shared" si="268"/>
        <v>0</v>
      </c>
      <c r="I550" s="21">
        <f t="shared" si="268"/>
        <v>0</v>
      </c>
      <c r="J550" s="21">
        <f t="shared" si="268"/>
        <v>0</v>
      </c>
      <c r="K550" s="27"/>
      <c r="L550" s="21">
        <f t="shared" ref="L550" si="269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4" t="s">
        <v>4</v>
      </c>
      <c r="D551" s="65"/>
      <c r="E551" s="33"/>
      <c r="F551" s="34">
        <f>F517+F521+F531+F536+F543+F550</f>
        <v>628</v>
      </c>
      <c r="G551" s="34">
        <f t="shared" ref="G551:J551" si="270">G517+G521+G531+G536+G543+G550</f>
        <v>19.91</v>
      </c>
      <c r="H551" s="34">
        <f t="shared" si="270"/>
        <v>20.59</v>
      </c>
      <c r="I551" s="34">
        <f t="shared" si="270"/>
        <v>72.72</v>
      </c>
      <c r="J551" s="34">
        <f t="shared" si="270"/>
        <v>556</v>
      </c>
      <c r="K551" s="35"/>
      <c r="L551" s="34">
        <f t="shared" ref="L551" si="271">L517+L521+L531+L536+L543+L550</f>
        <v>66.760000000000005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21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 x14ac:dyDescent="0.25">
      <c r="A555" s="25"/>
      <c r="B555" s="16"/>
      <c r="C555" s="11"/>
      <c r="D555" s="7" t="s">
        <v>22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 x14ac:dyDescent="0.25">
      <c r="A556" s="25"/>
      <c r="B556" s="16"/>
      <c r="C556" s="11"/>
      <c r="D556" s="7" t="s">
        <v>23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:J559" si="272">SUM(G552:G558)</f>
        <v>0</v>
      </c>
      <c r="H559" s="21">
        <f t="shared" si="272"/>
        <v>0</v>
      </c>
      <c r="I559" s="21">
        <f t="shared" si="272"/>
        <v>0</v>
      </c>
      <c r="J559" s="21">
        <f t="shared" si="272"/>
        <v>0</v>
      </c>
      <c r="K559" s="27"/>
      <c r="L559" s="21">
        <f t="shared" si="259"/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:J563" si="273">SUM(G560:G562)</f>
        <v>0</v>
      </c>
      <c r="H563" s="21">
        <f t="shared" si="273"/>
        <v>0</v>
      </c>
      <c r="I563" s="21">
        <f t="shared" si="273"/>
        <v>0</v>
      </c>
      <c r="J563" s="21">
        <f t="shared" si="273"/>
        <v>0</v>
      </c>
      <c r="K563" s="27"/>
      <c r="L563" s="21">
        <f t="shared" ref="L563" si="274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 x14ac:dyDescent="0.25">
      <c r="A565" s="25"/>
      <c r="B565" s="16"/>
      <c r="C565" s="11"/>
      <c r="D565" s="7" t="s">
        <v>27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 x14ac:dyDescent="0.25">
      <c r="A566" s="25"/>
      <c r="B566" s="16"/>
      <c r="C566" s="11"/>
      <c r="D566" s="7" t="s">
        <v>28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 x14ac:dyDescent="0.25">
      <c r="A567" s="25"/>
      <c r="B567" s="16"/>
      <c r="C567" s="11"/>
      <c r="D567" s="7" t="s">
        <v>29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30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 x14ac:dyDescent="0.25">
      <c r="A569" s="25"/>
      <c r="B569" s="16"/>
      <c r="C569" s="11"/>
      <c r="D569" s="7" t="s">
        <v>31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 x14ac:dyDescent="0.25">
      <c r="A570" s="25"/>
      <c r="B570" s="16"/>
      <c r="C570" s="11"/>
      <c r="D570" s="7" t="s">
        <v>32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:J573" si="275">SUM(G564:G572)</f>
        <v>0</v>
      </c>
      <c r="H573" s="21">
        <f t="shared" si="275"/>
        <v>0</v>
      </c>
      <c r="I573" s="21">
        <f t="shared" si="275"/>
        <v>0</v>
      </c>
      <c r="J573" s="21">
        <f t="shared" si="275"/>
        <v>0</v>
      </c>
      <c r="K573" s="27"/>
      <c r="L573" s="21">
        <f t="shared" ref="L573" si="276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30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:J578" si="277">SUM(G574:G577)</f>
        <v>0</v>
      </c>
      <c r="H578" s="21">
        <f t="shared" si="277"/>
        <v>0</v>
      </c>
      <c r="I578" s="21">
        <f t="shared" si="277"/>
        <v>0</v>
      </c>
      <c r="J578" s="21">
        <f t="shared" si="277"/>
        <v>0</v>
      </c>
      <c r="K578" s="27"/>
      <c r="L578" s="21">
        <f t="shared" ref="L578" si="27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29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30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22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:J585" si="279">SUM(G579:G584)</f>
        <v>0</v>
      </c>
      <c r="H585" s="21">
        <f t="shared" si="279"/>
        <v>0</v>
      </c>
      <c r="I585" s="21">
        <f t="shared" si="279"/>
        <v>0</v>
      </c>
      <c r="J585" s="21">
        <f t="shared" si="279"/>
        <v>0</v>
      </c>
      <c r="K585" s="27"/>
      <c r="L585" s="21">
        <f t="shared" ref="L585" si="280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34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30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23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:J592" si="281">SUM(G586:G591)</f>
        <v>0</v>
      </c>
      <c r="H592" s="21">
        <f t="shared" si="281"/>
        <v>0</v>
      </c>
      <c r="I592" s="21">
        <f t="shared" si="281"/>
        <v>0</v>
      </c>
      <c r="J592" s="21">
        <f t="shared" si="281"/>
        <v>0</v>
      </c>
      <c r="K592" s="27"/>
      <c r="L592" s="21">
        <f t="shared" ref="L592" si="282">SUM(L586:L591)</f>
        <v>0</v>
      </c>
    </row>
    <row r="593" spans="1:12" ht="14.45" customHeight="1" thickBot="1" x14ac:dyDescent="0.25">
      <c r="A593" s="37">
        <f>A552</f>
        <v>2</v>
      </c>
      <c r="B593" s="38">
        <f>B552</f>
        <v>7</v>
      </c>
      <c r="C593" s="64" t="s">
        <v>4</v>
      </c>
      <c r="D593" s="65"/>
      <c r="E593" s="33"/>
      <c r="F593" s="34">
        <f>F559+F563+F573+F578+F585+F592</f>
        <v>0</v>
      </c>
      <c r="G593" s="34">
        <f t="shared" ref="G593:J593" si="283">G559+G563+G573+G578+G585+G592</f>
        <v>0</v>
      </c>
      <c r="H593" s="34">
        <f t="shared" si="283"/>
        <v>0</v>
      </c>
      <c r="I593" s="34">
        <f t="shared" si="283"/>
        <v>0</v>
      </c>
      <c r="J593" s="34">
        <f t="shared" si="283"/>
        <v>0</v>
      </c>
      <c r="K593" s="35"/>
      <c r="L593" s="34">
        <f t="shared" ref="L593" si="284">L559+L563+L573+L578+L585+L592</f>
        <v>0</v>
      </c>
    </row>
    <row r="594" spans="1:12" ht="13.5" thickBot="1" x14ac:dyDescent="0.25">
      <c r="A594" s="29"/>
      <c r="B594" s="30"/>
      <c r="C594" s="66" t="s">
        <v>5</v>
      </c>
      <c r="D594" s="66"/>
      <c r="E594" s="66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542.41666666666663</v>
      </c>
      <c r="G594" s="39">
        <f t="shared" ref="G594:L594" si="28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18.022500000000001</v>
      </c>
      <c r="H594" s="39">
        <f t="shared" si="285"/>
        <v>18.496666666666666</v>
      </c>
      <c r="I594" s="39">
        <f t="shared" si="285"/>
        <v>79.280000000000015</v>
      </c>
      <c r="J594" s="39">
        <f t="shared" si="285"/>
        <v>556.57499999999993</v>
      </c>
      <c r="K594" s="39"/>
      <c r="L594" s="39">
        <f t="shared" si="285"/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ЛООШ3-3</cp:lastModifiedBy>
  <dcterms:created xsi:type="dcterms:W3CDTF">2022-05-16T14:23:56Z</dcterms:created>
  <dcterms:modified xsi:type="dcterms:W3CDTF">2024-10-30T06:37:15Z</dcterms:modified>
</cp:coreProperties>
</file>