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J521" i="1"/>
  <c r="I521" i="1"/>
  <c r="H521" i="1"/>
  <c r="G521" i="1"/>
  <c r="L479" i="1"/>
  <c r="J479" i="1"/>
  <c r="I479" i="1"/>
  <c r="H479" i="1"/>
  <c r="G479" i="1"/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494" i="1"/>
  <c r="L452" i="1"/>
  <c r="L437" i="1"/>
  <c r="L410" i="1"/>
  <c r="L395" i="1"/>
  <c r="L368" i="1"/>
  <c r="L353" i="1"/>
  <c r="I173" i="1" l="1"/>
  <c r="G215" i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93" i="1"/>
  <c r="L563" i="1"/>
  <c r="L340" i="1"/>
  <c r="L531" i="1"/>
  <c r="L536" i="1"/>
  <c r="L405" i="1"/>
  <c r="L424" i="1"/>
  <c r="L375" i="1"/>
  <c r="L585" i="1"/>
  <c r="L489" i="1"/>
  <c r="L501" i="1"/>
  <c r="L592" i="1"/>
  <c r="L573" i="1"/>
  <c r="L578" i="1"/>
  <c r="L508" i="1"/>
  <c r="L333" i="1"/>
  <c r="L447" i="1"/>
  <c r="L363" i="1"/>
  <c r="L543" i="1"/>
  <c r="L459" i="1"/>
  <c r="L417" i="1"/>
  <c r="L321" i="1"/>
  <c r="L550" i="1"/>
  <c r="L382" i="1"/>
  <c r="L466" i="1"/>
</calcChain>
</file>

<file path=xl/sharedStrings.xml><?xml version="1.0" encoding="utf-8"?>
<sst xmlns="http://schemas.openxmlformats.org/spreadsheetml/2006/main" count="741" uniqueCount="117">
  <si>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</si>
  <si>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</si>
  <si>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</si>
  <si>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</si>
  <si>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</si>
  <si>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</si>
  <si>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</si>
  <si>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</si>
  <si>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</si>
  <si>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</si>
  <si>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</si>
  <si>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</si>
  <si>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</si>
  <si>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</si>
  <si>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</si>
  <si>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</si>
  <si>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</si>
  <si>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</si>
  <si>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</si>
  <si>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</si>
  <si>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</si>
  <si>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</si>
  <si>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</si>
  <si>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</si>
  <si>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</si>
  <si>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</si>
  <si>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</si>
  <si>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</si>
  <si>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</si>
  <si>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</si>
  <si>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</si>
  <si>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</si>
  <si>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</si>
  <si>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</si>
  <si>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</si>
  <si>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</si>
  <si>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</si>
  <si>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</si>
  <si>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</si>
  <si>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</si>
  <si>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</si>
  <si>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</si>
  <si>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</si>
  <si>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</si>
  <si>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</si>
  <si>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</si>
  <si>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</si>
  <si>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</si>
  <si>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</si>
  <si>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</si>
  <si>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181/2015</t>
  </si>
  <si>
    <t>плов из птицы</t>
  </si>
  <si>
    <t>чай с лимоном</t>
  </si>
  <si>
    <t>салат из свеклы отварной</t>
  </si>
  <si>
    <t>377/2015</t>
  </si>
  <si>
    <t>биточки рыбные</t>
  </si>
  <si>
    <t>картофельное пюре</t>
  </si>
  <si>
    <t>пельмени мясные отварные</t>
  </si>
  <si>
    <t>птица тушенная в соусе</t>
  </si>
  <si>
    <t>чай с молоком</t>
  </si>
  <si>
    <t>каша вязкая (гречневая)</t>
  </si>
  <si>
    <t>каша пшеничная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</si>
  <si>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</si>
  <si>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</si>
  <si>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</si>
  <si>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</si>
  <si>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</si>
  <si>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</si>
  <si>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</si>
  <si>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</si>
  <si>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</si>
  <si>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гор. блюдо</t>
  </si>
  <si>
    <t>каша молочная (пшенная)</t>
  </si>
  <si>
    <t>рагу из птицы</t>
  </si>
  <si>
    <t>суп картофельный с геркулесом на мясо-костном бульоне</t>
  </si>
  <si>
    <t>мясо тушеное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</si>
  <si>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</si>
  <si>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</si>
  <si>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</si>
  <si>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</si>
  <si>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</si>
  <si>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</si>
  <si>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</si>
  <si>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</si>
  <si>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</si>
  <si>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</si>
  <si>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</si>
  <si>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</si>
  <si>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</si>
  <si>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</si>
  <si>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</si>
  <si>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</si>
  <si>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директор школы</t>
  </si>
  <si>
    <t>256/2015</t>
  </si>
  <si>
    <t>376/2015</t>
  </si>
  <si>
    <t>349/2015</t>
  </si>
  <si>
    <t>98/2008</t>
  </si>
  <si>
    <t>289/2015</t>
  </si>
  <si>
    <t>52/2015</t>
  </si>
  <si>
    <t>189/2008</t>
  </si>
  <si>
    <t>392/2015</t>
  </si>
  <si>
    <t>312/2015</t>
  </si>
  <si>
    <t>67/2015</t>
  </si>
  <si>
    <t>291/2015</t>
  </si>
  <si>
    <t>182/2015</t>
  </si>
  <si>
    <t>280/2015</t>
  </si>
  <si>
    <t>302/2015</t>
  </si>
  <si>
    <t>234/2015</t>
  </si>
  <si>
    <t>гор.блюда</t>
  </si>
  <si>
    <t>капуста тушеная</t>
  </si>
  <si>
    <t>132/2015</t>
  </si>
  <si>
    <t>салат из свеклы с яблоками</t>
  </si>
  <si>
    <t>35/2012</t>
  </si>
  <si>
    <t>салат из квашенной капусты</t>
  </si>
  <si>
    <t>47/2015</t>
  </si>
  <si>
    <t>МБОУ "Яныльская средняя школа"</t>
  </si>
  <si>
    <t>Шакиров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</si>
</sst>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0" borderId="0"/>
  </cellStyleXfs>
  <cellXfs count="91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17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5" fillId="0" borderId="2" xfId="0" applyFont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3" fillId="5" borderId="4" xfId="0" applyFont="1" applyFill="1" applyBorder="1" applyAlignment="1" applyProtection="1">
      <alignment wrapText="1"/>
      <protection locked="0"/>
    </xf>
    <xf numFmtId="0" fontId="3" fillId="5" borderId="2" xfId="0" applyFont="1" applyFill="1" applyBorder="1" applyAlignment="1" applyProtection="1">
      <alignment wrapText="1"/>
      <protection locked="0"/>
    </xf>
    <xf numFmtId="0" fontId="3" fillId="5" borderId="5" xfId="0" applyFont="1" applyFill="1" applyBorder="1" applyAlignment="1" applyProtection="1">
      <alignment wrapText="1"/>
      <protection locked="0"/>
    </xf>
    <xf numFmtId="0" fontId="6" fillId="6" borderId="0" xfId="0" applyFont="1" applyFill="1"/>
    <xf numFmtId="0" fontId="2" fillId="0" borderId="1" xfId="0" applyFont="1" applyBorder="1"/>
    <xf numFmtId="0" fontId="1" fillId="5" borderId="1" xfId="0" applyFont="1" applyFill="1" applyBorder="1" applyAlignment="1" applyProtection="1">
      <alignment wrapText="1"/>
      <protection locked="0"/>
    </xf>
    <xf numFmtId="2" fontId="6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2" sqref="O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" style="2" customWidth="1"/>
    <col min="12" max="12" width="8.109375" style="2" customWidth="1"/>
    <col min="13" max="13" width="9.109375" style="2"/>
    <col min="14" max="15" width="9.109375" style="79"/>
    <col min="16" max="16384" width="9.109375" style="2"/>
  </cols>
  <sheetData>
    <row r="1" spans="1:12" ht="14.4" customHeight="1" x14ac:dyDescent="0.3">
      <c r="A1" s="1" t="s">
        <v>7</v>
      </c>
      <c r="C1" s="82" t="s">
        <v>115</v>
      </c>
      <c r="D1" s="83"/>
      <c r="E1" s="84"/>
      <c r="F1" s="13" t="s">
        <v>16</v>
      </c>
      <c r="G1" s="2" t="s">
        <v>17</v>
      </c>
      <c r="H1" s="85" t="s">
        <v>92</v>
      </c>
      <c r="I1" s="85"/>
      <c r="J1" s="85"/>
      <c r="K1" s="85"/>
    </row>
    <row r="2" spans="1:12" ht="17.399999999999999" x14ac:dyDescent="0.25">
      <c r="A2" s="43" t="s">
        <v>6</v>
      </c>
      <c r="C2" s="2"/>
      <c r="G2" s="2" t="s">
        <v>18</v>
      </c>
      <c r="H2" s="85" t="s">
        <v>116</v>
      </c>
      <c r="I2" s="85"/>
      <c r="J2" s="85"/>
      <c r="K2" s="8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2</v>
      </c>
      <c r="I3" s="55">
        <v>3</v>
      </c>
      <c r="J3" s="56">
        <v>2026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/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80" t="s">
        <v>108</v>
      </c>
      <c r="E6" s="47" t="s">
        <v>75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93</v>
      </c>
      <c r="L6" s="48">
        <v>52.75</v>
      </c>
    </row>
    <row r="7" spans="1:12" ht="14.4" x14ac:dyDescent="0.3">
      <c r="A7" s="25"/>
      <c r="B7" s="16"/>
      <c r="C7" s="11"/>
      <c r="D7" s="6" t="s">
        <v>22</v>
      </c>
      <c r="E7" s="50" t="s">
        <v>48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94</v>
      </c>
      <c r="L7" s="71">
        <v>1.36</v>
      </c>
    </row>
    <row r="8" spans="1:12" ht="14.4" x14ac:dyDescent="0.3">
      <c r="A8" s="25"/>
      <c r="B8" s="16"/>
      <c r="C8" s="11"/>
      <c r="D8" s="7" t="s">
        <v>32</v>
      </c>
      <c r="E8" s="50" t="s">
        <v>45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1.4</v>
      </c>
    </row>
    <row r="9" spans="1:12" ht="14.4" x14ac:dyDescent="0.3">
      <c r="A9" s="25"/>
      <c r="B9" s="16"/>
      <c r="C9" s="11"/>
      <c r="D9" s="7" t="s">
        <v>33</v>
      </c>
      <c r="E9" s="50" t="s">
        <v>49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66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68</v>
      </c>
      <c r="L11" s="51">
        <v>8.24</v>
      </c>
    </row>
    <row r="12" spans="1:12" ht="14.4" x14ac:dyDescent="0.3">
      <c r="A12" s="25"/>
      <c r="B12" s="16"/>
      <c r="C12" s="11"/>
      <c r="D12" s="6" t="s">
        <v>27</v>
      </c>
      <c r="E12" s="50" t="s">
        <v>53</v>
      </c>
      <c r="F12" s="51">
        <v>60</v>
      </c>
      <c r="G12" s="51">
        <v>0.85499999999999998</v>
      </c>
      <c r="H12" s="51">
        <v>3.653</v>
      </c>
      <c r="I12" s="51">
        <v>11.58</v>
      </c>
      <c r="J12" s="51">
        <v>56</v>
      </c>
      <c r="K12" s="52" t="s">
        <v>98</v>
      </c>
      <c r="L12" s="51">
        <v>2.7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19.175000000000001</v>
      </c>
      <c r="H13" s="21">
        <f>SUM(H6:H12)</f>
        <v>19.510999999999999</v>
      </c>
      <c r="I13" s="21">
        <f>SUM(I6:I12)</f>
        <v>72.164000000000001</v>
      </c>
      <c r="J13" s="21">
        <f>SUM(J6:J12)</f>
        <v>571.42000000000007</v>
      </c>
      <c r="K13" s="27"/>
      <c r="L13" s="21">
        <f>SUM(L6:L12)</f>
        <v>67.849999999999994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71</v>
      </c>
      <c r="E14" s="50" t="s">
        <v>83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14.66</v>
      </c>
    </row>
    <row r="15" spans="1:12" ht="14.4" x14ac:dyDescent="0.3">
      <c r="A15" s="25"/>
      <c r="B15" s="16"/>
      <c r="C15" s="11"/>
      <c r="D15" s="6" t="s">
        <v>22</v>
      </c>
      <c r="E15" s="50" t="s">
        <v>44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95</v>
      </c>
      <c r="L15" s="51">
        <v>3.69</v>
      </c>
    </row>
    <row r="16" spans="1:12" ht="14.4" x14ac:dyDescent="0.3">
      <c r="A16" s="25"/>
      <c r="B16" s="16"/>
      <c r="C16" s="11"/>
      <c r="D16" s="6" t="s">
        <v>32</v>
      </c>
      <c r="E16" s="50" t="s">
        <v>45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2.1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20.450000000000003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25.355</v>
      </c>
      <c r="H47" s="34">
        <f t="shared" ref="H47:J47" si="1">H13+H17+H32</f>
        <v>25.550999999999998</v>
      </c>
      <c r="I47" s="34">
        <f t="shared" si="1"/>
        <v>132.864</v>
      </c>
      <c r="J47" s="34">
        <f t="shared" si="1"/>
        <v>894.42000000000007</v>
      </c>
      <c r="K47" s="35"/>
      <c r="L47" s="34">
        <f>L13+L17+L32</f>
        <v>88.3</v>
      </c>
    </row>
    <row r="48" spans="1:12" ht="14.4" x14ac:dyDescent="0.3">
      <c r="A48" s="15">
        <v>1</v>
      </c>
      <c r="B48" s="16">
        <v>2</v>
      </c>
      <c r="C48" s="24" t="s">
        <v>20</v>
      </c>
      <c r="D48" s="80" t="s">
        <v>71</v>
      </c>
      <c r="E48" s="47" t="s">
        <v>70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31.01</v>
      </c>
    </row>
    <row r="49" spans="1:12" ht="14.4" x14ac:dyDescent="0.3">
      <c r="A49" s="15"/>
      <c r="B49" s="16"/>
      <c r="C49" s="11"/>
      <c r="D49" s="6" t="s">
        <v>22</v>
      </c>
      <c r="E49" s="50" t="s">
        <v>48</v>
      </c>
      <c r="F49" s="51">
        <v>210</v>
      </c>
      <c r="G49" s="51">
        <v>0.2</v>
      </c>
      <c r="H49" s="51">
        <v>0</v>
      </c>
      <c r="I49" s="51">
        <v>10.1</v>
      </c>
      <c r="J49" s="72">
        <v>41.1</v>
      </c>
      <c r="K49" s="52" t="s">
        <v>94</v>
      </c>
      <c r="L49" s="71">
        <v>1.36</v>
      </c>
    </row>
    <row r="50" spans="1:12" ht="14.4" x14ac:dyDescent="0.3">
      <c r="A50" s="15"/>
      <c r="B50" s="16"/>
      <c r="C50" s="11"/>
      <c r="D50" s="7" t="s">
        <v>32</v>
      </c>
      <c r="E50" s="50" t="s">
        <v>45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1.4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49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1.4</v>
      </c>
    </row>
    <row r="52" spans="1:12" ht="14.4" x14ac:dyDescent="0.3">
      <c r="A52" s="15"/>
      <c r="B52" s="16"/>
      <c r="C52" s="11"/>
      <c r="D52" s="5" t="s">
        <v>30</v>
      </c>
      <c r="E52" s="50" t="s">
        <v>60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64</v>
      </c>
      <c r="L52" s="5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109</v>
      </c>
      <c r="F53" s="51">
        <v>60</v>
      </c>
      <c r="G53" s="51">
        <v>1.5</v>
      </c>
      <c r="H53" s="51">
        <v>2.4</v>
      </c>
      <c r="I53" s="51">
        <v>5.8</v>
      </c>
      <c r="J53" s="51">
        <v>51.7</v>
      </c>
      <c r="K53" s="52" t="s">
        <v>110</v>
      </c>
      <c r="L53" s="51">
        <v>3.61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19.212</v>
      </c>
      <c r="H55" s="21">
        <f>SUM(H48:H54)</f>
        <v>19.526999999999997</v>
      </c>
      <c r="I55" s="21">
        <f>SUM(I48:I54)</f>
        <v>71.893999999999991</v>
      </c>
      <c r="J55" s="21">
        <f>SUM(J48:J54)</f>
        <v>529.12</v>
      </c>
      <c r="K55" s="27"/>
      <c r="L55" s="21">
        <f>SUM(L48:L54)</f>
        <v>47.18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74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96</v>
      </c>
      <c r="L56" s="51">
        <v>12.28</v>
      </c>
    </row>
    <row r="57" spans="1:12" ht="14.4" x14ac:dyDescent="0.3">
      <c r="A57" s="15"/>
      <c r="B57" s="16"/>
      <c r="C57" s="11"/>
      <c r="D57" s="6" t="s">
        <v>22</v>
      </c>
      <c r="E57" s="50" t="s">
        <v>48</v>
      </c>
      <c r="F57" s="51">
        <v>210</v>
      </c>
      <c r="G57" s="51">
        <v>0.2</v>
      </c>
      <c r="H57" s="51">
        <v>0</v>
      </c>
      <c r="I57" s="51">
        <v>10.1</v>
      </c>
      <c r="J57" s="72">
        <v>41.1</v>
      </c>
      <c r="K57" s="52" t="s">
        <v>94</v>
      </c>
      <c r="L57" s="71">
        <v>1.36</v>
      </c>
    </row>
    <row r="58" spans="1:12" ht="14.4" x14ac:dyDescent="0.3">
      <c r="A58" s="15"/>
      <c r="B58" s="16"/>
      <c r="C58" s="11"/>
      <c r="D58" s="6" t="s">
        <v>32</v>
      </c>
      <c r="E58" s="50" t="s">
        <v>45</v>
      </c>
      <c r="F58" s="51">
        <v>30</v>
      </c>
      <c r="G58" s="51">
        <v>1.52</v>
      </c>
      <c r="H58" s="51">
        <v>0.16</v>
      </c>
      <c r="I58" s="51">
        <v>9.8000000000000007</v>
      </c>
      <c r="J58" s="51">
        <v>47.32</v>
      </c>
      <c r="K58" s="52"/>
      <c r="L58" s="51">
        <v>2.1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6.2200000000000006</v>
      </c>
      <c r="H59" s="21">
        <f t="shared" ref="H59:J59" si="2">SUM(H56:H58)</f>
        <v>2.7600000000000002</v>
      </c>
      <c r="I59" s="21">
        <f t="shared" si="2"/>
        <v>35.099999999999994</v>
      </c>
      <c r="J59" s="21">
        <f t="shared" si="2"/>
        <v>191.42</v>
      </c>
      <c r="K59" s="27"/>
      <c r="L59" s="21">
        <f>SUM(L56:L58)</f>
        <v>15.739999999999998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30.6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25.432000000000002</v>
      </c>
      <c r="H89" s="34">
        <f>H59+H74+H55</f>
        <v>22.286999999999999</v>
      </c>
      <c r="I89" s="34">
        <f>I59+I74+I55</f>
        <v>106.99399999999999</v>
      </c>
      <c r="J89" s="34">
        <f>J59+J74+J55</f>
        <v>720.54</v>
      </c>
      <c r="K89" s="35"/>
      <c r="L89" s="34">
        <f>L59+L74+L55</f>
        <v>62.92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73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97</v>
      </c>
      <c r="L90" s="48">
        <v>32.44</v>
      </c>
    </row>
    <row r="91" spans="1:12" ht="14.4" x14ac:dyDescent="0.3">
      <c r="A91" s="25"/>
      <c r="B91" s="16"/>
      <c r="C91" s="11"/>
      <c r="D91" s="6" t="s">
        <v>22</v>
      </c>
      <c r="E91" s="50" t="s">
        <v>48</v>
      </c>
      <c r="F91" s="51">
        <v>210</v>
      </c>
      <c r="G91" s="51">
        <v>0.2</v>
      </c>
      <c r="H91" s="51">
        <v>0</v>
      </c>
      <c r="I91" s="51">
        <v>10.1</v>
      </c>
      <c r="J91" s="72">
        <v>41.1</v>
      </c>
      <c r="K91" s="52" t="s">
        <v>94</v>
      </c>
      <c r="L91" s="71">
        <v>1.36</v>
      </c>
    </row>
    <row r="92" spans="1:12" ht="14.4" x14ac:dyDescent="0.3">
      <c r="A92" s="25"/>
      <c r="B92" s="16"/>
      <c r="C92" s="11"/>
      <c r="D92" s="7" t="s">
        <v>32</v>
      </c>
      <c r="E92" s="50" t="s">
        <v>45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1.4</v>
      </c>
    </row>
    <row r="93" spans="1:12" ht="14.4" x14ac:dyDescent="0.3">
      <c r="A93" s="25"/>
      <c r="B93" s="16"/>
      <c r="C93" s="11"/>
      <c r="D93" s="7" t="s">
        <v>33</v>
      </c>
      <c r="E93" s="50" t="s">
        <v>49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111</v>
      </c>
      <c r="F96" s="51">
        <v>60</v>
      </c>
      <c r="G96" s="51">
        <v>0.6</v>
      </c>
      <c r="H96" s="51">
        <v>2.9</v>
      </c>
      <c r="I96" s="51">
        <v>6.2</v>
      </c>
      <c r="J96" s="51">
        <v>54.8</v>
      </c>
      <c r="K96" s="52" t="s">
        <v>112</v>
      </c>
      <c r="L96" s="51">
        <v>3.74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15.62</v>
      </c>
      <c r="H97" s="70">
        <f>SUM(H90:H96)</f>
        <v>20.919999999999998</v>
      </c>
      <c r="I97" s="70">
        <f>SUM(I90:I96)</f>
        <v>64.95</v>
      </c>
      <c r="J97" s="70">
        <f>SUM(J90:J96)</f>
        <v>500.22</v>
      </c>
      <c r="K97" s="27"/>
      <c r="L97" s="70">
        <f>SUM(L90:L96)</f>
        <v>40.339999999999996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61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99</v>
      </c>
      <c r="L98" s="51">
        <v>12.21</v>
      </c>
    </row>
    <row r="99" spans="1:12" ht="14.4" x14ac:dyDescent="0.3">
      <c r="A99" s="25"/>
      <c r="B99" s="16"/>
      <c r="C99" s="11"/>
      <c r="D99" s="6" t="s">
        <v>22</v>
      </c>
      <c r="E99" s="50" t="s">
        <v>48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94</v>
      </c>
      <c r="L99" s="51">
        <v>1.36</v>
      </c>
    </row>
    <row r="100" spans="1:12" ht="14.4" x14ac:dyDescent="0.3">
      <c r="A100" s="25"/>
      <c r="B100" s="16"/>
      <c r="C100" s="11"/>
      <c r="D100" s="6" t="s">
        <v>32</v>
      </c>
      <c r="E100" s="50" t="s">
        <v>45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2.1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15.67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23.2</v>
      </c>
      <c r="H131" s="34">
        <f>SUM(H130,H123,H116,H111,H97,H101)</f>
        <v>27.159999999999997</v>
      </c>
      <c r="I131" s="34">
        <f>SUM(I130,I123,I116,I111,I97,I101)</f>
        <v>117.25</v>
      </c>
      <c r="J131" s="34">
        <f>SUM(J130,J123,J116,J111,J97,J101)</f>
        <v>796.27</v>
      </c>
      <c r="K131" s="35"/>
      <c r="L131" s="34">
        <f>SUM(L130,L123,L116,L111,L97,L101)</f>
        <v>56.01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80" t="s">
        <v>71</v>
      </c>
      <c r="E132" s="47" t="s">
        <v>78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67</v>
      </c>
      <c r="L132" s="48">
        <v>48.35</v>
      </c>
    </row>
    <row r="133" spans="1:12" ht="14.4" x14ac:dyDescent="0.3">
      <c r="A133" s="25"/>
      <c r="B133" s="16"/>
      <c r="C133" s="11"/>
      <c r="D133" s="6" t="s">
        <v>22</v>
      </c>
      <c r="E133" s="50" t="s">
        <v>48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94</v>
      </c>
      <c r="L133" s="51">
        <v>1.36</v>
      </c>
    </row>
    <row r="134" spans="1:12" ht="14.4" x14ac:dyDescent="0.3">
      <c r="A134" s="25"/>
      <c r="B134" s="16"/>
      <c r="C134" s="11"/>
      <c r="D134" s="7" t="s">
        <v>32</v>
      </c>
      <c r="E134" s="50" t="s">
        <v>45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1.4</v>
      </c>
    </row>
    <row r="135" spans="1:12" ht="14.4" x14ac:dyDescent="0.3">
      <c r="A135" s="25"/>
      <c r="B135" s="16"/>
      <c r="C135" s="11"/>
      <c r="D135" s="7" t="s">
        <v>33</v>
      </c>
      <c r="E135" s="50" t="s">
        <v>49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1.4</v>
      </c>
    </row>
    <row r="136" spans="1:12" ht="14.4" x14ac:dyDescent="0.3">
      <c r="A136" s="25"/>
      <c r="B136" s="16"/>
      <c r="C136" s="11"/>
      <c r="D136" s="7" t="s">
        <v>30</v>
      </c>
      <c r="E136" s="76" t="s">
        <v>79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 t="s">
        <v>80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113</v>
      </c>
      <c r="F138" s="51">
        <v>60</v>
      </c>
      <c r="G138" s="51">
        <v>2.6</v>
      </c>
      <c r="H138" s="51">
        <v>5.0579999999999998</v>
      </c>
      <c r="I138" s="51">
        <v>4.944</v>
      </c>
      <c r="J138" s="51">
        <v>56</v>
      </c>
      <c r="K138" s="52" t="s">
        <v>114</v>
      </c>
      <c r="L138" s="51">
        <v>12.34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22.790000000000003</v>
      </c>
      <c r="H139" s="70">
        <f>SUM(H132:H138)</f>
        <v>27.689</v>
      </c>
      <c r="I139" s="70">
        <f>SUM(I132:I138)</f>
        <v>81.444000000000003</v>
      </c>
      <c r="J139" s="70">
        <f>SUM(J132:J138)</f>
        <v>645.02</v>
      </c>
      <c r="K139" s="27"/>
      <c r="L139" s="70">
        <f>SUM(L132:L138)</f>
        <v>81.39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85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14.64</v>
      </c>
    </row>
    <row r="141" spans="1:12" ht="14.4" x14ac:dyDescent="0.3">
      <c r="A141" s="25"/>
      <c r="B141" s="16"/>
      <c r="C141" s="11"/>
      <c r="D141" s="6" t="s">
        <v>22</v>
      </c>
      <c r="E141" s="50" t="s">
        <v>44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95</v>
      </c>
      <c r="L141" s="51">
        <v>3.69</v>
      </c>
    </row>
    <row r="142" spans="1:12" ht="14.4" x14ac:dyDescent="0.3">
      <c r="A142" s="25"/>
      <c r="B142" s="16"/>
      <c r="C142" s="11"/>
      <c r="D142" s="6" t="s">
        <v>33</v>
      </c>
      <c r="E142" s="50" t="s">
        <v>86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2.1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20.430000000000003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28.590000000000003</v>
      </c>
      <c r="H173" s="34">
        <f>SUM(H172,H165,H158,H153,H143,H139)</f>
        <v>29.989000000000001</v>
      </c>
      <c r="I173" s="34">
        <f>SUM(I172,I165,I158,I153,I143,I139)</f>
        <v>122.84399999999999</v>
      </c>
      <c r="J173" s="34">
        <f>SUM(J172,J165,J158,J153,J143,J139)</f>
        <v>860.12</v>
      </c>
      <c r="K173" s="35"/>
      <c r="L173" s="34">
        <f>SUM(L172,L165,L158,L153,L143,L139)</f>
        <v>101.82000000000001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82</v>
      </c>
      <c r="E174" s="47" t="s">
        <v>57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100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52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54</v>
      </c>
      <c r="L175" s="51">
        <v>2.94</v>
      </c>
    </row>
    <row r="176" spans="1:12" ht="14.4" x14ac:dyDescent="0.3">
      <c r="A176" s="25"/>
      <c r="B176" s="16"/>
      <c r="C176" s="11"/>
      <c r="D176" s="7" t="s">
        <v>32</v>
      </c>
      <c r="E176" s="50" t="s">
        <v>45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2.1</v>
      </c>
    </row>
    <row r="177" spans="1:12" ht="14.4" x14ac:dyDescent="0.3">
      <c r="A177" s="25"/>
      <c r="B177" s="16"/>
      <c r="C177" s="11"/>
      <c r="D177" s="7" t="s">
        <v>33</v>
      </c>
      <c r="E177" s="50" t="s">
        <v>49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2.1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53</v>
      </c>
      <c r="F180" s="51">
        <v>60</v>
      </c>
      <c r="G180" s="51">
        <v>0.85499999999999998</v>
      </c>
      <c r="H180" s="51">
        <v>3.653</v>
      </c>
      <c r="I180" s="51">
        <v>11.58</v>
      </c>
      <c r="J180" s="51">
        <v>56</v>
      </c>
      <c r="K180" s="52" t="s">
        <v>98</v>
      </c>
      <c r="L180" s="51">
        <v>2.7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13.718999999999999</v>
      </c>
      <c r="H181" s="70">
        <f>SUM(H174:H180)</f>
        <v>14.405000000000001</v>
      </c>
      <c r="I181" s="70">
        <f>SUM(I174:I180)</f>
        <v>73.174999999999997</v>
      </c>
      <c r="J181" s="70">
        <f>SUM(J174:J180)</f>
        <v>468</v>
      </c>
      <c r="K181" s="27"/>
      <c r="L181" s="70">
        <f>SUM(L174:L180)</f>
        <v>81.589999999999989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87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50</v>
      </c>
      <c r="L182" s="51">
        <v>13.25</v>
      </c>
    </row>
    <row r="183" spans="1:12" ht="14.4" x14ac:dyDescent="0.3">
      <c r="A183" s="25"/>
      <c r="B183" s="16"/>
      <c r="C183" s="11"/>
      <c r="D183" s="6" t="s">
        <v>22</v>
      </c>
      <c r="E183" s="50" t="s">
        <v>52</v>
      </c>
      <c r="F183" s="51">
        <v>222</v>
      </c>
      <c r="G183" s="51">
        <v>8.4000000000000005E-2</v>
      </c>
      <c r="H183" s="51">
        <v>1.2E-2</v>
      </c>
      <c r="I183" s="51">
        <v>15.185</v>
      </c>
      <c r="J183" s="51">
        <v>62</v>
      </c>
      <c r="K183" s="52" t="s">
        <v>54</v>
      </c>
      <c r="L183" s="51">
        <v>2.94</v>
      </c>
    </row>
    <row r="184" spans="1:12" ht="14.4" x14ac:dyDescent="0.3">
      <c r="A184" s="25"/>
      <c r="B184" s="16"/>
      <c r="C184" s="11"/>
      <c r="D184" s="74" t="s">
        <v>32</v>
      </c>
      <c r="E184" s="50" t="s">
        <v>45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2.1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7.4639999999999986</v>
      </c>
      <c r="H185" s="70">
        <f>SUM(H182:H184)</f>
        <v>6.327</v>
      </c>
      <c r="I185" s="70">
        <f>SUM(I182:I184)</f>
        <v>60.685000000000002</v>
      </c>
      <c r="J185" s="70">
        <f>SUM(J182:J184)</f>
        <v>330.5</v>
      </c>
      <c r="K185" s="27"/>
      <c r="L185" s="70">
        <f>SUM(L182:L184)</f>
        <v>18.290000000000003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21.183</v>
      </c>
      <c r="H215" s="34">
        <f>SUM(H214,H207,H200,H195,H185,H181)</f>
        <v>20.731999999999999</v>
      </c>
      <c r="I215" s="34">
        <f>SUM(I214,I207,I200,I195,I185,I181)</f>
        <v>133.86000000000001</v>
      </c>
      <c r="J215" s="34">
        <f>SUM(J214,J207,J200,J195,J185,J181)</f>
        <v>798.5</v>
      </c>
      <c r="K215" s="35"/>
      <c r="L215" s="34">
        <f>SUM(L214,L207,L200,L195,L185,L181)</f>
        <v>99.88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82</v>
      </c>
      <c r="E216" s="47" t="s">
        <v>88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 t="s">
        <v>76</v>
      </c>
      <c r="L216" s="48">
        <v>28.3</v>
      </c>
    </row>
    <row r="217" spans="1:12" ht="14.4" x14ac:dyDescent="0.3">
      <c r="A217" s="25"/>
      <c r="B217" s="16"/>
      <c r="C217" s="11"/>
      <c r="D217" s="6" t="s">
        <v>22</v>
      </c>
      <c r="E217" s="50" t="s">
        <v>48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94</v>
      </c>
      <c r="L217" s="51">
        <v>1.36</v>
      </c>
    </row>
    <row r="218" spans="1:12" ht="14.4" x14ac:dyDescent="0.3">
      <c r="A218" s="25"/>
      <c r="B218" s="16"/>
      <c r="C218" s="11"/>
      <c r="D218" s="7" t="s">
        <v>32</v>
      </c>
      <c r="E218" s="50" t="s">
        <v>45</v>
      </c>
      <c r="F218" s="51">
        <v>30</v>
      </c>
      <c r="G218" s="51">
        <v>2.2799999999999998</v>
      </c>
      <c r="H218" s="51">
        <v>0.24</v>
      </c>
      <c r="I218" s="51">
        <v>14.7</v>
      </c>
      <c r="J218" s="51">
        <v>70.95</v>
      </c>
      <c r="K218" s="52"/>
      <c r="L218" s="51">
        <v>2.1</v>
      </c>
    </row>
    <row r="219" spans="1:12" ht="14.4" x14ac:dyDescent="0.3">
      <c r="A219" s="25"/>
      <c r="B219" s="16"/>
      <c r="C219" s="11"/>
      <c r="D219" s="7" t="s">
        <v>33</v>
      </c>
      <c r="E219" s="50" t="s">
        <v>49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</v>
      </c>
    </row>
    <row r="220" spans="1:12" ht="14.4" x14ac:dyDescent="0.3">
      <c r="A220" s="25"/>
      <c r="B220" s="16"/>
      <c r="C220" s="11"/>
      <c r="D220" s="75" t="s">
        <v>30</v>
      </c>
      <c r="E220" s="50" t="s">
        <v>77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101</v>
      </c>
      <c r="L220" s="51">
        <v>12.81</v>
      </c>
    </row>
    <row r="221" spans="1:12" ht="14.4" x14ac:dyDescent="0.3">
      <c r="A221" s="25"/>
      <c r="B221" s="16"/>
      <c r="C221" s="11"/>
      <c r="D221" s="6" t="s">
        <v>27</v>
      </c>
      <c r="E221" s="50" t="s">
        <v>113</v>
      </c>
      <c r="F221" s="51">
        <v>60</v>
      </c>
      <c r="G221" s="51">
        <v>2.6</v>
      </c>
      <c r="H221" s="51">
        <v>5.0579999999999998</v>
      </c>
      <c r="I221" s="51">
        <v>4.944</v>
      </c>
      <c r="J221" s="51">
        <v>56</v>
      </c>
      <c r="K221" s="52" t="s">
        <v>114</v>
      </c>
      <c r="L221" s="51">
        <v>12.34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20.689999999999998</v>
      </c>
      <c r="H223" s="70">
        <f>SUM(H216:H222)</f>
        <v>19.82</v>
      </c>
      <c r="I223" s="70">
        <f>SUM(I216:I222)</f>
        <v>82.524000000000001</v>
      </c>
      <c r="J223" s="70">
        <f>SUM(J216:J222)</f>
        <v>562.85</v>
      </c>
      <c r="K223" s="27"/>
      <c r="L223" s="70">
        <f>SUM(L216:L222)</f>
        <v>58.31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89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102</v>
      </c>
      <c r="L224" s="51">
        <v>13.49</v>
      </c>
    </row>
    <row r="225" spans="1:12" ht="14.4" x14ac:dyDescent="0.3">
      <c r="A225" s="25"/>
      <c r="B225" s="16"/>
      <c r="C225" s="11"/>
      <c r="D225" s="6" t="s">
        <v>22</v>
      </c>
      <c r="E225" s="50" t="s">
        <v>44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95</v>
      </c>
      <c r="L225" s="51">
        <v>3.69</v>
      </c>
    </row>
    <row r="226" spans="1:12" ht="14.4" x14ac:dyDescent="0.3">
      <c r="A226" s="25"/>
      <c r="B226" s="16"/>
      <c r="C226" s="11"/>
      <c r="D226" s="6" t="s">
        <v>33</v>
      </c>
      <c r="E226" s="50" t="s">
        <v>49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2.1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19.28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26.49</v>
      </c>
      <c r="H257" s="34">
        <f>H223+H227</f>
        <v>22.22</v>
      </c>
      <c r="I257" s="34">
        <f>I223+I227</f>
        <v>122.42400000000001</v>
      </c>
      <c r="J257" s="34">
        <f>J223+J227</f>
        <v>771.75</v>
      </c>
      <c r="K257" s="35"/>
      <c r="L257" s="34">
        <f>SUM(L256,L249,L242,L237,L227,L223)</f>
        <v>77.59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71</v>
      </c>
      <c r="E300" s="63" t="s">
        <v>51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103</v>
      </c>
      <c r="L300" s="48">
        <v>35.11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94</v>
      </c>
      <c r="L301" s="51">
        <v>1.36</v>
      </c>
    </row>
    <row r="302" spans="1:12" ht="14.4" x14ac:dyDescent="0.3">
      <c r="A302" s="25"/>
      <c r="B302" s="16"/>
      <c r="C302" s="11"/>
      <c r="D302" s="7" t="s">
        <v>32</v>
      </c>
      <c r="E302" s="50" t="s">
        <v>45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1.4</v>
      </c>
    </row>
    <row r="303" spans="1:12" ht="14.4" x14ac:dyDescent="0.3">
      <c r="A303" s="25"/>
      <c r="B303" s="16"/>
      <c r="C303" s="11"/>
      <c r="D303" s="7" t="s">
        <v>33</v>
      </c>
      <c r="E303" s="50" t="s">
        <v>49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1.4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2.6</v>
      </c>
      <c r="H306" s="51">
        <v>5.0579999999999998</v>
      </c>
      <c r="I306" s="51">
        <v>4.944</v>
      </c>
      <c r="J306" s="51">
        <v>56</v>
      </c>
      <c r="K306" s="52" t="s">
        <v>114</v>
      </c>
      <c r="L306" s="51">
        <v>12.34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19.830000000000002</v>
      </c>
      <c r="H307" s="70">
        <f>SUM(H300:H306)</f>
        <v>20.128</v>
      </c>
      <c r="I307" s="70">
        <f>SUM(I300:I306)</f>
        <v>62.183999999999997</v>
      </c>
      <c r="J307" s="70">
        <f>SUM(J300:J306)</f>
        <v>552.42000000000007</v>
      </c>
      <c r="K307" s="27"/>
      <c r="L307" s="70">
        <f>SUM(L300:L306)</f>
        <v>51.61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72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104</v>
      </c>
      <c r="L308" s="48">
        <v>13.86</v>
      </c>
    </row>
    <row r="309" spans="1:12" ht="14.4" x14ac:dyDescent="0.3">
      <c r="A309" s="25"/>
      <c r="B309" s="16"/>
      <c r="C309" s="11"/>
      <c r="D309" s="7" t="s">
        <v>22</v>
      </c>
      <c r="E309" s="50" t="s">
        <v>48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94</v>
      </c>
      <c r="L309" s="51">
        <v>1.36</v>
      </c>
    </row>
    <row r="310" spans="1:12" ht="14.4" x14ac:dyDescent="0.3">
      <c r="A310" s="25"/>
      <c r="B310" s="16"/>
      <c r="C310" s="11"/>
      <c r="D310" s="7" t="s">
        <v>32</v>
      </c>
      <c r="E310" s="50" t="s">
        <v>45</v>
      </c>
      <c r="F310" s="51">
        <v>30</v>
      </c>
      <c r="G310" s="51">
        <v>1.52</v>
      </c>
      <c r="H310" s="51">
        <v>0.16</v>
      </c>
      <c r="I310" s="51">
        <v>9.8000000000000007</v>
      </c>
      <c r="J310" s="51">
        <v>47.32</v>
      </c>
      <c r="K310" s="52"/>
      <c r="L310" s="51">
        <v>2.1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8.120000000000001</v>
      </c>
      <c r="H311" s="70">
        <f>SUM(H308:H310)</f>
        <v>6.86</v>
      </c>
      <c r="I311" s="70">
        <f>SUM(I308:I310)</f>
        <v>55.5</v>
      </c>
      <c r="J311" s="70">
        <f>SUM(J308:J310)</f>
        <v>316.72000000000003</v>
      </c>
      <c r="K311" s="27"/>
      <c r="L311" s="70">
        <f>SUM(L308:L310)</f>
        <v>17.32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9" t="s">
        <v>4</v>
      </c>
      <c r="D341" s="90"/>
      <c r="E341" s="33"/>
      <c r="F341" s="34">
        <f>F307+F311+F321+F326+F333+F340</f>
        <v>900</v>
      </c>
      <c r="G341" s="34">
        <f>G307+G311+G321+G326+G333+G340</f>
        <v>27.950000000000003</v>
      </c>
      <c r="H341" s="34">
        <f t="shared" ref="H341" si="19">H307+H311+H321+H326+H333+H340</f>
        <v>26.988</v>
      </c>
      <c r="I341" s="34">
        <f t="shared" ref="I341" si="20">I307+I311+I321+I326+I333+I340</f>
        <v>117.684</v>
      </c>
      <c r="J341" s="34">
        <f t="shared" ref="J341" si="21">J307+J311+J321+J326+J333+J340</f>
        <v>869.1400000000001</v>
      </c>
      <c r="K341" s="35"/>
      <c r="L341" s="34">
        <f>SUM(L326,L311,L307)</f>
        <v>68.930000000000007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80" t="s">
        <v>71</v>
      </c>
      <c r="E342" s="50" t="s">
        <v>46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105</v>
      </c>
      <c r="L342" s="51">
        <v>31.01</v>
      </c>
    </row>
    <row r="343" spans="1:12" ht="14.4" x14ac:dyDescent="0.3">
      <c r="A343" s="15"/>
      <c r="B343" s="16"/>
      <c r="C343" s="11"/>
      <c r="D343" s="7" t="s">
        <v>22</v>
      </c>
      <c r="E343" s="59" t="s">
        <v>52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54</v>
      </c>
      <c r="L343" s="51">
        <v>2.94</v>
      </c>
    </row>
    <row r="344" spans="1:12" ht="14.4" x14ac:dyDescent="0.3">
      <c r="A344" s="15"/>
      <c r="B344" s="16"/>
      <c r="C344" s="11"/>
      <c r="D344" s="7" t="s">
        <v>32</v>
      </c>
      <c r="E344" s="50" t="s">
        <v>45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1.4</v>
      </c>
    </row>
    <row r="345" spans="1:12" ht="14.4" x14ac:dyDescent="0.3">
      <c r="A345" s="15"/>
      <c r="B345" s="16"/>
      <c r="C345" s="11"/>
      <c r="D345" s="7" t="s">
        <v>33</v>
      </c>
      <c r="E345" s="50" t="s">
        <v>49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1.4</v>
      </c>
    </row>
    <row r="346" spans="1:12" ht="14.4" x14ac:dyDescent="0.3">
      <c r="A346" s="15"/>
      <c r="B346" s="16"/>
      <c r="C346" s="11"/>
      <c r="D346" s="7" t="s">
        <v>30</v>
      </c>
      <c r="E346" s="50" t="s">
        <v>47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106</v>
      </c>
      <c r="L346" s="51">
        <v>7.88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53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98</v>
      </c>
      <c r="L348" s="51">
        <v>2.7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47.330000000000005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90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12.1</v>
      </c>
    </row>
    <row r="351" spans="1:12" ht="14.4" x14ac:dyDescent="0.3">
      <c r="A351" s="15"/>
      <c r="B351" s="16"/>
      <c r="C351" s="11"/>
      <c r="D351" s="7" t="s">
        <v>22</v>
      </c>
      <c r="E351" s="50" t="s">
        <v>44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95</v>
      </c>
      <c r="L351" s="51">
        <v>3.69</v>
      </c>
    </row>
    <row r="352" spans="1:12" ht="14.4" x14ac:dyDescent="0.3">
      <c r="A352" s="15"/>
      <c r="B352" s="16"/>
      <c r="C352" s="11"/>
      <c r="D352" s="7" t="s">
        <v>33</v>
      </c>
      <c r="E352" s="63" t="s">
        <v>49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2.1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17.89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9" t="s">
        <v>4</v>
      </c>
      <c r="D383" s="90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65.22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80" t="s">
        <v>71</v>
      </c>
      <c r="E384" s="63" t="s">
        <v>55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107</v>
      </c>
      <c r="L384" s="48">
        <v>43.14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94</v>
      </c>
      <c r="L385" s="51">
        <v>1.36</v>
      </c>
    </row>
    <row r="386" spans="1:12" ht="14.4" x14ac:dyDescent="0.3">
      <c r="A386" s="25"/>
      <c r="B386" s="16"/>
      <c r="C386" s="11"/>
      <c r="D386" s="7" t="s">
        <v>32</v>
      </c>
      <c r="E386" s="50" t="s">
        <v>45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1.4</v>
      </c>
    </row>
    <row r="387" spans="1:12" ht="14.4" x14ac:dyDescent="0.3">
      <c r="A387" s="25"/>
      <c r="B387" s="16"/>
      <c r="C387" s="11"/>
      <c r="D387" s="7" t="s">
        <v>33</v>
      </c>
      <c r="E387" s="50" t="s">
        <v>49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1.4</v>
      </c>
    </row>
    <row r="388" spans="1:12" ht="14.4" x14ac:dyDescent="0.3">
      <c r="A388" s="25"/>
      <c r="B388" s="16"/>
      <c r="C388" s="11"/>
      <c r="D388" s="7" t="s">
        <v>30</v>
      </c>
      <c r="E388" s="63" t="s">
        <v>56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101</v>
      </c>
      <c r="L388" s="51">
        <v>12.81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109</v>
      </c>
      <c r="F390" s="51">
        <v>60</v>
      </c>
      <c r="G390" s="51">
        <v>1.5</v>
      </c>
      <c r="H390" s="51">
        <v>2.4</v>
      </c>
      <c r="I390" s="51">
        <v>5.8</v>
      </c>
      <c r="J390" s="51">
        <v>51.7</v>
      </c>
      <c r="K390" s="52" t="s">
        <v>110</v>
      </c>
      <c r="L390" s="51">
        <v>3.61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14.56</v>
      </c>
      <c r="H391" s="21">
        <f t="shared" ref="H391" si="49">SUM(H384:H390)</f>
        <v>15.811999999999999</v>
      </c>
      <c r="I391" s="21">
        <f t="shared" ref="I391" si="50">SUM(I384:I390)</f>
        <v>65.12</v>
      </c>
      <c r="J391" s="21">
        <f t="shared" ref="J391" si="51">SUM(J384:J390)</f>
        <v>486.61999999999995</v>
      </c>
      <c r="K391" s="27"/>
      <c r="L391" s="21">
        <f t="shared" ref="L391" si="52">SUM(L384:L390)</f>
        <v>63.72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61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99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52</v>
      </c>
      <c r="F393" s="51">
        <v>222</v>
      </c>
      <c r="G393" s="51">
        <v>8.4000000000000005E-2</v>
      </c>
      <c r="H393" s="51">
        <v>1.2E-2</v>
      </c>
      <c r="I393" s="51">
        <v>15.185</v>
      </c>
      <c r="J393" s="51">
        <v>62</v>
      </c>
      <c r="K393" s="52" t="s">
        <v>54</v>
      </c>
      <c r="L393" s="51">
        <v>2.94</v>
      </c>
    </row>
    <row r="394" spans="1:12" ht="14.4" x14ac:dyDescent="0.3">
      <c r="A394" s="25"/>
      <c r="B394" s="16"/>
      <c r="C394" s="11"/>
      <c r="D394" s="7" t="s">
        <v>32</v>
      </c>
      <c r="E394" s="50" t="s">
        <v>45</v>
      </c>
      <c r="F394" s="51">
        <v>30</v>
      </c>
      <c r="G394" s="51">
        <v>1.52</v>
      </c>
      <c r="H394" s="51">
        <v>0.16</v>
      </c>
      <c r="I394" s="51">
        <v>9.8000000000000007</v>
      </c>
      <c r="J394" s="51">
        <v>47.32</v>
      </c>
      <c r="K394" s="52"/>
      <c r="L394" s="51">
        <v>2.1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6.7039999999999988</v>
      </c>
      <c r="H395" s="21">
        <f t="shared" ref="H395" si="54">SUM(H392:H394)</f>
        <v>6.1719999999999997</v>
      </c>
      <c r="I395" s="21">
        <f t="shared" ref="I395" si="55">SUM(I392:I394)</f>
        <v>52.484999999999999</v>
      </c>
      <c r="J395" s="21">
        <f t="shared" ref="J395" si="56">SUM(J392:J394)</f>
        <v>293.32</v>
      </c>
      <c r="K395" s="27"/>
      <c r="L395" s="21">
        <f>SUM(L392:L394)</f>
        <v>17.600000000000001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9" t="s">
        <v>4</v>
      </c>
      <c r="D425" s="90"/>
      <c r="E425" s="33"/>
      <c r="F425" s="34">
        <f>F391+F395+F405+F410+F417+F424</f>
        <v>940</v>
      </c>
      <c r="G425" s="34">
        <f t="shared" ref="G425" si="76">G391+G395+G405+G410+G417+G424</f>
        <v>21.263999999999999</v>
      </c>
      <c r="H425" s="34">
        <f t="shared" ref="H425" si="77">H391+H395+H405+H410+H417+H424</f>
        <v>21.983999999999998</v>
      </c>
      <c r="I425" s="34">
        <f t="shared" ref="I425" si="78">I391+I395+I405+I410+I417+I424</f>
        <v>117.605</v>
      </c>
      <c r="J425" s="34">
        <f t="shared" ref="J425" si="79">J391+J395+J405+J410+J417+J424</f>
        <v>779.93999999999994</v>
      </c>
      <c r="K425" s="35"/>
      <c r="L425" s="34">
        <f>SUM(L410,L391,L395)</f>
        <v>81.319999999999993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80" t="s">
        <v>71</v>
      </c>
      <c r="E426" s="77" t="s">
        <v>58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62</v>
      </c>
      <c r="L426" s="48">
        <v>30.74</v>
      </c>
    </row>
    <row r="427" spans="1:12" ht="14.4" x14ac:dyDescent="0.3">
      <c r="A427" s="25"/>
      <c r="B427" s="16"/>
      <c r="C427" s="11"/>
      <c r="D427" s="7" t="s">
        <v>22</v>
      </c>
      <c r="E427" s="78" t="s">
        <v>59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63</v>
      </c>
      <c r="L427" s="51">
        <v>5.75</v>
      </c>
    </row>
    <row r="428" spans="1:12" ht="14.4" x14ac:dyDescent="0.3">
      <c r="A428" s="25"/>
      <c r="B428" s="16"/>
      <c r="C428" s="11"/>
      <c r="D428" s="7" t="s">
        <v>32</v>
      </c>
      <c r="E428" s="50" t="s">
        <v>45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1.4</v>
      </c>
    </row>
    <row r="429" spans="1:12" ht="14.4" x14ac:dyDescent="0.3">
      <c r="A429" s="25"/>
      <c r="B429" s="16"/>
      <c r="C429" s="11"/>
      <c r="D429" s="7" t="s">
        <v>33</v>
      </c>
      <c r="E429" s="50" t="s">
        <v>49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</v>
      </c>
    </row>
    <row r="430" spans="1:12" ht="14.4" x14ac:dyDescent="0.3">
      <c r="A430" s="25"/>
      <c r="B430" s="16"/>
      <c r="C430" s="11"/>
      <c r="D430" s="7" t="s">
        <v>30</v>
      </c>
      <c r="E430" s="76" t="s">
        <v>66</v>
      </c>
      <c r="F430" s="51">
        <v>155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68</v>
      </c>
      <c r="L430" s="51">
        <v>8.23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111</v>
      </c>
      <c r="F432" s="51">
        <v>60</v>
      </c>
      <c r="G432" s="51">
        <v>0.6</v>
      </c>
      <c r="H432" s="51">
        <v>2.9</v>
      </c>
      <c r="I432" s="51">
        <v>6.2</v>
      </c>
      <c r="J432" s="51">
        <v>54.8</v>
      </c>
      <c r="K432" s="52" t="s">
        <v>112</v>
      </c>
      <c r="L432" s="51">
        <v>3.74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21.39</v>
      </c>
      <c r="H433" s="21">
        <f>SUM(H426:H432)</f>
        <v>19.827999999999996</v>
      </c>
      <c r="I433" s="21">
        <f>SUM(I426:I432)</f>
        <v>81</v>
      </c>
      <c r="J433" s="21">
        <f>SUM(J426:J432)</f>
        <v>578.11999999999989</v>
      </c>
      <c r="K433" s="27"/>
      <c r="L433" s="21">
        <f>SUM(L426:L432)</f>
        <v>51.26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91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69</v>
      </c>
      <c r="L434" s="51">
        <v>13.66</v>
      </c>
    </row>
    <row r="435" spans="1:12" ht="14.4" x14ac:dyDescent="0.3">
      <c r="A435" s="25"/>
      <c r="B435" s="16"/>
      <c r="C435" s="11"/>
      <c r="D435" s="7" t="s">
        <v>22</v>
      </c>
      <c r="E435" s="50" t="s">
        <v>52</v>
      </c>
      <c r="F435" s="51">
        <v>222</v>
      </c>
      <c r="G435" s="51">
        <v>8.4000000000000005E-2</v>
      </c>
      <c r="H435" s="51">
        <v>1.2E-2</v>
      </c>
      <c r="I435" s="51">
        <v>15.185</v>
      </c>
      <c r="J435" s="51">
        <v>62</v>
      </c>
      <c r="K435" s="52" t="s">
        <v>54</v>
      </c>
      <c r="L435" s="51">
        <v>2.94</v>
      </c>
    </row>
    <row r="436" spans="1:12" ht="14.4" x14ac:dyDescent="0.3">
      <c r="A436" s="25"/>
      <c r="B436" s="16"/>
      <c r="C436" s="11"/>
      <c r="D436" s="7" t="s">
        <v>33</v>
      </c>
      <c r="E436" s="63" t="s">
        <v>49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2.1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9.3840000000000003</v>
      </c>
      <c r="H437" s="21">
        <f t="shared" ref="H437" si="81">SUM(H434:H436)</f>
        <v>2.6119999999999997</v>
      </c>
      <c r="I437" s="21">
        <f t="shared" ref="I437" si="82">SUM(I434:I436)</f>
        <v>47.185000000000002</v>
      </c>
      <c r="J437" s="21">
        <f t="shared" ref="J437" si="83">SUM(J434:J436)</f>
        <v>254.9</v>
      </c>
      <c r="K437" s="27"/>
      <c r="L437" s="21">
        <f>SUM(L434:L436)</f>
        <v>18.700000000000003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9" t="s">
        <v>4</v>
      </c>
      <c r="D467" s="90"/>
      <c r="E467" s="33"/>
      <c r="F467" s="34">
        <f>F433+F437+F447+F452+F459+F466</f>
        <v>1045</v>
      </c>
      <c r="G467" s="34">
        <f t="shared" ref="G467" si="103">G433+G437+G447+G452+G459+G466</f>
        <v>30.774000000000001</v>
      </c>
      <c r="H467" s="34">
        <f t="shared" ref="H467" si="104">H433+H437+H447+H452+H459+H466</f>
        <v>22.439999999999994</v>
      </c>
      <c r="I467" s="34">
        <f t="shared" ref="I467" si="105">I433+I437+I447+I452+I459+I466</f>
        <v>128.185</v>
      </c>
      <c r="J467" s="34">
        <f t="shared" ref="J467" si="106">J433+J437+J447+J452+J459+J466</f>
        <v>833.01999999999987</v>
      </c>
      <c r="K467" s="35"/>
      <c r="L467" s="34">
        <f>SUM(L452,L433,L437)</f>
        <v>69.960000000000008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80" t="s">
        <v>71</v>
      </c>
      <c r="E468" s="77" t="s">
        <v>88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76</v>
      </c>
      <c r="L468" s="48">
        <v>28.3</v>
      </c>
    </row>
    <row r="469" spans="1:12" ht="14.4" x14ac:dyDescent="0.3">
      <c r="A469" s="25"/>
      <c r="B469" s="16"/>
      <c r="C469" s="11"/>
      <c r="D469" s="7" t="s">
        <v>22</v>
      </c>
      <c r="E469" s="78" t="s">
        <v>52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54</v>
      </c>
      <c r="L469" s="51">
        <v>2.94</v>
      </c>
    </row>
    <row r="470" spans="1:12" ht="14.4" x14ac:dyDescent="0.3">
      <c r="A470" s="25"/>
      <c r="B470" s="16"/>
      <c r="C470" s="11"/>
      <c r="D470" s="7" t="s">
        <v>32</v>
      </c>
      <c r="E470" s="50" t="s">
        <v>45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1.4</v>
      </c>
    </row>
    <row r="471" spans="1:12" ht="14.4" x14ac:dyDescent="0.3">
      <c r="A471" s="25"/>
      <c r="B471" s="16"/>
      <c r="C471" s="11"/>
      <c r="D471" s="7" t="s">
        <v>33</v>
      </c>
      <c r="E471" s="63" t="s">
        <v>49</v>
      </c>
      <c r="F471" s="51">
        <v>30</v>
      </c>
      <c r="G471" s="51">
        <v>1.5</v>
      </c>
      <c r="H471" s="51">
        <v>0.3</v>
      </c>
      <c r="I471" s="51">
        <v>13.5</v>
      </c>
      <c r="J471" s="51">
        <v>66</v>
      </c>
      <c r="K471" s="52"/>
      <c r="L471" s="51">
        <v>2.1</v>
      </c>
    </row>
    <row r="472" spans="1:12" ht="14.4" x14ac:dyDescent="0.3">
      <c r="A472" s="25"/>
      <c r="B472" s="16"/>
      <c r="C472" s="11"/>
      <c r="D472" s="7" t="s">
        <v>30</v>
      </c>
      <c r="E472" s="76" t="s">
        <v>79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80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113</v>
      </c>
      <c r="F474" s="51">
        <v>60</v>
      </c>
      <c r="G474" s="51">
        <v>2.6</v>
      </c>
      <c r="H474" s="51">
        <v>5.0579999999999998</v>
      </c>
      <c r="I474" s="51">
        <v>4.944</v>
      </c>
      <c r="J474" s="51">
        <v>56</v>
      </c>
      <c r="K474" s="52" t="s">
        <v>114</v>
      </c>
      <c r="L474" s="51">
        <v>12.34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21.024000000000001</v>
      </c>
      <c r="H475" s="21">
        <f t="shared" ref="H475" si="107">SUM(H468:H474)</f>
        <v>20.169999999999998</v>
      </c>
      <c r="I475" s="21">
        <f>SUM(I468:I474)</f>
        <v>104.10899999999999</v>
      </c>
      <c r="J475" s="21">
        <f>SUM(J468:J474)</f>
        <v>657.12</v>
      </c>
      <c r="K475" s="27"/>
      <c r="L475" s="21">
        <f t="shared" ref="L475" si="108">SUM(L468:L474)</f>
        <v>63.620000000000005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0" t="s">
        <v>87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50</v>
      </c>
      <c r="L476" s="51">
        <v>13.25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94</v>
      </c>
      <c r="L477" s="51">
        <v>1.36</v>
      </c>
    </row>
    <row r="478" spans="1:12" ht="14.4" x14ac:dyDescent="0.3">
      <c r="A478" s="25"/>
      <c r="B478" s="16"/>
      <c r="C478" s="11"/>
      <c r="D478" s="7" t="s">
        <v>32</v>
      </c>
      <c r="E478" s="50" t="s">
        <v>45</v>
      </c>
      <c r="F478" s="51">
        <v>30</v>
      </c>
      <c r="G478" s="51">
        <v>1.52</v>
      </c>
      <c r="H478" s="51">
        <v>0.16</v>
      </c>
      <c r="I478" s="51">
        <v>9.8000000000000007</v>
      </c>
      <c r="J478" s="51">
        <v>47.32</v>
      </c>
      <c r="K478" s="52"/>
      <c r="L478" s="51">
        <v>2.1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490</v>
      </c>
      <c r="G479" s="21">
        <f t="shared" ref="G479:J479" si="109">SUM(G476:G478)</f>
        <v>6.82</v>
      </c>
      <c r="H479" s="21">
        <f t="shared" si="109"/>
        <v>6.2350000000000003</v>
      </c>
      <c r="I479" s="21">
        <f t="shared" si="109"/>
        <v>50.7</v>
      </c>
      <c r="J479" s="21">
        <f t="shared" si="109"/>
        <v>285.97000000000003</v>
      </c>
      <c r="K479" s="27"/>
      <c r="L479" s="21">
        <f>SUM(L476:L478)</f>
        <v>16.71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0">SUM(G480:G488)</f>
        <v>0</v>
      </c>
      <c r="H489" s="21">
        <f t="shared" ref="H489" si="111">SUM(H480:H488)</f>
        <v>0</v>
      </c>
      <c r="I489" s="21">
        <f t="shared" ref="I489" si="112">SUM(I480:I488)</f>
        <v>0</v>
      </c>
      <c r="J489" s="21">
        <f t="shared" ref="J489" si="113">SUM(J480:J488)</f>
        <v>0</v>
      </c>
      <c r="K489" s="27"/>
      <c r="L489" s="21">
        <f t="shared" ref="L489" ca="1" si="114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5">SUM(G490:G493)</f>
        <v>0</v>
      </c>
      <c r="H494" s="21">
        <f t="shared" ref="H494" si="116">SUM(H490:H493)</f>
        <v>0</v>
      </c>
      <c r="I494" s="21">
        <f t="shared" ref="I494" si="117">SUM(I490:I493)</f>
        <v>0</v>
      </c>
      <c r="J494" s="21">
        <f t="shared" ref="J494" si="118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19">SUM(G495:G500)</f>
        <v>0</v>
      </c>
      <c r="H501" s="21">
        <f t="shared" ref="H501" si="120">SUM(H495:H500)</f>
        <v>0</v>
      </c>
      <c r="I501" s="21">
        <f t="shared" ref="I501" si="121">SUM(I495:I500)</f>
        <v>0</v>
      </c>
      <c r="J501" s="21">
        <f t="shared" ref="J501" si="122">SUM(J495:J500)</f>
        <v>0</v>
      </c>
      <c r="K501" s="27"/>
      <c r="L501" s="21">
        <f t="shared" ref="L501" ca="1" si="123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4">SUM(G502:G507)</f>
        <v>0</v>
      </c>
      <c r="H508" s="21">
        <f t="shared" ref="H508" si="125">SUM(H502:H507)</f>
        <v>0</v>
      </c>
      <c r="I508" s="21">
        <f t="shared" ref="I508" si="126">SUM(I502:I507)</f>
        <v>0</v>
      </c>
      <c r="J508" s="21">
        <f t="shared" ref="J508" si="127">SUM(J502:J507)</f>
        <v>0</v>
      </c>
      <c r="K508" s="27"/>
      <c r="L508" s="21">
        <f t="shared" ref="L508" ca="1" si="128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9" t="s">
        <v>4</v>
      </c>
      <c r="D509" s="90"/>
      <c r="E509" s="33"/>
      <c r="F509" s="34">
        <f>F475+F479+F489+F494+F501+F508</f>
        <v>1052</v>
      </c>
      <c r="G509" s="34">
        <f t="shared" ref="G509" si="129">G475+G479+G489+G494+G501+G508</f>
        <v>27.844000000000001</v>
      </c>
      <c r="H509" s="34">
        <f t="shared" ref="H509" si="130">H475+H479+H489+H494+H501+H508</f>
        <v>26.404999999999998</v>
      </c>
      <c r="I509" s="34">
        <f t="shared" ref="I509" si="131">I475+I479+I489+I494+I501+I508</f>
        <v>154.809</v>
      </c>
      <c r="J509" s="34">
        <f t="shared" ref="J509" si="132">J475+J479+J489+J494+J501+J508</f>
        <v>943.09</v>
      </c>
      <c r="K509" s="35"/>
      <c r="L509" s="34">
        <f>SUM(L494,L475,L479)</f>
        <v>80.330000000000013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80" t="s">
        <v>71</v>
      </c>
      <c r="E510" s="63" t="s">
        <v>65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67</v>
      </c>
      <c r="L510" s="48">
        <v>48.35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94</v>
      </c>
      <c r="L511" s="51">
        <v>1.36</v>
      </c>
    </row>
    <row r="512" spans="1:12" ht="14.4" x14ac:dyDescent="0.3">
      <c r="A512" s="25"/>
      <c r="B512" s="16"/>
      <c r="C512" s="11"/>
      <c r="D512" s="7" t="s">
        <v>32</v>
      </c>
      <c r="E512" s="50" t="s">
        <v>45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1.4</v>
      </c>
    </row>
    <row r="513" spans="1:12" ht="14.4" x14ac:dyDescent="0.3">
      <c r="A513" s="25"/>
      <c r="B513" s="16"/>
      <c r="C513" s="11"/>
      <c r="D513" s="7" t="s">
        <v>33</v>
      </c>
      <c r="E513" s="63" t="s">
        <v>49</v>
      </c>
      <c r="F513" s="51">
        <v>30</v>
      </c>
      <c r="G513" s="51">
        <v>1.5</v>
      </c>
      <c r="H513" s="51">
        <v>0.3</v>
      </c>
      <c r="I513" s="51">
        <v>13.5</v>
      </c>
      <c r="J513" s="51">
        <v>66</v>
      </c>
      <c r="K513" s="52"/>
      <c r="L513" s="51">
        <v>2.1</v>
      </c>
    </row>
    <row r="514" spans="1:12" ht="14.4" x14ac:dyDescent="0.3">
      <c r="A514" s="25"/>
      <c r="B514" s="16"/>
      <c r="C514" s="11"/>
      <c r="D514" s="7" t="s">
        <v>30</v>
      </c>
      <c r="E514" s="63" t="s">
        <v>84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64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23.51</v>
      </c>
      <c r="H517" s="21">
        <f t="shared" ref="H517" si="133">SUM(H510:H516)</f>
        <v>14.154999999999999</v>
      </c>
      <c r="I517" s="21">
        <f t="shared" ref="I517" si="134">SUM(I510:I516)</f>
        <v>76.099999999999994</v>
      </c>
      <c r="J517" s="21">
        <f t="shared" ref="J517" si="135">SUM(J510:J516)</f>
        <v>534.02</v>
      </c>
      <c r="K517" s="27"/>
      <c r="L517" s="21">
        <f>SUM(L510:L516)</f>
        <v>61.620000000000005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81" t="s">
        <v>81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14.64</v>
      </c>
    </row>
    <row r="519" spans="1:12" ht="14.4" x14ac:dyDescent="0.3">
      <c r="A519" s="25"/>
      <c r="B519" s="16"/>
      <c r="C519" s="11"/>
      <c r="D519" s="7" t="s">
        <v>22</v>
      </c>
      <c r="E519" s="50" t="s">
        <v>52</v>
      </c>
      <c r="F519" s="51">
        <v>222</v>
      </c>
      <c r="G519" s="51">
        <v>8.4000000000000005E-2</v>
      </c>
      <c r="H519" s="51">
        <v>1.2E-2</v>
      </c>
      <c r="I519" s="51">
        <v>15.185</v>
      </c>
      <c r="J519" s="51">
        <v>62</v>
      </c>
      <c r="K519" s="52" t="s">
        <v>54</v>
      </c>
      <c r="L519" s="51">
        <v>2.94</v>
      </c>
    </row>
    <row r="520" spans="1:12" ht="14.4" x14ac:dyDescent="0.3">
      <c r="A520" s="25"/>
      <c r="B520" s="16"/>
      <c r="C520" s="11"/>
      <c r="D520" s="7" t="s">
        <v>33</v>
      </c>
      <c r="E520" s="63" t="s">
        <v>49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2.1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390</v>
      </c>
      <c r="G521" s="21">
        <f t="shared" ref="G521:J521" si="136">SUM(G518:G520)</f>
        <v>5.8839999999999995</v>
      </c>
      <c r="H521" s="21">
        <f t="shared" si="136"/>
        <v>2.3119999999999998</v>
      </c>
      <c r="I521" s="21">
        <f t="shared" si="136"/>
        <v>41.984999999999999</v>
      </c>
      <c r="J521" s="21">
        <f t="shared" si="136"/>
        <v>219</v>
      </c>
      <c r="K521" s="27"/>
      <c r="L521" s="21">
        <f>SUM(L518:L520)</f>
        <v>19.680000000000003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thickBot="1" x14ac:dyDescent="0.3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73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63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9"/>
      <c r="F527" s="21"/>
      <c r="G527" s="21"/>
      <c r="H527" s="21"/>
      <c r="I527" s="21"/>
      <c r="J527" s="21"/>
      <c r="K527" s="27"/>
      <c r="L527" s="2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37">SUM(G522:G530)</f>
        <v>0</v>
      </c>
      <c r="H531" s="21">
        <f t="shared" ref="H531" si="138">SUM(H522:H530)</f>
        <v>0</v>
      </c>
      <c r="I531" s="21">
        <f t="shared" ref="I531" si="139">SUM(I522:I530)</f>
        <v>0</v>
      </c>
      <c r="J531" s="21">
        <f t="shared" ref="J531" si="140">SUM(J522:J530)</f>
        <v>0</v>
      </c>
      <c r="K531" s="27"/>
      <c r="L531" s="21">
        <f t="shared" ref="L531" ca="1" si="14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2">SUM(G532:G535)</f>
        <v>0</v>
      </c>
      <c r="H536" s="21">
        <f t="shared" ref="H536" si="143">SUM(H532:H535)</f>
        <v>0</v>
      </c>
      <c r="I536" s="21">
        <f t="shared" ref="I536" si="144">SUM(I532:I535)</f>
        <v>0</v>
      </c>
      <c r="J536" s="21">
        <f t="shared" ref="J536" si="145">SUM(J532:J535)</f>
        <v>0</v>
      </c>
      <c r="K536" s="27"/>
      <c r="L536" s="21">
        <f t="shared" ref="L536" ca="1" si="14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47">SUM(G537:G542)</f>
        <v>0</v>
      </c>
      <c r="H543" s="21">
        <f t="shared" ref="H543" si="148">SUM(H537:H542)</f>
        <v>0</v>
      </c>
      <c r="I543" s="21">
        <f t="shared" ref="I543" si="149">SUM(I537:I542)</f>
        <v>0</v>
      </c>
      <c r="J543" s="21">
        <f t="shared" ref="J543" si="150">SUM(J537:J542)</f>
        <v>0</v>
      </c>
      <c r="K543" s="27"/>
      <c r="L543" s="21">
        <f t="shared" ref="L543" ca="1" si="15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2">SUM(G544:G549)</f>
        <v>0</v>
      </c>
      <c r="H550" s="21">
        <f t="shared" ref="H550" si="153">SUM(H544:H549)</f>
        <v>0</v>
      </c>
      <c r="I550" s="21">
        <f t="shared" ref="I550" si="154">SUM(I544:I549)</f>
        <v>0</v>
      </c>
      <c r="J550" s="21">
        <f t="shared" ref="J550" si="155">SUM(J544:J549)</f>
        <v>0</v>
      </c>
      <c r="K550" s="27"/>
      <c r="L550" s="21">
        <f t="shared" ref="L550" ca="1" si="15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9" t="s">
        <v>4</v>
      </c>
      <c r="D551" s="90"/>
      <c r="E551" s="33"/>
      <c r="F551" s="34">
        <f>F517+F521+F531+F536+F543+F550</f>
        <v>940</v>
      </c>
      <c r="G551" s="34">
        <f t="shared" ref="G551" si="157">G517+G521+G531+G536+G543+G550</f>
        <v>29.394000000000002</v>
      </c>
      <c r="H551" s="34">
        <f t="shared" ref="H551" si="158">H517+H521+H531+H536+H543+H550</f>
        <v>16.466999999999999</v>
      </c>
      <c r="I551" s="34">
        <f t="shared" ref="I551" si="159">I517+I521+I531+I536+I543+I550</f>
        <v>118.08499999999999</v>
      </c>
      <c r="J551" s="34">
        <f t="shared" ref="J551" si="160">J517+J521+J531+J536+J543+J550</f>
        <v>753.02</v>
      </c>
      <c r="K551" s="35"/>
      <c r="L551" s="34">
        <f>SUM(L517,L521)</f>
        <v>81.300000000000011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1">SUM(G552:G558)</f>
        <v>0</v>
      </c>
      <c r="H559" s="21">
        <f t="shared" ref="H559" si="162">SUM(H552:H558)</f>
        <v>0</v>
      </c>
      <c r="I559" s="21">
        <f t="shared" ref="I559" si="163">SUM(I552:I558)</f>
        <v>0</v>
      </c>
      <c r="J559" s="21">
        <f t="shared" ref="J559" si="164">SUM(J552:J558)</f>
        <v>0</v>
      </c>
      <c r="K559" s="27"/>
      <c r="L559" s="21">
        <f t="shared" ref="L559" si="16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66">SUM(G560:G562)</f>
        <v>0</v>
      </c>
      <c r="H563" s="21">
        <f t="shared" ref="H563" si="167">SUM(H560:H562)</f>
        <v>0</v>
      </c>
      <c r="I563" s="21">
        <f t="shared" ref="I563" si="168">SUM(I560:I562)</f>
        <v>0</v>
      </c>
      <c r="J563" s="21">
        <f t="shared" ref="J563" si="169">SUM(J560:J562)</f>
        <v>0</v>
      </c>
      <c r="K563" s="27"/>
      <c r="L563" s="21">
        <f t="shared" ref="L563" ca="1" si="17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1">SUM(G564:G572)</f>
        <v>0</v>
      </c>
      <c r="H573" s="21">
        <f t="shared" ref="H573" si="172">SUM(H564:H572)</f>
        <v>0</v>
      </c>
      <c r="I573" s="21">
        <f t="shared" ref="I573" si="173">SUM(I564:I572)</f>
        <v>0</v>
      </c>
      <c r="J573" s="21">
        <f t="shared" ref="J573" si="174">SUM(J564:J572)</f>
        <v>0</v>
      </c>
      <c r="K573" s="27"/>
      <c r="L573" s="21">
        <f t="shared" ref="L573" ca="1" si="17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76">SUM(G574:G577)</f>
        <v>0</v>
      </c>
      <c r="H578" s="21">
        <f t="shared" ref="H578" si="177">SUM(H574:H577)</f>
        <v>0</v>
      </c>
      <c r="I578" s="21">
        <f t="shared" ref="I578" si="178">SUM(I574:I577)</f>
        <v>0</v>
      </c>
      <c r="J578" s="21">
        <f t="shared" ref="J578" si="179">SUM(J574:J577)</f>
        <v>0</v>
      </c>
      <c r="K578" s="27"/>
      <c r="L578" s="21">
        <f t="shared" ref="L578" ca="1" si="18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1">SUM(G579:G584)</f>
        <v>0</v>
      </c>
      <c r="H585" s="21">
        <f t="shared" ref="H585" si="182">SUM(H579:H584)</f>
        <v>0</v>
      </c>
      <c r="I585" s="21">
        <f t="shared" ref="I585" si="183">SUM(I579:I584)</f>
        <v>0</v>
      </c>
      <c r="J585" s="21">
        <f t="shared" ref="J585" si="184">SUM(J579:J584)</f>
        <v>0</v>
      </c>
      <c r="K585" s="27"/>
      <c r="L585" s="21">
        <f t="shared" ref="L585" ca="1" si="18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86">SUM(G586:G591)</f>
        <v>0</v>
      </c>
      <c r="H592" s="21">
        <f t="shared" ref="H592" si="187">SUM(H586:H591)</f>
        <v>0</v>
      </c>
      <c r="I592" s="21">
        <f t="shared" ref="I592" si="188">SUM(I586:I591)</f>
        <v>0</v>
      </c>
      <c r="J592" s="21">
        <f t="shared" ref="J592" si="189">SUM(J586:J591)</f>
        <v>0</v>
      </c>
      <c r="K592" s="27"/>
      <c r="L592" s="21">
        <f t="shared" ref="L592" ca="1" si="19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6" t="s">
        <v>4</v>
      </c>
      <c r="D593" s="87"/>
      <c r="E593" s="39"/>
      <c r="F593" s="40">
        <f>F559+F563+F573+F578+F585+F592</f>
        <v>0</v>
      </c>
      <c r="G593" s="40">
        <f t="shared" ref="G593" si="191">G559+G563+G573+G578+G585+G592</f>
        <v>0</v>
      </c>
      <c r="H593" s="40">
        <f t="shared" ref="H593" si="192">H559+H563+H573+H578+H585+H592</f>
        <v>0</v>
      </c>
      <c r="I593" s="40">
        <f t="shared" ref="I593" si="193">I559+I563+I573+I578+I585+I592</f>
        <v>0</v>
      </c>
      <c r="J593" s="40">
        <f t="shared" ref="J593" si="19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8" t="s">
        <v>5</v>
      </c>
      <c r="D594" s="88"/>
      <c r="E594" s="88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25.722083333333341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23.610083333333332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124.31358333333333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817.4274999999999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2026-02-28T10:09:47Z</cp:lastPrinted>
  <dcterms:created xsi:type="dcterms:W3CDTF">2022-05-16T14:23:56Z</dcterms:created>
  <dcterms:modified xsi:type="dcterms:W3CDTF">2026-03-16T09:59:33Z</dcterms:modified>
</cp:coreProperties>
</file>