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84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494" i="1"/>
  <c r="L452"/>
  <c r="L410"/>
  <c r="L368"/>
  <c r="L326"/>
  <c r="L200"/>
  <c r="L158"/>
  <c r="L116"/>
  <c r="A60"/>
  <c r="B60"/>
  <c r="F69"/>
  <c r="G69"/>
  <c r="H69"/>
  <c r="I69"/>
  <c r="J69"/>
  <c r="A70"/>
  <c r="B70"/>
  <c r="F74"/>
  <c r="G74"/>
  <c r="H74"/>
  <c r="I74"/>
  <c r="J74"/>
  <c r="L74"/>
  <c r="A75"/>
  <c r="B75"/>
  <c r="F81"/>
  <c r="G81"/>
  <c r="H81"/>
  <c r="I81"/>
  <c r="J81"/>
  <c r="A82"/>
  <c r="B82"/>
  <c r="F88"/>
  <c r="G88"/>
  <c r="H88"/>
  <c r="I88"/>
  <c r="J88"/>
  <c r="L17"/>
  <c r="L32"/>
  <c r="J592"/>
  <c r="I592"/>
  <c r="H592"/>
  <c r="G592"/>
  <c r="F592"/>
  <c r="J585"/>
  <c r="I585"/>
  <c r="H585"/>
  <c r="G585"/>
  <c r="F585"/>
  <c r="J578"/>
  <c r="I578"/>
  <c r="H578"/>
  <c r="G578"/>
  <c r="F578"/>
  <c r="J573"/>
  <c r="I573"/>
  <c r="H573"/>
  <c r="G573"/>
  <c r="F573"/>
  <c r="J563"/>
  <c r="I563"/>
  <c r="H563"/>
  <c r="G563"/>
  <c r="F563"/>
  <c r="L559"/>
  <c r="J559"/>
  <c r="I559"/>
  <c r="H559"/>
  <c r="G559"/>
  <c r="F559"/>
  <c r="J550"/>
  <c r="I550"/>
  <c r="H550"/>
  <c r="G550"/>
  <c r="F550"/>
  <c r="J543"/>
  <c r="I543"/>
  <c r="H543"/>
  <c r="G543"/>
  <c r="F543"/>
  <c r="J536"/>
  <c r="I536"/>
  <c r="H536"/>
  <c r="G536"/>
  <c r="F536"/>
  <c r="J531"/>
  <c r="I531"/>
  <c r="H531"/>
  <c r="G531"/>
  <c r="F531"/>
  <c r="J521"/>
  <c r="I521"/>
  <c r="H521"/>
  <c r="G521"/>
  <c r="F521"/>
  <c r="L517"/>
  <c r="J517"/>
  <c r="I517"/>
  <c r="H517"/>
  <c r="G517"/>
  <c r="F517"/>
  <c r="J508"/>
  <c r="I508"/>
  <c r="H508"/>
  <c r="G508"/>
  <c r="F508"/>
  <c r="J501"/>
  <c r="I501"/>
  <c r="H501"/>
  <c r="G501"/>
  <c r="F501"/>
  <c r="J494"/>
  <c r="I494"/>
  <c r="H494"/>
  <c r="G494"/>
  <c r="F494"/>
  <c r="J489"/>
  <c r="I489"/>
  <c r="H489"/>
  <c r="G489"/>
  <c r="F489"/>
  <c r="J479"/>
  <c r="I479"/>
  <c r="H479"/>
  <c r="G479"/>
  <c r="F479"/>
  <c r="L475"/>
  <c r="J475"/>
  <c r="I475"/>
  <c r="H475"/>
  <c r="G475"/>
  <c r="F475"/>
  <c r="J466"/>
  <c r="I466"/>
  <c r="H466"/>
  <c r="G466"/>
  <c r="F466"/>
  <c r="J459"/>
  <c r="I459"/>
  <c r="H459"/>
  <c r="G459"/>
  <c r="F459"/>
  <c r="J452"/>
  <c r="I452"/>
  <c r="H452"/>
  <c r="G452"/>
  <c r="F452"/>
  <c r="J447"/>
  <c r="I447"/>
  <c r="H447"/>
  <c r="G447"/>
  <c r="F447"/>
  <c r="J437"/>
  <c r="I437"/>
  <c r="H437"/>
  <c r="G437"/>
  <c r="F437"/>
  <c r="L433"/>
  <c r="J433"/>
  <c r="I433"/>
  <c r="H433"/>
  <c r="G433"/>
  <c r="F433"/>
  <c r="J424"/>
  <c r="I424"/>
  <c r="H424"/>
  <c r="G424"/>
  <c r="F424"/>
  <c r="J417"/>
  <c r="I417"/>
  <c r="H417"/>
  <c r="G417"/>
  <c r="F417"/>
  <c r="J410"/>
  <c r="I410"/>
  <c r="H410"/>
  <c r="G410"/>
  <c r="F410"/>
  <c r="J405"/>
  <c r="I405"/>
  <c r="H405"/>
  <c r="G405"/>
  <c r="F405"/>
  <c r="J395"/>
  <c r="I395"/>
  <c r="H395"/>
  <c r="G395"/>
  <c r="F395"/>
  <c r="L391"/>
  <c r="J391"/>
  <c r="I391"/>
  <c r="H391"/>
  <c r="G391"/>
  <c r="F391"/>
  <c r="J382"/>
  <c r="I382"/>
  <c r="H382"/>
  <c r="G382"/>
  <c r="F382"/>
  <c r="J375"/>
  <c r="I375"/>
  <c r="H375"/>
  <c r="G375"/>
  <c r="F375"/>
  <c r="J368"/>
  <c r="I368"/>
  <c r="H368"/>
  <c r="G368"/>
  <c r="F368"/>
  <c r="J363"/>
  <c r="I363"/>
  <c r="H363"/>
  <c r="G363"/>
  <c r="F363"/>
  <c r="J353"/>
  <c r="I353"/>
  <c r="H353"/>
  <c r="G353"/>
  <c r="F353"/>
  <c r="L349"/>
  <c r="J349"/>
  <c r="I349"/>
  <c r="H349"/>
  <c r="G349"/>
  <c r="F349"/>
  <c r="J340"/>
  <c r="I340"/>
  <c r="H340"/>
  <c r="G340"/>
  <c r="F340"/>
  <c r="J333"/>
  <c r="I333"/>
  <c r="H333"/>
  <c r="G333"/>
  <c r="F333"/>
  <c r="J326"/>
  <c r="I326"/>
  <c r="H326"/>
  <c r="G326"/>
  <c r="F326"/>
  <c r="J321"/>
  <c r="I321"/>
  <c r="H321"/>
  <c r="G321"/>
  <c r="F321"/>
  <c r="J311"/>
  <c r="I311"/>
  <c r="H311"/>
  <c r="G311"/>
  <c r="F311"/>
  <c r="L307"/>
  <c r="J307"/>
  <c r="I307"/>
  <c r="H307"/>
  <c r="G307"/>
  <c r="F307"/>
  <c r="H551" l="1"/>
  <c r="H341"/>
  <c r="I383"/>
  <c r="H509"/>
  <c r="I551"/>
  <c r="I341"/>
  <c r="G341"/>
  <c r="F383"/>
  <c r="J383"/>
  <c r="H383"/>
  <c r="G425"/>
  <c r="I425"/>
  <c r="H467"/>
  <c r="J467"/>
  <c r="I509"/>
  <c r="G509"/>
  <c r="F551"/>
  <c r="J551"/>
  <c r="G551"/>
  <c r="F425"/>
  <c r="J425"/>
  <c r="G467"/>
  <c r="F341"/>
  <c r="J341"/>
  <c r="G383"/>
  <c r="H425"/>
  <c r="I467"/>
  <c r="F509"/>
  <c r="J509"/>
  <c r="F467"/>
  <c r="B593"/>
  <c r="A593"/>
  <c r="B586"/>
  <c r="A586"/>
  <c r="B579"/>
  <c r="A579"/>
  <c r="B574"/>
  <c r="A574"/>
  <c r="B564"/>
  <c r="A564"/>
  <c r="B560"/>
  <c r="A560"/>
  <c r="B551"/>
  <c r="A551"/>
  <c r="B544"/>
  <c r="A544"/>
  <c r="B537"/>
  <c r="A537"/>
  <c r="B532"/>
  <c r="A532"/>
  <c r="B522"/>
  <c r="A522"/>
  <c r="B518"/>
  <c r="A518"/>
  <c r="B509"/>
  <c r="A509"/>
  <c r="B502"/>
  <c r="A502"/>
  <c r="B495"/>
  <c r="A495"/>
  <c r="B490"/>
  <c r="A490"/>
  <c r="B480"/>
  <c r="A480"/>
  <c r="B476"/>
  <c r="A476"/>
  <c r="B467"/>
  <c r="A467"/>
  <c r="B460"/>
  <c r="A460"/>
  <c r="B453"/>
  <c r="A453"/>
  <c r="B448"/>
  <c r="A448"/>
  <c r="B438"/>
  <c r="A438"/>
  <c r="B434"/>
  <c r="A434"/>
  <c r="B425"/>
  <c r="A425"/>
  <c r="B418"/>
  <c r="A418"/>
  <c r="B411"/>
  <c r="A411"/>
  <c r="B406"/>
  <c r="A406"/>
  <c r="B396"/>
  <c r="A396"/>
  <c r="B392"/>
  <c r="A392"/>
  <c r="B383"/>
  <c r="A383"/>
  <c r="B376"/>
  <c r="A376"/>
  <c r="B369"/>
  <c r="A369"/>
  <c r="B364"/>
  <c r="A364"/>
  <c r="B354"/>
  <c r="A354"/>
  <c r="B350"/>
  <c r="A350"/>
  <c r="B341"/>
  <c r="A341"/>
  <c r="B334"/>
  <c r="A334"/>
  <c r="B327"/>
  <c r="A327"/>
  <c r="B322"/>
  <c r="A322"/>
  <c r="B312"/>
  <c r="A312"/>
  <c r="B308"/>
  <c r="A308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B224"/>
  <c r="A224"/>
  <c r="L223"/>
  <c r="J223"/>
  <c r="I223"/>
  <c r="H223"/>
  <c r="G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F299" l="1"/>
  <c r="J299"/>
  <c r="I257"/>
  <c r="H215"/>
  <c r="G173"/>
  <c r="J131"/>
  <c r="F131"/>
  <c r="I89"/>
  <c r="F89"/>
  <c r="J89"/>
  <c r="G131"/>
  <c r="H173"/>
  <c r="I215"/>
  <c r="F257"/>
  <c r="J257"/>
  <c r="G299"/>
  <c r="F593"/>
  <c r="J593"/>
  <c r="I593"/>
  <c r="G89"/>
  <c r="H131"/>
  <c r="I173"/>
  <c r="F215"/>
  <c r="J215"/>
  <c r="G257"/>
  <c r="H299"/>
  <c r="G593"/>
  <c r="H89"/>
  <c r="I131"/>
  <c r="F173"/>
  <c r="J173"/>
  <c r="G215"/>
  <c r="H257"/>
  <c r="I299"/>
  <c r="H593"/>
  <c r="G47"/>
  <c r="F47"/>
  <c r="J47"/>
  <c r="I47"/>
  <c r="H47"/>
  <c r="I594" l="1"/>
  <c r="J594"/>
  <c r="F594"/>
  <c r="H594"/>
  <c r="G594"/>
  <c r="L501"/>
  <c r="L123"/>
  <c r="L249"/>
  <c r="L214"/>
  <c r="L531"/>
  <c r="L536"/>
  <c r="L592"/>
  <c r="L585"/>
  <c r="L165"/>
  <c r="L382"/>
  <c r="L299"/>
  <c r="L269"/>
  <c r="L153"/>
  <c r="L321"/>
  <c r="L508"/>
  <c r="L489"/>
  <c r="L363"/>
  <c r="L466"/>
  <c r="L256"/>
  <c r="L69"/>
  <c r="L417"/>
  <c r="L39"/>
  <c r="L424"/>
  <c r="L340"/>
  <c r="L298"/>
  <c r="L405"/>
  <c r="L291"/>
  <c r="L375"/>
  <c r="L563"/>
  <c r="L593"/>
  <c r="L447"/>
  <c r="L284"/>
  <c r="L279"/>
  <c r="L242"/>
  <c r="L237"/>
  <c r="L27"/>
  <c r="L573"/>
  <c r="L578"/>
  <c r="L550"/>
  <c r="L111"/>
  <c r="L88"/>
  <c r="L130"/>
  <c r="L46"/>
  <c r="L195"/>
  <c r="L172"/>
  <c r="L543"/>
  <c r="L333"/>
  <c r="L81"/>
  <c r="L207"/>
  <c r="L459"/>
</calcChain>
</file>

<file path=xl/sharedStrings.xml><?xml version="1.0" encoding="utf-8"?>
<sst xmlns="http://schemas.openxmlformats.org/spreadsheetml/2006/main" count="761" uniqueCount="134">
  <si>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</si>
  <si>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</si>
  <si>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</si>
  <si>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</si>
  <si>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</si>
  <si>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</si>
  <si>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</si>
  <si>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</si>
  <si>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</si>
  <si>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</si>
  <si>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</si>
  <si>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</si>
  <si>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</si>
  <si>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</si>
  <si>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</si>
  <si>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</si>
  <si>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</si>
  <si>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</si>
  <si>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</si>
  <si>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</si>
  <si>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</si>
  <si>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</si>
  <si>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</si>
  <si>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</si>
  <si>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</si>
  <si>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</si>
  <si>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</si>
  <si>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</si>
  <si>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</si>
  <si>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</si>
  <si>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</si>
  <si>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</si>
  <si>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</si>
  <si>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</si>
  <si>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</si>
  <si>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</si>
  <si>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</si>
  <si>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</si>
  <si>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</si>
  <si>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</si>
  <si>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</si>
  <si>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</si>
  <si>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</si>
  <si>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</si>
  <si>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</si>
  <si>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182/2015</t>
  </si>
  <si>
    <t>фрикадельки в соусе</t>
  </si>
  <si>
    <t>280/2015</t>
  </si>
  <si>
    <t>чай с сахаром</t>
  </si>
  <si>
    <t>376/2015</t>
  </si>
  <si>
    <t>пшеничный</t>
  </si>
  <si>
    <t>ржано-пшеничный</t>
  </si>
  <si>
    <t>каша молочная (пшенная)</t>
  </si>
  <si>
    <t>гор. блюдо</t>
  </si>
  <si>
    <t>компот из смеси сухофруктов</t>
  </si>
  <si>
    <t>349/2015</t>
  </si>
  <si>
    <t>каша вязкая (гречневая)</t>
  </si>
  <si>
    <t>303/2015</t>
  </si>
  <si>
    <t>62/2015</t>
  </si>
  <si>
    <t>салат из моркови с сахаром</t>
  </si>
  <si>
    <t>рагу из птицы</t>
  </si>
  <si>
    <t>289/2015</t>
  </si>
  <si>
    <t>какао с молоком</t>
  </si>
  <si>
    <t>382/2015</t>
  </si>
  <si>
    <t>яблоки</t>
  </si>
  <si>
    <t>салат из белокочанной капусты</t>
  </si>
  <si>
    <t>345/2015</t>
  </si>
  <si>
    <t>суп картофельный с геркулесом на мясо-костном бульоне</t>
  </si>
  <si>
    <t>98/2008</t>
  </si>
  <si>
    <t>мясо тушеное</t>
  </si>
  <si>
    <t>кофейный напиток с молоком</t>
  </si>
  <si>
    <t>макаронные изделия отварные с маслом</t>
  </si>
  <si>
    <t>салат из свеклы отварной</t>
  </si>
  <si>
    <t>256/2015</t>
  </si>
  <si>
    <t>379/2015</t>
  </si>
  <si>
    <t>203/2015</t>
  </si>
  <si>
    <t>52/2015</t>
  </si>
  <si>
    <t>каша рисовая молочная</t>
  </si>
  <si>
    <t>котлеты рубленные из бройлер-цыплят</t>
  </si>
  <si>
    <t>пюре картофельное</t>
  </si>
  <si>
    <t>банан</t>
  </si>
  <si>
    <t>салат овощной с яблоками</t>
  </si>
  <si>
    <t>295/2015</t>
  </si>
  <si>
    <t>312/2015</t>
  </si>
  <si>
    <t>56/2015</t>
  </si>
  <si>
    <t xml:space="preserve">котлеты </t>
  </si>
  <si>
    <t>рис отварной</t>
  </si>
  <si>
    <t>268/2015</t>
  </si>
  <si>
    <t>304/2015</t>
  </si>
  <si>
    <t>борщ с капустой и картофелем на мясо-костном бульоне</t>
  </si>
  <si>
    <t>2012</t>
  </si>
  <si>
    <t>пельмени мясные отварные</t>
  </si>
  <si>
    <t>чай с лимоном</t>
  </si>
  <si>
    <t>392/2015</t>
  </si>
  <si>
    <t>377/2015</t>
  </si>
  <si>
    <t>45/2015</t>
  </si>
  <si>
    <t>30</t>
  </si>
  <si>
    <t>20</t>
  </si>
  <si>
    <t>132</t>
  </si>
  <si>
    <t>60</t>
  </si>
  <si>
    <t>каша пшеничная</t>
  </si>
  <si>
    <t>150</t>
  </si>
  <si>
    <t>189/2008</t>
  </si>
  <si>
    <t>Директор</t>
  </si>
  <si>
    <t>фрикадельки  в соусе</t>
  </si>
  <si>
    <t xml:space="preserve">280/2015 </t>
  </si>
  <si>
    <t>376/ 2015</t>
  </si>
  <si>
    <t>каша полбяная вязкая</t>
  </si>
  <si>
    <t xml:space="preserve"> 302/2015</t>
  </si>
  <si>
    <t>каша манная молочная</t>
  </si>
  <si>
    <t>181/2015</t>
  </si>
  <si>
    <t>плов из птицы</t>
  </si>
  <si>
    <t>291/2015</t>
  </si>
  <si>
    <t>каша ячневая</t>
  </si>
  <si>
    <t>биточки рыбные</t>
  </si>
  <si>
    <t>234/2015</t>
  </si>
  <si>
    <t>картофельное пюре</t>
  </si>
  <si>
    <t xml:space="preserve">салат из моркови с сахаром </t>
  </si>
  <si>
    <t>щи из свежей капусты с картофелем на мясо -костном бульоне</t>
  </si>
  <si>
    <t>67/2015</t>
  </si>
  <si>
    <t xml:space="preserve"> 376/ 2015</t>
  </si>
  <si>
    <t xml:space="preserve">каша рисовая молочная </t>
  </si>
  <si>
    <t>птица тушенная в соусе</t>
  </si>
  <si>
    <t>290/2015</t>
  </si>
  <si>
    <t>чай с молоком</t>
  </si>
  <si>
    <t>378/2015</t>
  </si>
  <si>
    <t>котлеты</t>
  </si>
  <si>
    <t>суп гороховый с мясом</t>
  </si>
  <si>
    <t>99/2015</t>
  </si>
  <si>
    <t>168</t>
  </si>
  <si>
    <t>222</t>
  </si>
  <si>
    <t>215</t>
  </si>
  <si>
    <t>Гаязов Р.Р.</t>
  </si>
  <si>
    <t>МБОУ “ООШ им. Фасиля Ахметова  с. Каркаусь”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</si>
</sst>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2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0" fontId="0" fillId="6" borderId="5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49" fontId="0" fillId="6" borderId="1" xfId="0" applyNumberFormat="1" applyFill="1" applyBorder="1" applyProtection="1">
      <protection locked="0"/>
    </xf>
    <xf numFmtId="0" fontId="0" fillId="6" borderId="5" xfId="0" applyFill="1" applyBorder="1" applyProtection="1">
      <protection locked="0"/>
    </xf>
    <xf numFmtId="49" fontId="1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6" borderId="5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4" xfId="0" applyFill="1" applyBorder="1" applyProtection="1">
      <protection locked="0"/>
    </xf>
    <xf numFmtId="2" fontId="0" fillId="6" borderId="1" xfId="0" applyNumberFormat="1" applyFill="1" applyBorder="1" applyAlignment="1" applyProtection="1">
      <alignment horizontal="left"/>
      <protection locked="0"/>
    </xf>
    <xf numFmtId="49" fontId="0" fillId="6" borderId="5" xfId="0" applyNumberFormat="1" applyFill="1" applyBorder="1" applyProtection="1">
      <protection locked="0"/>
    </xf>
    <xf numFmtId="0" fontId="0" fillId="6" borderId="5" xfId="0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Protection="1">
      <protection locked="0"/>
    </xf>
    <xf numFmtId="1" fontId="0" fillId="6" borderId="3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Protection="1">
      <protection locked="0"/>
    </xf>
    <xf numFmtId="0" fontId="0" fillId="6" borderId="4" xfId="0" applyNumberFormat="1" applyFont="1" applyFill="1" applyBorder="1" applyAlignment="1" applyProtection="1">
      <alignment horizontal="center"/>
      <protection locked="0"/>
    </xf>
    <xf numFmtId="49" fontId="0" fillId="6" borderId="4" xfId="0" applyNumberFormat="1" applyFont="1" applyFill="1" applyBorder="1" applyProtection="1">
      <protection locked="0"/>
    </xf>
    <xf numFmtId="49" fontId="3" fillId="2" borderId="19" xfId="0" applyNumberFormat="1" applyFont="1" applyFill="1" applyBorder="1" applyAlignment="1" applyProtection="1">
      <alignment horizontal="center" vertical="top" wrapText="1"/>
      <protection locked="0"/>
    </xf>
    <xf numFmtId="2" fontId="3" fillId="0" borderId="2" xfId="0" applyNumberFormat="1" applyFont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6" borderId="27" xfId="0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/>
  <cols>
    <col min="1" max="1" width="4.77734375" style="2" customWidth="1"/>
    <col min="2" max="2" width="5.21875" style="2" customWidth="1"/>
    <col min="3" max="3" width="9.109375" style="1"/>
    <col min="4" max="4" width="11.6640625" style="1" customWidth="1"/>
    <col min="5" max="5" width="52.6640625" style="2" customWidth="1"/>
    <col min="6" max="6" width="9.21875" style="2" customWidth="1"/>
    <col min="7" max="7" width="10" style="2" customWidth="1"/>
    <col min="8" max="8" width="7.664062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93" t="s">
        <v>133</v>
      </c>
      <c r="D1" s="94"/>
      <c r="E1" s="95"/>
      <c r="F1" s="13" t="s">
        <v>16</v>
      </c>
      <c r="G1" s="2" t="s">
        <v>17</v>
      </c>
      <c r="H1" s="96" t="s">
        <v>103</v>
      </c>
      <c r="I1" s="96"/>
      <c r="J1" s="96"/>
      <c r="K1" s="96"/>
    </row>
    <row r="2" spans="1:12" ht="17.399999999999999">
      <c r="A2" s="43" t="s">
        <v>6</v>
      </c>
      <c r="C2" s="2"/>
      <c r="G2" s="2" t="s">
        <v>18</v>
      </c>
      <c r="H2" s="96" t="s">
        <v>132</v>
      </c>
      <c r="I2" s="96"/>
      <c r="J2" s="96"/>
      <c r="K2" s="96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0.6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105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47</v>
      </c>
      <c r="L6" s="48">
        <v>25.14</v>
      </c>
    </row>
    <row r="7" spans="1:12" ht="14.4">
      <c r="A7" s="25"/>
      <c r="B7" s="16"/>
      <c r="C7" s="11"/>
      <c r="D7" s="7" t="s">
        <v>22</v>
      </c>
      <c r="E7" s="50" t="s">
        <v>48</v>
      </c>
      <c r="F7" s="51">
        <v>215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49</v>
      </c>
      <c r="L7" s="51">
        <v>1.65</v>
      </c>
    </row>
    <row r="8" spans="1:12" ht="14.4">
      <c r="A8" s="25"/>
      <c r="B8" s="16"/>
      <c r="C8" s="11"/>
      <c r="D8" s="7" t="s">
        <v>32</v>
      </c>
      <c r="E8" s="50" t="s">
        <v>50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4.4">
      <c r="A9" s="25"/>
      <c r="B9" s="16"/>
      <c r="C9" s="11"/>
      <c r="D9" s="58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4.4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>
      <c r="A11" s="25"/>
      <c r="B11" s="16"/>
      <c r="C11" s="11"/>
      <c r="D11" s="58" t="s">
        <v>30</v>
      </c>
      <c r="E11" s="50" t="s">
        <v>56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57</v>
      </c>
      <c r="L11" s="51">
        <v>7.57</v>
      </c>
    </row>
    <row r="12" spans="1:12" ht="14.4">
      <c r="A12" s="25"/>
      <c r="B12" s="16"/>
      <c r="C12" s="11"/>
      <c r="D12" s="58" t="s">
        <v>27</v>
      </c>
      <c r="E12" s="50" t="s">
        <v>59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58</v>
      </c>
      <c r="L12" s="51">
        <v>2.73</v>
      </c>
    </row>
    <row r="13" spans="1:12" ht="14.4">
      <c r="A13" s="26"/>
      <c r="B13" s="18"/>
      <c r="C13" s="8"/>
      <c r="D13" s="19" t="s">
        <v>39</v>
      </c>
      <c r="E13" s="9"/>
      <c r="F13" s="21">
        <f>SUM(F6:F12)</f>
        <v>570</v>
      </c>
      <c r="G13" s="21">
        <f t="shared" ref="G13:J13" si="0">SUM(G6:G12)</f>
        <v>18.558</v>
      </c>
      <c r="H13" s="21">
        <f t="shared" si="0"/>
        <v>19.259</v>
      </c>
      <c r="I13" s="21">
        <f t="shared" si="0"/>
        <v>69.914000000000001</v>
      </c>
      <c r="J13" s="21">
        <f t="shared" si="0"/>
        <v>526.31999999999994</v>
      </c>
      <c r="K13" s="27"/>
      <c r="L13" s="21">
        <f t="shared" ref="L13" si="1">SUM(L6:L12)</f>
        <v>39.130000000000003</v>
      </c>
    </row>
    <row r="14" spans="1:12" ht="14.4">
      <c r="A14" s="28">
        <f>A6</f>
        <v>1</v>
      </c>
      <c r="B14" s="14">
        <f>B6</f>
        <v>1</v>
      </c>
      <c r="C14" s="10" t="s">
        <v>25</v>
      </c>
      <c r="D14" s="12" t="s">
        <v>53</v>
      </c>
      <c r="E14" s="50" t="s">
        <v>52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45</v>
      </c>
      <c r="L14" s="51">
        <v>10.72</v>
      </c>
    </row>
    <row r="15" spans="1:12" ht="14.4">
      <c r="A15" s="25"/>
      <c r="B15" s="16"/>
      <c r="C15" s="11"/>
      <c r="D15" s="7" t="s">
        <v>22</v>
      </c>
      <c r="E15" s="50" t="s">
        <v>54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55</v>
      </c>
      <c r="L15" s="51">
        <v>3.45</v>
      </c>
    </row>
    <row r="16" spans="1:12" ht="14.4">
      <c r="A16" s="25"/>
      <c r="B16" s="16"/>
      <c r="C16" s="11"/>
      <c r="D16" s="7" t="s">
        <v>32</v>
      </c>
      <c r="E16" s="50" t="s">
        <v>50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4.4">
      <c r="A17" s="26"/>
      <c r="B17" s="18"/>
      <c r="C17" s="8"/>
      <c r="D17" s="19" t="s">
        <v>39</v>
      </c>
      <c r="E17" s="9"/>
      <c r="F17" s="21">
        <f>SUM(F14:F16)</f>
        <v>390</v>
      </c>
      <c r="G17" s="21">
        <f t="shared" ref="G17:J17" si="2">SUM(G14:G16)</f>
        <v>9.4400000000000013</v>
      </c>
      <c r="H17" s="21">
        <f t="shared" si="2"/>
        <v>7.0200000000000005</v>
      </c>
      <c r="I17" s="21">
        <f t="shared" si="2"/>
        <v>69.800000000000011</v>
      </c>
      <c r="J17" s="21">
        <f t="shared" si="2"/>
        <v>381</v>
      </c>
      <c r="K17" s="27"/>
      <c r="L17" s="21">
        <f>SUM(L14:L16)</f>
        <v>16.37</v>
      </c>
    </row>
    <row r="18" spans="1:12" ht="14.4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>
      <c r="A47" s="31">
        <f>A6</f>
        <v>1</v>
      </c>
      <c r="B47" s="32">
        <f>B6</f>
        <v>1</v>
      </c>
      <c r="C47" s="91" t="s">
        <v>4</v>
      </c>
      <c r="D47" s="92"/>
      <c r="E47" s="33"/>
      <c r="F47" s="34">
        <f>F13+F17+F27+F32+F39+F46</f>
        <v>960</v>
      </c>
      <c r="G47" s="34">
        <f t="shared" ref="G47:J47" si="7">G13+G17+G27+G32+G39+G46</f>
        <v>27.998000000000001</v>
      </c>
      <c r="H47" s="34">
        <f t="shared" si="7"/>
        <v>26.279</v>
      </c>
      <c r="I47" s="34">
        <f t="shared" si="7"/>
        <v>139.714</v>
      </c>
      <c r="J47" s="34">
        <f t="shared" si="7"/>
        <v>907.31999999999994</v>
      </c>
      <c r="K47" s="35"/>
      <c r="L47" s="34">
        <v>55.5</v>
      </c>
    </row>
    <row r="48" spans="1:12" ht="14.4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>
        <v>200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61</v>
      </c>
      <c r="L48" s="48">
        <v>26.27</v>
      </c>
    </row>
    <row r="49" spans="1:12" ht="14.4">
      <c r="A49" s="15"/>
      <c r="B49" s="16"/>
      <c r="C49" s="11"/>
      <c r="D49" s="7" t="s">
        <v>22</v>
      </c>
      <c r="E49" s="50" t="s">
        <v>62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63</v>
      </c>
      <c r="L49" s="51">
        <v>10.119999999999999</v>
      </c>
    </row>
    <row r="50" spans="1:12" ht="14.4">
      <c r="A50" s="15"/>
      <c r="B50" s="16"/>
      <c r="C50" s="11"/>
      <c r="D50" s="7" t="s">
        <v>32</v>
      </c>
      <c r="E50" s="50" t="s">
        <v>50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4.4">
      <c r="A51" s="15"/>
      <c r="B51" s="16"/>
      <c r="C51" s="11"/>
      <c r="D51" s="58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4.4">
      <c r="A52" s="15"/>
      <c r="B52" s="16"/>
      <c r="C52" s="11"/>
      <c r="D52" s="7" t="s">
        <v>24</v>
      </c>
      <c r="E52" s="50" t="s">
        <v>64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4.4">
      <c r="A53" s="15"/>
      <c r="B53" s="16"/>
      <c r="C53" s="11"/>
      <c r="D53" s="1" t="s">
        <v>27</v>
      </c>
      <c r="E53" s="50" t="s">
        <v>65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66</v>
      </c>
      <c r="L53" s="51">
        <v>3.28</v>
      </c>
    </row>
    <row r="54" spans="1:12" ht="14.4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thickBot="1">
      <c r="A55" s="17"/>
      <c r="B55" s="18"/>
      <c r="C55" s="8"/>
      <c r="D55" s="19" t="s">
        <v>39</v>
      </c>
      <c r="E55" s="9"/>
      <c r="F55" s="21">
        <f>SUM(F48:F54)</f>
        <v>632</v>
      </c>
      <c r="G55" s="21">
        <f t="shared" ref="G55" si="8">SUM(G48:G54)</f>
        <v>19.880000000000003</v>
      </c>
      <c r="H55" s="21">
        <f t="shared" ref="H55" si="9">SUM(H48:H54)</f>
        <v>21.130000000000003</v>
      </c>
      <c r="I55" s="21">
        <f t="shared" ref="I55" si="10">SUM(I48:I54)</f>
        <v>91.420000000000016</v>
      </c>
      <c r="J55" s="21">
        <f t="shared" ref="J55" si="11">SUM(J48:J54)</f>
        <v>627.31999999999994</v>
      </c>
      <c r="K55" s="27"/>
      <c r="L55" s="21">
        <f t="shared" ref="L55:L97" si="12">SUM(L48:L54)</f>
        <v>55.510000000000005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5" t="s">
        <v>21</v>
      </c>
      <c r="E56" s="59" t="s">
        <v>67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68</v>
      </c>
      <c r="L56" s="51">
        <v>10.41</v>
      </c>
    </row>
    <row r="57" spans="1:12" ht="14.4">
      <c r="A57" s="15"/>
      <c r="B57" s="16"/>
      <c r="C57" s="11"/>
      <c r="D57" s="7" t="s">
        <v>22</v>
      </c>
      <c r="E57" s="50" t="s">
        <v>48</v>
      </c>
      <c r="F57" s="51">
        <v>215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49</v>
      </c>
      <c r="L57" s="51">
        <v>1.65</v>
      </c>
    </row>
    <row r="58" spans="1:12" ht="14.4">
      <c r="A58" s="15"/>
      <c r="B58" s="16"/>
      <c r="C58" s="11"/>
      <c r="D58" s="58" t="s">
        <v>33</v>
      </c>
      <c r="E58" s="50" t="s">
        <v>51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4.4">
      <c r="A59" s="17"/>
      <c r="B59" s="18"/>
      <c r="C59" s="8"/>
      <c r="D59" s="19" t="s">
        <v>39</v>
      </c>
      <c r="E59" s="9"/>
      <c r="F59" s="21">
        <f>SUM(F56:F58)</f>
        <v>505</v>
      </c>
      <c r="G59" s="21">
        <f t="shared" ref="G59" si="13">SUM(G56:G58)</f>
        <v>7.03</v>
      </c>
      <c r="H59" s="21">
        <f t="shared" ref="H59" si="14">SUM(H56:H58)</f>
        <v>3</v>
      </c>
      <c r="I59" s="21">
        <f t="shared" ref="I59" si="15">SUM(I56:I58)</f>
        <v>42.67</v>
      </c>
      <c r="J59" s="21">
        <f t="shared" ref="J59" si="16">SUM(J56:J58)</f>
        <v>231</v>
      </c>
      <c r="K59" s="27"/>
      <c r="L59" s="21">
        <v>13.94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>SUM(L70:L73)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91" t="s">
        <v>4</v>
      </c>
      <c r="D89" s="92"/>
      <c r="E89" s="33"/>
      <c r="F89" s="34">
        <f>F55+F59+F69+F74+F81+F88</f>
        <v>1137</v>
      </c>
      <c r="G89" s="34">
        <f>G55+G59+G69+G74+G81+G88</f>
        <v>26.910000000000004</v>
      </c>
      <c r="H89" s="34">
        <f>H55+H59+H69+H74+H81+H88</f>
        <v>24.130000000000003</v>
      </c>
      <c r="I89" s="34">
        <f>I55+I59+I69+I74+I81+I88</f>
        <v>134.09000000000003</v>
      </c>
      <c r="J89" s="34">
        <f>J55+J59+J69+J74+J81+J88</f>
        <v>858.31999999999994</v>
      </c>
      <c r="K89" s="35"/>
      <c r="L89" s="34">
        <v>69.45</v>
      </c>
    </row>
    <row r="90" spans="1:12" ht="14.4">
      <c r="A90" s="22">
        <v>1</v>
      </c>
      <c r="B90" s="23">
        <v>3</v>
      </c>
      <c r="C90" s="24" t="s">
        <v>20</v>
      </c>
      <c r="D90" s="5" t="s">
        <v>21</v>
      </c>
      <c r="E90" s="60" t="s">
        <v>69</v>
      </c>
      <c r="F90" s="48">
        <v>100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73</v>
      </c>
      <c r="L90" s="48">
        <v>41.98</v>
      </c>
    </row>
    <row r="91" spans="1:12" ht="14.4">
      <c r="A91" s="25"/>
      <c r="B91" s="16"/>
      <c r="C91" s="11"/>
      <c r="D91" s="7" t="s">
        <v>22</v>
      </c>
      <c r="E91" s="63" t="s">
        <v>70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74</v>
      </c>
      <c r="L91" s="51">
        <v>10.95</v>
      </c>
    </row>
    <row r="92" spans="1:12" ht="14.4">
      <c r="A92" s="25"/>
      <c r="B92" s="16"/>
      <c r="C92" s="11"/>
      <c r="D92" s="7" t="s">
        <v>32</v>
      </c>
      <c r="E92" s="60" t="s">
        <v>50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4.4">
      <c r="A93" s="25"/>
      <c r="B93" s="16"/>
      <c r="C93" s="11"/>
      <c r="D93" s="61" t="s">
        <v>33</v>
      </c>
      <c r="E93" s="6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4.4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>
      <c r="A95" s="25"/>
      <c r="B95" s="16"/>
      <c r="C95" s="11"/>
      <c r="D95" s="61" t="s">
        <v>30</v>
      </c>
      <c r="E95" s="59" t="s">
        <v>71</v>
      </c>
      <c r="F95" s="51">
        <v>155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75</v>
      </c>
      <c r="L95" s="51">
        <v>5.48</v>
      </c>
    </row>
    <row r="96" spans="1:12" ht="15" thickBot="1">
      <c r="A96" s="25"/>
      <c r="B96" s="16"/>
      <c r="C96" s="11"/>
      <c r="D96" s="62" t="s">
        <v>27</v>
      </c>
      <c r="E96" s="59" t="s">
        <v>72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76</v>
      </c>
      <c r="L96" s="51">
        <v>2.66</v>
      </c>
    </row>
    <row r="97" spans="1:12" ht="15" thickBot="1">
      <c r="A97" s="26"/>
      <c r="B97" s="18"/>
      <c r="C97" s="8"/>
      <c r="D97" s="19" t="s">
        <v>39</v>
      </c>
      <c r="E97" s="9"/>
      <c r="F97" s="21">
        <f>SUM(F90:F96)</f>
        <v>555</v>
      </c>
      <c r="G97" s="21">
        <f t="shared" ref="G97" si="36">SUM(G90:G96)</f>
        <v>22.574999999999999</v>
      </c>
      <c r="H97" s="21">
        <f t="shared" ref="H97" si="37">SUM(H90:H96)</f>
        <v>22.180999999999997</v>
      </c>
      <c r="I97" s="21">
        <f t="shared" ref="I97" si="38">SUM(I90:I96)</f>
        <v>91.263999999999996</v>
      </c>
      <c r="J97" s="21">
        <f t="shared" ref="J97" si="39">SUM(J90:J96)</f>
        <v>685.31999999999994</v>
      </c>
      <c r="K97" s="27"/>
      <c r="L97" s="21">
        <f t="shared" si="12"/>
        <v>63.109999999999985</v>
      </c>
    </row>
    <row r="98" spans="1:12" ht="14.4">
      <c r="A98" s="28">
        <f>A90</f>
        <v>1</v>
      </c>
      <c r="B98" s="14">
        <f>B90</f>
        <v>3</v>
      </c>
      <c r="C98" s="10" t="s">
        <v>25</v>
      </c>
      <c r="D98" s="5" t="s">
        <v>21</v>
      </c>
      <c r="E98" s="64" t="s">
        <v>77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65" t="s">
        <v>45</v>
      </c>
      <c r="L98" s="51">
        <v>12.25</v>
      </c>
    </row>
    <row r="99" spans="1:12" ht="14.4">
      <c r="A99" s="25"/>
      <c r="B99" s="16"/>
      <c r="C99" s="11"/>
      <c r="D99" s="7" t="s">
        <v>22</v>
      </c>
      <c r="E99" s="63" t="s">
        <v>48</v>
      </c>
      <c r="F99" s="51">
        <v>215</v>
      </c>
      <c r="G99" s="51">
        <v>0.53</v>
      </c>
      <c r="H99" s="51">
        <v>0</v>
      </c>
      <c r="I99" s="51">
        <v>9.4700000000000006</v>
      </c>
      <c r="J99" s="51">
        <v>40</v>
      </c>
      <c r="K99" s="66" t="s">
        <v>49</v>
      </c>
      <c r="L99" s="51">
        <v>1.65</v>
      </c>
    </row>
    <row r="100" spans="1:12" ht="14.4">
      <c r="A100" s="25"/>
      <c r="B100" s="16"/>
      <c r="C100" s="11"/>
      <c r="D100" s="58" t="s">
        <v>33</v>
      </c>
      <c r="E100" s="60" t="s">
        <v>50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4.4">
      <c r="A101" s="26"/>
      <c r="B101" s="18"/>
      <c r="C101" s="8"/>
      <c r="D101" s="19" t="s">
        <v>39</v>
      </c>
      <c r="E101" s="9"/>
      <c r="F101" s="21">
        <f>SUM(F98:F100)</f>
        <v>405</v>
      </c>
      <c r="G101" s="21">
        <f t="shared" ref="G101" si="40">SUM(G98:G100)</f>
        <v>7.47</v>
      </c>
      <c r="H101" s="21">
        <f t="shared" ref="H101" si="41">SUM(H98:H100)</f>
        <v>6.12</v>
      </c>
      <c r="I101" s="21">
        <f t="shared" ref="I101" si="42">SUM(I98:I100)</f>
        <v>60.47</v>
      </c>
      <c r="J101" s="21">
        <f t="shared" ref="J101" si="43">SUM(J98:J100)</f>
        <v>328.5</v>
      </c>
      <c r="K101" s="27"/>
      <c r="L101" s="21">
        <v>16.100000000000001</v>
      </c>
    </row>
    <row r="102" spans="1:12" ht="14.4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4">SUM(G102:G110)</f>
        <v>0</v>
      </c>
      <c r="H111" s="21">
        <f t="shared" ref="H111" si="45">SUM(H102:H110)</f>
        <v>0</v>
      </c>
      <c r="I111" s="21">
        <f t="shared" ref="I111" si="46">SUM(I102:I110)</f>
        <v>0</v>
      </c>
      <c r="J111" s="21">
        <f t="shared" ref="J111" si="47">SUM(J102:J110)</f>
        <v>0</v>
      </c>
      <c r="K111" s="27"/>
      <c r="L111" s="21">
        <f t="shared" ref="L111" ca="1" si="48">SUM(L108:L116)</f>
        <v>0</v>
      </c>
    </row>
    <row r="112" spans="1:12" ht="14.4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>
      <c r="A113" s="25"/>
      <c r="B113" s="16"/>
      <c r="C113" s="11"/>
      <c r="D113" s="12" t="s">
        <v>31</v>
      </c>
      <c r="E113" s="50"/>
      <c r="F113" s="68"/>
      <c r="G113" s="51"/>
      <c r="H113" s="51"/>
      <c r="I113" s="51"/>
      <c r="J113" s="51"/>
      <c r="K113" s="69"/>
      <c r="L113" s="51"/>
    </row>
    <row r="114" spans="1:12" ht="14.4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f>SUM(L112:L115)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" si="56">SUM(J117:J122)</f>
        <v>0</v>
      </c>
      <c r="K123" s="27"/>
      <c r="L123" s="21">
        <f t="shared" ref="L123" ca="1" si="57">SUM(L117:L125)</f>
        <v>0</v>
      </c>
    </row>
    <row r="124" spans="1:12" ht="14.4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" si="61">SUM(J124:J129)</f>
        <v>0</v>
      </c>
      <c r="K130" s="27"/>
      <c r="L130" s="21">
        <f t="shared" ref="L130" ca="1" si="62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91" t="s">
        <v>4</v>
      </c>
      <c r="D131" s="92"/>
      <c r="E131" s="33"/>
      <c r="F131" s="34">
        <f>F97+F101+F111+F116+F123+F130</f>
        <v>960</v>
      </c>
      <c r="G131" s="34">
        <f t="shared" ref="G131" si="63">G97+G101+G111+G116+G123+G130</f>
        <v>30.044999999999998</v>
      </c>
      <c r="H131" s="34">
        <f t="shared" ref="H131" si="64">H97+H101+H111+H116+H123+H130</f>
        <v>28.300999999999998</v>
      </c>
      <c r="I131" s="34">
        <f t="shared" ref="I131" si="65">I97+I101+I111+I116+I123+I130</f>
        <v>151.73399999999998</v>
      </c>
      <c r="J131" s="34">
        <f t="shared" ref="J131" si="66">J97+J101+J111+J116+J123+J130</f>
        <v>1013.8199999999999</v>
      </c>
      <c r="K131" s="35"/>
      <c r="L131" s="34">
        <v>79.209999999999994</v>
      </c>
    </row>
    <row r="132" spans="1:12" ht="14.4">
      <c r="A132" s="22">
        <v>1</v>
      </c>
      <c r="B132" s="23">
        <v>4</v>
      </c>
      <c r="C132" s="24" t="s">
        <v>20</v>
      </c>
      <c r="D132" s="7" t="s">
        <v>21</v>
      </c>
      <c r="E132" s="60" t="s">
        <v>78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73" t="s">
        <v>82</v>
      </c>
      <c r="L132" s="48">
        <v>21.54</v>
      </c>
    </row>
    <row r="133" spans="1:12" ht="14.4">
      <c r="A133" s="25"/>
      <c r="B133" s="16"/>
      <c r="C133" s="11"/>
      <c r="D133" s="7" t="s">
        <v>22</v>
      </c>
      <c r="E133" s="63" t="s">
        <v>48</v>
      </c>
      <c r="F133" s="68">
        <v>215</v>
      </c>
      <c r="G133" s="51">
        <v>0.53</v>
      </c>
      <c r="H133" s="51">
        <v>0</v>
      </c>
      <c r="I133" s="51">
        <v>9.4700000000000006</v>
      </c>
      <c r="J133" s="51">
        <v>40</v>
      </c>
      <c r="K133" s="69" t="s">
        <v>49</v>
      </c>
      <c r="L133" s="51">
        <v>1.65</v>
      </c>
    </row>
    <row r="134" spans="1:12" ht="14.4">
      <c r="A134" s="25"/>
      <c r="B134" s="16"/>
      <c r="C134" s="11"/>
      <c r="D134" s="7" t="s">
        <v>32</v>
      </c>
      <c r="E134" s="60" t="s">
        <v>50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4.4">
      <c r="A135" s="25"/>
      <c r="B135" s="16"/>
      <c r="C135" s="11"/>
      <c r="D135" s="61" t="s">
        <v>33</v>
      </c>
      <c r="E135" s="6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4.4">
      <c r="A136" s="25"/>
      <c r="B136" s="16"/>
      <c r="C136" s="11"/>
      <c r="D136" s="61" t="s">
        <v>30</v>
      </c>
      <c r="E136" s="59" t="s">
        <v>79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69" t="s">
        <v>83</v>
      </c>
      <c r="L136" s="51">
        <v>10.68</v>
      </c>
    </row>
    <row r="137" spans="1:12" ht="14.4">
      <c r="A137" s="25"/>
      <c r="B137" s="16"/>
      <c r="C137" s="11"/>
      <c r="D137" s="70" t="s">
        <v>24</v>
      </c>
      <c r="E137" s="71" t="s">
        <v>80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5" thickBot="1">
      <c r="A138" s="25"/>
      <c r="B138" s="16"/>
      <c r="C138" s="11"/>
      <c r="D138" s="62" t="s">
        <v>27</v>
      </c>
      <c r="E138" s="72" t="s">
        <v>81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69" t="s">
        <v>84</v>
      </c>
      <c r="L138" s="51">
        <v>6.41</v>
      </c>
    </row>
    <row r="139" spans="1:12" ht="15" thickBot="1">
      <c r="A139" s="26"/>
      <c r="B139" s="18"/>
      <c r="C139" s="8"/>
      <c r="D139" s="19" t="s">
        <v>39</v>
      </c>
      <c r="E139" s="9"/>
      <c r="F139" s="21">
        <f>SUM(F132:F138)</f>
        <v>663</v>
      </c>
      <c r="G139" s="21">
        <f t="shared" ref="G139" si="67">SUM(G132:G138)</f>
        <v>22.759999999999998</v>
      </c>
      <c r="H139" s="21">
        <f t="shared" ref="H139" si="68">SUM(H132:H138)</f>
        <v>21.292000000000002</v>
      </c>
      <c r="I139" s="21">
        <f t="shared" ref="I139" si="69">SUM(I132:I138)</f>
        <v>104.65</v>
      </c>
      <c r="J139" s="21">
        <f t="shared" ref="J139" si="70">SUM(J132:J138)</f>
        <v>709.82</v>
      </c>
      <c r="K139" s="27"/>
      <c r="L139" s="21">
        <f t="shared" ref="L139:L181" si="71">SUM(L132:L138)</f>
        <v>69.319999999999993</v>
      </c>
    </row>
    <row r="140" spans="1:12" ht="14.4">
      <c r="A140" s="28">
        <f>A132</f>
        <v>1</v>
      </c>
      <c r="B140" s="14">
        <f>B132</f>
        <v>4</v>
      </c>
      <c r="C140" s="10" t="s">
        <v>25</v>
      </c>
      <c r="D140" s="5" t="s">
        <v>21</v>
      </c>
      <c r="E140" s="64" t="s">
        <v>56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65" t="s">
        <v>57</v>
      </c>
      <c r="L140" s="51">
        <v>7.57</v>
      </c>
    </row>
    <row r="141" spans="1:12" ht="14.4">
      <c r="A141" s="25"/>
      <c r="B141" s="16"/>
      <c r="C141" s="11"/>
      <c r="D141" s="7" t="s">
        <v>22</v>
      </c>
      <c r="E141" s="63" t="s">
        <v>54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74" t="s">
        <v>55</v>
      </c>
      <c r="L141" s="51">
        <v>3.45</v>
      </c>
    </row>
    <row r="142" spans="1:12" ht="14.4">
      <c r="A142" s="25"/>
      <c r="B142" s="16"/>
      <c r="C142" s="11"/>
      <c r="D142" s="58" t="s">
        <v>33</v>
      </c>
      <c r="E142" s="60" t="s">
        <v>50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4.4">
      <c r="A143" s="26"/>
      <c r="B143" s="18"/>
      <c r="C143" s="8"/>
      <c r="D143" s="19" t="s">
        <v>39</v>
      </c>
      <c r="E143" s="9"/>
      <c r="F143" s="21">
        <f>SUM(F140:F142)</f>
        <v>390</v>
      </c>
      <c r="G143" s="21">
        <f t="shared" ref="G143" si="72">SUM(G140:G142)</f>
        <v>9.702</v>
      </c>
      <c r="H143" s="21">
        <f t="shared" ref="H143" si="73">SUM(H140:H142)</f>
        <v>9.3439999999999994</v>
      </c>
      <c r="I143" s="21">
        <f t="shared" ref="I143" si="74">SUM(I140:I142)</f>
        <v>68.2</v>
      </c>
      <c r="J143" s="21">
        <f t="shared" ref="J143" si="75">SUM(J140:J142)</f>
        <v>322.7</v>
      </c>
      <c r="K143" s="27"/>
      <c r="L143" s="21">
        <v>13.22</v>
      </c>
    </row>
    <row r="144" spans="1:12" ht="14.4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6">SUM(G144:G152)</f>
        <v>0</v>
      </c>
      <c r="H153" s="21">
        <f t="shared" ref="H153" si="77">SUM(H144:H152)</f>
        <v>0</v>
      </c>
      <c r="I153" s="21">
        <f t="shared" ref="I153" si="78">SUM(I144:I152)</f>
        <v>0</v>
      </c>
      <c r="J153" s="21">
        <f t="shared" ref="J153" si="79">SUM(J144:J152)</f>
        <v>0</v>
      </c>
      <c r="K153" s="27"/>
      <c r="L153" s="21">
        <f t="shared" ref="L153" ca="1" si="80">SUM(L150:L158)</f>
        <v>0</v>
      </c>
    </row>
    <row r="154" spans="1:12" ht="14.4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>
      <c r="A155" s="25"/>
      <c r="B155" s="16"/>
      <c r="C155" s="11"/>
      <c r="D155" s="12" t="s">
        <v>31</v>
      </c>
      <c r="E155" s="63"/>
      <c r="F155" s="68"/>
      <c r="G155" s="51"/>
      <c r="H155" s="51"/>
      <c r="I155" s="51"/>
      <c r="J155" s="51"/>
      <c r="K155" s="69"/>
      <c r="L155" s="51"/>
    </row>
    <row r="156" spans="1:12" ht="14.4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1">SUM(G154:G157)</f>
        <v>0</v>
      </c>
      <c r="H158" s="21">
        <f t="shared" ref="H158" si="82">SUM(H154:H157)</f>
        <v>0</v>
      </c>
      <c r="I158" s="21">
        <f t="shared" ref="I158" si="83">SUM(I154:I157)</f>
        <v>0</v>
      </c>
      <c r="J158" s="21">
        <f t="shared" ref="J158" si="84">SUM(J154:J157)</f>
        <v>0</v>
      </c>
      <c r="K158" s="27"/>
      <c r="L158" s="21">
        <f>SUM(L154:L157)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5">SUM(G159:G164)</f>
        <v>0</v>
      </c>
      <c r="H165" s="21">
        <f t="shared" ref="H165" si="86">SUM(H159:H164)</f>
        <v>0</v>
      </c>
      <c r="I165" s="21">
        <f t="shared" ref="I165" si="87">SUM(I159:I164)</f>
        <v>0</v>
      </c>
      <c r="J165" s="21">
        <f t="shared" ref="J165" si="88">SUM(J159:J164)</f>
        <v>0</v>
      </c>
      <c r="K165" s="27"/>
      <c r="L165" s="21">
        <f t="shared" ref="L165" ca="1" si="89">SUM(L159:L167)</f>
        <v>0</v>
      </c>
    </row>
    <row r="166" spans="1:12" ht="14.4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0">SUM(G166:G171)</f>
        <v>0</v>
      </c>
      <c r="H172" s="21">
        <f t="shared" ref="H172" si="91">SUM(H166:H171)</f>
        <v>0</v>
      </c>
      <c r="I172" s="21">
        <f t="shared" ref="I172" si="92">SUM(I166:I171)</f>
        <v>0</v>
      </c>
      <c r="J172" s="21">
        <f t="shared" ref="J172" si="93">SUM(J166:J171)</f>
        <v>0</v>
      </c>
      <c r="K172" s="27"/>
      <c r="L172" s="21">
        <f t="shared" ref="L172" ca="1" si="94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91" t="s">
        <v>4</v>
      </c>
      <c r="D173" s="92"/>
      <c r="E173" s="33"/>
      <c r="F173" s="34">
        <f>F139+F143+F153+F158+F165+F172</f>
        <v>1053</v>
      </c>
      <c r="G173" s="34">
        <f t="shared" ref="G173" si="95">G139+G143+G153+G158+G165+G172</f>
        <v>32.461999999999996</v>
      </c>
      <c r="H173" s="34">
        <f t="shared" ref="H173" si="96">H139+H143+H153+H158+H165+H172</f>
        <v>30.636000000000003</v>
      </c>
      <c r="I173" s="34">
        <f t="shared" ref="I173" si="97">I139+I143+I153+I158+I165+I172</f>
        <v>172.85000000000002</v>
      </c>
      <c r="J173" s="34">
        <f t="shared" ref="J173" si="98">J139+J143+J153+J158+J165+J172</f>
        <v>1032.52</v>
      </c>
      <c r="K173" s="35"/>
      <c r="L173" s="34">
        <v>82.54</v>
      </c>
    </row>
    <row r="174" spans="1:12" ht="14.4">
      <c r="A174" s="22">
        <v>1</v>
      </c>
      <c r="B174" s="23">
        <v>5</v>
      </c>
      <c r="C174" s="24" t="s">
        <v>20</v>
      </c>
      <c r="D174" s="7" t="s">
        <v>53</v>
      </c>
      <c r="E174" s="60" t="s">
        <v>85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75" t="s">
        <v>87</v>
      </c>
      <c r="L174" s="48">
        <v>38.24</v>
      </c>
    </row>
    <row r="175" spans="1:12" ht="14.4">
      <c r="A175" s="25"/>
      <c r="B175" s="16"/>
      <c r="C175" s="11"/>
      <c r="D175" s="7" t="s">
        <v>22</v>
      </c>
      <c r="E175" s="63" t="s">
        <v>48</v>
      </c>
      <c r="F175" s="51">
        <v>215</v>
      </c>
      <c r="G175" s="51">
        <v>0.53</v>
      </c>
      <c r="H175" s="51">
        <v>0</v>
      </c>
      <c r="I175" s="51">
        <v>9.4700000000000006</v>
      </c>
      <c r="J175" s="51">
        <v>40</v>
      </c>
      <c r="K175" s="66" t="s">
        <v>49</v>
      </c>
      <c r="L175" s="51">
        <v>1.65</v>
      </c>
    </row>
    <row r="176" spans="1:12" ht="14.4">
      <c r="A176" s="25"/>
      <c r="B176" s="16"/>
      <c r="C176" s="11"/>
      <c r="D176" s="7" t="s">
        <v>32</v>
      </c>
      <c r="E176" s="60" t="s">
        <v>50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4.4">
      <c r="A177" s="25"/>
      <c r="B177" s="16"/>
      <c r="C177" s="11"/>
      <c r="D177" s="61" t="s">
        <v>33</v>
      </c>
      <c r="E177" s="60" t="s">
        <v>51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4.4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>
      <c r="A179" s="25"/>
      <c r="B179" s="16"/>
      <c r="C179" s="11"/>
      <c r="D179" s="61" t="s">
        <v>30</v>
      </c>
      <c r="E179" s="59" t="s">
        <v>86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76" t="s">
        <v>88</v>
      </c>
      <c r="L179" s="51">
        <v>12.78</v>
      </c>
    </row>
    <row r="180" spans="1:12" ht="15" thickBot="1">
      <c r="A180" s="25"/>
      <c r="B180" s="16"/>
      <c r="C180" s="11"/>
      <c r="D180" s="62" t="s">
        <v>27</v>
      </c>
      <c r="E180" s="59" t="s">
        <v>59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76" t="s">
        <v>58</v>
      </c>
      <c r="L180" s="51">
        <v>2.73</v>
      </c>
    </row>
    <row r="181" spans="1:12" ht="15" thickBot="1">
      <c r="A181" s="26"/>
      <c r="B181" s="18"/>
      <c r="C181" s="8"/>
      <c r="D181" s="19" t="s">
        <v>39</v>
      </c>
      <c r="E181" s="9"/>
      <c r="F181" s="21">
        <f>SUM(F174:F180)</f>
        <v>555</v>
      </c>
      <c r="G181" s="21">
        <f t="shared" ref="G181" si="99">SUM(G174:G180)</f>
        <v>21.036000000000001</v>
      </c>
      <c r="H181" s="21">
        <f t="shared" ref="H181" si="100">SUM(H174:H180)</f>
        <v>24.763000000000002</v>
      </c>
      <c r="I181" s="21">
        <f t="shared" ref="I181" si="101">SUM(I174:I180)</f>
        <v>80.320000000000007</v>
      </c>
      <c r="J181" s="21">
        <f t="shared" ref="J181" si="102">SUM(J174:J180)</f>
        <v>637.92000000000007</v>
      </c>
      <c r="K181" s="27"/>
      <c r="L181" s="21">
        <f t="shared" si="71"/>
        <v>57.44</v>
      </c>
    </row>
    <row r="182" spans="1:12" ht="14.4">
      <c r="A182" s="28">
        <f>A174</f>
        <v>1</v>
      </c>
      <c r="B182" s="14">
        <f>B174</f>
        <v>5</v>
      </c>
      <c r="C182" s="10" t="s">
        <v>25</v>
      </c>
      <c r="D182" s="5" t="s">
        <v>21</v>
      </c>
      <c r="E182" s="64" t="s">
        <v>89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65" t="s">
        <v>90</v>
      </c>
      <c r="L182" s="51">
        <v>13.9</v>
      </c>
    </row>
    <row r="183" spans="1:12" ht="14.4">
      <c r="A183" s="25"/>
      <c r="B183" s="16"/>
      <c r="C183" s="11"/>
      <c r="D183" s="7" t="s">
        <v>22</v>
      </c>
      <c r="E183" s="63" t="s">
        <v>48</v>
      </c>
      <c r="F183" s="51">
        <v>215</v>
      </c>
      <c r="G183" s="51">
        <v>0.53</v>
      </c>
      <c r="H183" s="51">
        <v>0</v>
      </c>
      <c r="I183" s="51">
        <v>9.4700000000000006</v>
      </c>
      <c r="J183" s="51">
        <v>40</v>
      </c>
      <c r="K183" s="66" t="s">
        <v>49</v>
      </c>
      <c r="L183" s="51">
        <v>1.65</v>
      </c>
    </row>
    <row r="184" spans="1:12" ht="14.4">
      <c r="A184" s="25"/>
      <c r="B184" s="16"/>
      <c r="C184" s="11"/>
      <c r="D184" s="58" t="s">
        <v>33</v>
      </c>
      <c r="E184" s="60" t="s">
        <v>51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4.4">
      <c r="A185" s="26"/>
      <c r="B185" s="18"/>
      <c r="C185" s="8"/>
      <c r="D185" s="19" t="s">
        <v>39</v>
      </c>
      <c r="E185" s="9"/>
      <c r="F185" s="21">
        <f>SUM(F182:F184)</f>
        <v>505</v>
      </c>
      <c r="G185" s="21">
        <f t="shared" ref="G185" si="103">SUM(G182:G184)</f>
        <v>6.83</v>
      </c>
      <c r="H185" s="21">
        <f t="shared" ref="H185" si="104">SUM(H182:H184)</f>
        <v>2.4</v>
      </c>
      <c r="I185" s="21">
        <f t="shared" ref="I185" si="105">SUM(I182:I184)</f>
        <v>40.770000000000003</v>
      </c>
      <c r="J185" s="21">
        <f t="shared" ref="J185" si="106">SUM(J182:J184)</f>
        <v>219</v>
      </c>
      <c r="K185" s="27"/>
      <c r="L185" s="21">
        <v>17.43</v>
      </c>
    </row>
    <row r="186" spans="1:12" ht="14.4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thickBot="1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7">SUM(G186:G194)</f>
        <v>0</v>
      </c>
      <c r="H195" s="21">
        <f t="shared" ref="H195" si="108">SUM(H186:H194)</f>
        <v>0</v>
      </c>
      <c r="I195" s="21">
        <f t="shared" ref="I195" si="109">SUM(I186:I194)</f>
        <v>0</v>
      </c>
      <c r="J195" s="21">
        <f t="shared" ref="J195" si="110">SUM(J186:J194)</f>
        <v>0</v>
      </c>
      <c r="K195" s="27"/>
      <c r="L195" s="21">
        <f t="shared" ref="L195" ca="1" si="111">SUM(L192:L200)</f>
        <v>0</v>
      </c>
    </row>
    <row r="196" spans="1:12" ht="14.4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4"/>
      <c r="F196" s="65"/>
      <c r="G196" s="51"/>
      <c r="H196" s="51"/>
      <c r="I196" s="51"/>
      <c r="J196" s="51"/>
      <c r="K196" s="65"/>
      <c r="L196" s="77"/>
    </row>
    <row r="197" spans="1:12" ht="14.4">
      <c r="A197" s="25"/>
      <c r="B197" s="16"/>
      <c r="C197" s="11"/>
      <c r="D197" s="12" t="s">
        <v>31</v>
      </c>
      <c r="E197" s="63"/>
      <c r="F197" s="78"/>
      <c r="G197" s="51"/>
      <c r="H197" s="51"/>
      <c r="I197" s="51"/>
      <c r="J197" s="51"/>
      <c r="K197" s="66"/>
      <c r="L197" s="78"/>
    </row>
    <row r="198" spans="1:12" ht="14.4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87">
        <f>SUM(L196:L199)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6">SUM(G201:G206)</f>
        <v>0</v>
      </c>
      <c r="H207" s="21">
        <f t="shared" ref="H207" si="117">SUM(H201:H206)</f>
        <v>0</v>
      </c>
      <c r="I207" s="21">
        <f t="shared" ref="I207" si="118">SUM(I201:I206)</f>
        <v>0</v>
      </c>
      <c r="J207" s="21">
        <f t="shared" ref="J207" si="119">SUM(J201:J206)</f>
        <v>0</v>
      </c>
      <c r="K207" s="27"/>
      <c r="L207" s="21">
        <f t="shared" ref="L207" ca="1" si="120">SUM(L201:L209)</f>
        <v>0</v>
      </c>
    </row>
    <row r="208" spans="1:12" ht="14.4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" si="124">SUM(J208:J213)</f>
        <v>0</v>
      </c>
      <c r="K214" s="27"/>
      <c r="L214" s="21">
        <f t="shared" ref="L214" ca="1" si="125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91" t="s">
        <v>4</v>
      </c>
      <c r="D215" s="92"/>
      <c r="E215" s="33"/>
      <c r="F215" s="34">
        <f>F181+F185+F195+F200+F207+F214</f>
        <v>1060</v>
      </c>
      <c r="G215" s="34">
        <f t="shared" ref="G215" si="126">G181+G185+G195+G200+G207+G214</f>
        <v>27.866</v>
      </c>
      <c r="H215" s="34">
        <f t="shared" ref="H215" si="127">H181+H185+H195+H200+H207+H214</f>
        <v>27.163</v>
      </c>
      <c r="I215" s="34">
        <f t="shared" ref="I215" si="128">I181+I185+I195+I200+I207+I214</f>
        <v>121.09</v>
      </c>
      <c r="J215" s="34">
        <f t="shared" ref="J215" si="129">J181+J185+J195+J200+J207+J214</f>
        <v>856.92000000000007</v>
      </c>
      <c r="K215" s="35"/>
      <c r="L215" s="34">
        <v>74.87</v>
      </c>
    </row>
    <row r="216" spans="1:12" ht="14.4">
      <c r="A216" s="22">
        <v>1</v>
      </c>
      <c r="B216" s="23">
        <v>6</v>
      </c>
      <c r="C216" s="24" t="s">
        <v>20</v>
      </c>
      <c r="D216" s="5" t="s">
        <v>21</v>
      </c>
      <c r="E216" s="63" t="s">
        <v>91</v>
      </c>
      <c r="F216" s="78" t="s">
        <v>129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79" t="s">
        <v>93</v>
      </c>
      <c r="L216" s="48">
        <v>49.9</v>
      </c>
    </row>
    <row r="217" spans="1:12" ht="14.4">
      <c r="A217" s="25"/>
      <c r="B217" s="16"/>
      <c r="C217" s="11"/>
      <c r="D217" s="7" t="s">
        <v>22</v>
      </c>
      <c r="E217" s="63" t="s">
        <v>92</v>
      </c>
      <c r="F217" s="78" t="s">
        <v>130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66" t="s">
        <v>94</v>
      </c>
      <c r="L217" s="51">
        <v>3.09</v>
      </c>
    </row>
    <row r="218" spans="1:12" ht="14.4">
      <c r="A218" s="25"/>
      <c r="B218" s="16"/>
      <c r="C218" s="11"/>
      <c r="D218" s="7" t="s">
        <v>32</v>
      </c>
      <c r="E218" s="60" t="s">
        <v>50</v>
      </c>
      <c r="F218" s="81" t="s">
        <v>96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4.4">
      <c r="A219" s="25"/>
      <c r="B219" s="16"/>
      <c r="C219" s="11"/>
      <c r="D219" s="61" t="s">
        <v>33</v>
      </c>
      <c r="E219" s="60" t="s">
        <v>51</v>
      </c>
      <c r="F219" s="81" t="s">
        <v>97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4.4">
      <c r="A220" s="25"/>
      <c r="B220" s="16"/>
      <c r="C220" s="11"/>
      <c r="D220" s="7" t="s">
        <v>24</v>
      </c>
      <c r="E220" s="63" t="s">
        <v>64</v>
      </c>
      <c r="F220" s="78" t="s">
        <v>98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5" thickBot="1">
      <c r="A221" s="25"/>
      <c r="B221" s="16"/>
      <c r="C221" s="11"/>
      <c r="D221" s="62" t="s">
        <v>27</v>
      </c>
      <c r="E221" s="60" t="s">
        <v>65</v>
      </c>
      <c r="F221" s="81" t="s">
        <v>99</v>
      </c>
      <c r="G221" s="51">
        <v>0.78</v>
      </c>
      <c r="H221" s="51">
        <v>1.94</v>
      </c>
      <c r="I221" s="51">
        <v>3.87</v>
      </c>
      <c r="J221" s="51">
        <v>36</v>
      </c>
      <c r="K221" s="80" t="s">
        <v>95</v>
      </c>
      <c r="L221" s="51">
        <v>3.28</v>
      </c>
    </row>
    <row r="222" spans="1:12" ht="14.4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>
      <c r="A223" s="26"/>
      <c r="B223" s="18"/>
      <c r="C223" s="8"/>
      <c r="D223" s="19" t="s">
        <v>39</v>
      </c>
      <c r="E223" s="9"/>
      <c r="F223" s="21">
        <v>612</v>
      </c>
      <c r="G223" s="21">
        <f t="shared" ref="G223" si="130">SUM(G216:G222)</f>
        <v>13.643999999999998</v>
      </c>
      <c r="H223" s="21">
        <f t="shared" ref="H223" si="131">SUM(H216:H222)</f>
        <v>13.091999999999999</v>
      </c>
      <c r="I223" s="21">
        <f t="shared" ref="I223" si="132">SUM(I216:I222)</f>
        <v>73.865000000000009</v>
      </c>
      <c r="J223" s="21">
        <f t="shared" ref="J223" si="133">SUM(J216:J222)</f>
        <v>488</v>
      </c>
      <c r="K223" s="27"/>
      <c r="L223" s="21">
        <f t="shared" ref="L223:L265" si="134">SUM(L216:L222)</f>
        <v>72.58</v>
      </c>
    </row>
    <row r="224" spans="1:12" ht="14.4">
      <c r="A224" s="28">
        <f>A216</f>
        <v>1</v>
      </c>
      <c r="B224" s="14">
        <f>B216</f>
        <v>6</v>
      </c>
      <c r="C224" s="10" t="s">
        <v>25</v>
      </c>
      <c r="D224" s="5" t="s">
        <v>21</v>
      </c>
      <c r="E224" s="64" t="s">
        <v>100</v>
      </c>
      <c r="F224" s="65" t="s">
        <v>101</v>
      </c>
      <c r="G224" s="51">
        <v>5.0999999999999996</v>
      </c>
      <c r="H224" s="51">
        <v>6</v>
      </c>
      <c r="I224" s="51">
        <v>27.5</v>
      </c>
      <c r="J224" s="51">
        <v>184</v>
      </c>
      <c r="K224" s="83" t="s">
        <v>102</v>
      </c>
      <c r="L224" s="51">
        <v>9.76</v>
      </c>
    </row>
    <row r="225" spans="1:12" ht="14.4">
      <c r="A225" s="25"/>
      <c r="B225" s="16"/>
      <c r="C225" s="11"/>
      <c r="D225" s="7" t="s">
        <v>22</v>
      </c>
      <c r="E225" s="60" t="s">
        <v>48</v>
      </c>
      <c r="F225" s="81" t="s">
        <v>131</v>
      </c>
      <c r="G225" s="51">
        <v>0.53</v>
      </c>
      <c r="H225" s="51">
        <v>0</v>
      </c>
      <c r="I225" s="51">
        <v>9.4700000000000006</v>
      </c>
      <c r="J225" s="51">
        <v>40</v>
      </c>
      <c r="K225" s="75" t="s">
        <v>49</v>
      </c>
      <c r="L225" s="51">
        <v>1.65</v>
      </c>
    </row>
    <row r="226" spans="1:12" ht="15" thickBot="1">
      <c r="A226" s="25"/>
      <c r="B226" s="16"/>
      <c r="C226" s="11"/>
      <c r="D226" s="58" t="s">
        <v>33</v>
      </c>
      <c r="E226" s="60" t="s">
        <v>50</v>
      </c>
      <c r="F226" s="82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4.4">
      <c r="A227" s="26"/>
      <c r="B227" s="18"/>
      <c r="C227" s="8"/>
      <c r="D227" s="19" t="s">
        <v>39</v>
      </c>
      <c r="E227" s="9"/>
      <c r="F227" s="21">
        <v>405</v>
      </c>
      <c r="G227" s="21">
        <f t="shared" ref="G227" si="135">SUM(G224:G226)</f>
        <v>8.67</v>
      </c>
      <c r="H227" s="21">
        <f t="shared" ref="H227" si="136">SUM(H224:H226)</f>
        <v>6.32</v>
      </c>
      <c r="I227" s="21">
        <f t="shared" ref="I227" si="137">SUM(I224:I226)</f>
        <v>56.57</v>
      </c>
      <c r="J227" s="21">
        <f t="shared" ref="J227" si="138">SUM(J224:J226)</f>
        <v>318.60000000000002</v>
      </c>
      <c r="K227" s="27"/>
      <c r="L227" s="21">
        <v>13.61</v>
      </c>
    </row>
    <row r="228" spans="1:12" ht="14.4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9">SUM(G228:G236)</f>
        <v>0</v>
      </c>
      <c r="H237" s="21">
        <f t="shared" ref="H237" si="140">SUM(H228:H236)</f>
        <v>0</v>
      </c>
      <c r="I237" s="21">
        <f t="shared" ref="I237" si="141">SUM(I228:I236)</f>
        <v>0</v>
      </c>
      <c r="J237" s="21">
        <f t="shared" ref="J237" si="142">SUM(J228:J236)</f>
        <v>0</v>
      </c>
      <c r="K237" s="27"/>
      <c r="L237" s="21">
        <f t="shared" ref="L237" ca="1" si="143">SUM(L234:L242)</f>
        <v>0</v>
      </c>
    </row>
    <row r="238" spans="1:12" ht="14.4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4">SUM(G238:G241)</f>
        <v>0</v>
      </c>
      <c r="H242" s="21">
        <f t="shared" ref="H242" si="145">SUM(H238:H241)</f>
        <v>0</v>
      </c>
      <c r="I242" s="21">
        <f t="shared" ref="I242" si="146">SUM(I238:I241)</f>
        <v>0</v>
      </c>
      <c r="J242" s="21">
        <f t="shared" ref="J242" si="147">SUM(J238:J241)</f>
        <v>0</v>
      </c>
      <c r="K242" s="27"/>
      <c r="L242" s="21">
        <f t="shared" ref="L242" ca="1" si="148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9">SUM(G243:G248)</f>
        <v>0</v>
      </c>
      <c r="H249" s="21">
        <f t="shared" ref="H249" si="150">SUM(H243:H248)</f>
        <v>0</v>
      </c>
      <c r="I249" s="21">
        <f t="shared" ref="I249" si="151">SUM(I243:I248)</f>
        <v>0</v>
      </c>
      <c r="J249" s="21">
        <f t="shared" ref="J249" si="152">SUM(J243:J248)</f>
        <v>0</v>
      </c>
      <c r="K249" s="27"/>
      <c r="L249" s="21">
        <f t="shared" ref="L249" ca="1" si="153">SUM(L243:L251)</f>
        <v>0</v>
      </c>
    </row>
    <row r="250" spans="1:12" ht="14.4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4">SUM(G250:G255)</f>
        <v>0</v>
      </c>
      <c r="H256" s="21">
        <f t="shared" ref="H256" si="155">SUM(H250:H255)</f>
        <v>0</v>
      </c>
      <c r="I256" s="21">
        <f t="shared" ref="I256" si="156">SUM(I250:I255)</f>
        <v>0</v>
      </c>
      <c r="J256" s="21">
        <f t="shared" ref="J256" si="157">SUM(J250:J255)</f>
        <v>0</v>
      </c>
      <c r="K256" s="27"/>
      <c r="L256" s="21">
        <f t="shared" ref="L256" ca="1" si="158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91" t="s">
        <v>4</v>
      </c>
      <c r="D257" s="92"/>
      <c r="E257" s="33"/>
      <c r="F257" s="34">
        <f>F223+F227+F237+F242+F249+F256</f>
        <v>1017</v>
      </c>
      <c r="G257" s="34">
        <f t="shared" ref="G257" si="159">G223+G227+G237+G242+G249+G256</f>
        <v>22.314</v>
      </c>
      <c r="H257" s="34">
        <f t="shared" ref="H257" si="160">H223+H227+H237+H242+H249+H256</f>
        <v>19.411999999999999</v>
      </c>
      <c r="I257" s="34">
        <f t="shared" ref="I257" si="161">I223+I227+I237+I242+I249+I256</f>
        <v>130.435</v>
      </c>
      <c r="J257" s="34">
        <f t="shared" ref="J257" si="162">J223+J227+J237+J242+J249+J256</f>
        <v>806.6</v>
      </c>
      <c r="K257" s="35"/>
      <c r="L257" s="34">
        <v>86.19</v>
      </c>
    </row>
    <row r="258" spans="1:12" ht="14.4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3">SUM(G258:G264)</f>
        <v>0</v>
      </c>
      <c r="H265" s="21">
        <f t="shared" ref="H265" si="164">SUM(H258:H264)</f>
        <v>0</v>
      </c>
      <c r="I265" s="21">
        <f t="shared" ref="I265" si="165">SUM(I258:I264)</f>
        <v>0</v>
      </c>
      <c r="J265" s="21">
        <f t="shared" ref="J265" si="166">SUM(J258:J264)</f>
        <v>0</v>
      </c>
      <c r="K265" s="27"/>
      <c r="L265" s="21">
        <f t="shared" si="134"/>
        <v>0</v>
      </c>
    </row>
    <row r="266" spans="1:12" ht="14.4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7">SUM(G266:G268)</f>
        <v>0</v>
      </c>
      <c r="H269" s="21">
        <f t="shared" ref="H269" si="168">SUM(H266:H268)</f>
        <v>0</v>
      </c>
      <c r="I269" s="21">
        <f t="shared" ref="I269" si="169">SUM(I266:I268)</f>
        <v>0</v>
      </c>
      <c r="J269" s="21">
        <f t="shared" ref="J269" si="170">SUM(J266:J268)</f>
        <v>0</v>
      </c>
      <c r="K269" s="27"/>
      <c r="L269" s="21">
        <f t="shared" ref="L269" ca="1" si="171">SUM(L266:L274)</f>
        <v>0</v>
      </c>
    </row>
    <row r="270" spans="1:12" ht="14.4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72">SUM(G270:G278)</f>
        <v>0</v>
      </c>
      <c r="H279" s="21">
        <f t="shared" ref="H279" si="173">SUM(H270:H278)</f>
        <v>0</v>
      </c>
      <c r="I279" s="21">
        <f t="shared" ref="I279" si="174">SUM(I270:I278)</f>
        <v>0</v>
      </c>
      <c r="J279" s="21">
        <f t="shared" ref="J279" si="175">SUM(J270:J278)</f>
        <v>0</v>
      </c>
      <c r="K279" s="27"/>
      <c r="L279" s="21">
        <f t="shared" ref="L279" ca="1" si="176">SUM(L276:L284)</f>
        <v>0</v>
      </c>
    </row>
    <row r="280" spans="1:12" ht="14.4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7">SUM(G280:G283)</f>
        <v>0</v>
      </c>
      <c r="H284" s="21">
        <f t="shared" ref="H284" si="178">SUM(H280:H283)</f>
        <v>0</v>
      </c>
      <c r="I284" s="21">
        <f t="shared" ref="I284" si="179">SUM(I280:I283)</f>
        <v>0</v>
      </c>
      <c r="J284" s="21">
        <f t="shared" ref="J284" si="180">SUM(J280:J283)</f>
        <v>0</v>
      </c>
      <c r="K284" s="27"/>
      <c r="L284" s="21">
        <f t="shared" ref="L284" ca="1" si="181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82">SUM(G285:G290)</f>
        <v>0</v>
      </c>
      <c r="H291" s="21">
        <f t="shared" ref="H291" si="183">SUM(H285:H290)</f>
        <v>0</v>
      </c>
      <c r="I291" s="21">
        <f t="shared" ref="I291" si="184">SUM(I285:I290)</f>
        <v>0</v>
      </c>
      <c r="J291" s="21">
        <f t="shared" ref="J291" si="185">SUM(J285:J290)</f>
        <v>0</v>
      </c>
      <c r="K291" s="27"/>
      <c r="L291" s="21">
        <f t="shared" ref="L291" ca="1" si="186">SUM(L285:L293)</f>
        <v>0</v>
      </c>
    </row>
    <row r="292" spans="1:12" ht="14.4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7">SUM(G292:G297)</f>
        <v>0</v>
      </c>
      <c r="H298" s="21">
        <f t="shared" ref="H298" si="188">SUM(H292:H297)</f>
        <v>0</v>
      </c>
      <c r="I298" s="21">
        <f t="shared" ref="I298" si="189">SUM(I292:I297)</f>
        <v>0</v>
      </c>
      <c r="J298" s="21">
        <f t="shared" ref="J298" si="190">SUM(J292:J297)</f>
        <v>0</v>
      </c>
      <c r="K298" s="27"/>
      <c r="L298" s="21">
        <f t="shared" ref="L298" ca="1" si="191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91" t="s">
        <v>4</v>
      </c>
      <c r="D299" s="92"/>
      <c r="E299" s="33"/>
      <c r="F299" s="34">
        <f>F265+F269+F279+F284+F291+F298</f>
        <v>0</v>
      </c>
      <c r="G299" s="34">
        <f t="shared" ref="G299" si="192">G265+G269+G279+G284+G291+G298</f>
        <v>0</v>
      </c>
      <c r="H299" s="34">
        <f t="shared" ref="H299" si="193">H265+H269+H279+H284+H291+H298</f>
        <v>0</v>
      </c>
      <c r="I299" s="34">
        <f t="shared" ref="I299" si="194">I265+I269+I279+I284+I291+I298</f>
        <v>0</v>
      </c>
      <c r="J299" s="34">
        <f t="shared" ref="J299" si="195">J265+J269+J279+J284+J291+J298</f>
        <v>0</v>
      </c>
      <c r="K299" s="35"/>
      <c r="L299" s="34">
        <f t="shared" ref="L299" ca="1" si="196">L265+L269+L279+L284+L291+L298</f>
        <v>0</v>
      </c>
    </row>
    <row r="300" spans="1:12" ht="14.4">
      <c r="A300" s="22">
        <v>2</v>
      </c>
      <c r="B300" s="23">
        <v>1</v>
      </c>
      <c r="C300" s="24" t="s">
        <v>20</v>
      </c>
      <c r="D300" s="5" t="s">
        <v>21</v>
      </c>
      <c r="E300" s="50" t="s">
        <v>104</v>
      </c>
      <c r="F300" s="51">
        <v>105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105</v>
      </c>
      <c r="L300" s="51">
        <v>25.14</v>
      </c>
    </row>
    <row r="301" spans="1:12" ht="14.4">
      <c r="A301" s="25"/>
      <c r="B301" s="16"/>
      <c r="C301" s="11"/>
      <c r="D301" s="7" t="s">
        <v>22</v>
      </c>
      <c r="E301" s="50" t="s">
        <v>48</v>
      </c>
      <c r="F301" s="51">
        <v>215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106</v>
      </c>
      <c r="L301" s="51">
        <v>1.65</v>
      </c>
    </row>
    <row r="302" spans="1:12" ht="14.4">
      <c r="A302" s="25"/>
      <c r="B302" s="16"/>
      <c r="C302" s="11"/>
      <c r="D302" s="7" t="s">
        <v>32</v>
      </c>
      <c r="E302" s="50" t="s">
        <v>50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4.4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14.4">
      <c r="A304" s="25"/>
      <c r="B304" s="16"/>
      <c r="C304" s="11"/>
      <c r="D304" s="7" t="s">
        <v>30</v>
      </c>
      <c r="E304" s="50" t="s">
        <v>107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108</v>
      </c>
      <c r="L304" s="51">
        <v>5.26</v>
      </c>
    </row>
    <row r="305" spans="1:12" ht="14.4">
      <c r="A305" s="25"/>
      <c r="B305" s="16"/>
      <c r="C305" s="11"/>
      <c r="D305" s="12" t="s">
        <v>24</v>
      </c>
      <c r="E305" s="59" t="s">
        <v>80</v>
      </c>
      <c r="F305" s="84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4.4">
      <c r="A306" s="25"/>
      <c r="B306" s="16"/>
      <c r="C306" s="11"/>
      <c r="D306" s="7" t="s">
        <v>27</v>
      </c>
      <c r="E306" s="50" t="s">
        <v>65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95</v>
      </c>
      <c r="L306" s="51">
        <v>3.28</v>
      </c>
    </row>
    <row r="307" spans="1:12" ht="15" thickBot="1">
      <c r="A307" s="26"/>
      <c r="B307" s="18"/>
      <c r="C307" s="8"/>
      <c r="D307" s="19" t="s">
        <v>39</v>
      </c>
      <c r="E307" s="9"/>
      <c r="F307" s="21">
        <f>SUM(F300:F306)</f>
        <v>678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4.4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64" t="s">
        <v>109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110</v>
      </c>
      <c r="L308" s="48">
        <v>10.24</v>
      </c>
    </row>
    <row r="309" spans="1:12" ht="14.4">
      <c r="A309" s="25"/>
      <c r="B309" s="16"/>
      <c r="C309" s="11"/>
      <c r="D309" s="7" t="s">
        <v>22</v>
      </c>
      <c r="E309" s="50" t="s">
        <v>54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55</v>
      </c>
      <c r="L309" s="51">
        <v>3.45</v>
      </c>
    </row>
    <row r="310" spans="1:12" ht="14.4">
      <c r="A310" s="25"/>
      <c r="B310" s="16"/>
      <c r="C310" s="11"/>
      <c r="D310" s="7" t="s">
        <v>23</v>
      </c>
      <c r="E310" s="60" t="s">
        <v>50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4.4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:J311" si="197">SUM(G308:G310)</f>
        <v>8.14</v>
      </c>
      <c r="H311" s="21">
        <f t="shared" si="197"/>
        <v>6.3950000000000005</v>
      </c>
      <c r="I311" s="21">
        <f t="shared" si="197"/>
        <v>65</v>
      </c>
      <c r="J311" s="21">
        <f t="shared" si="197"/>
        <v>350.25</v>
      </c>
      <c r="K311" s="27"/>
      <c r="L311" s="21">
        <v>15.89</v>
      </c>
    </row>
    <row r="312" spans="1:12" ht="14.4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>
      <c r="A313" s="25"/>
      <c r="B313" s="16"/>
      <c r="C313" s="11"/>
      <c r="D313" s="7" t="s">
        <v>28</v>
      </c>
      <c r="E313" s="59"/>
      <c r="F313" s="85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8">SUM(G312:G320)</f>
        <v>0</v>
      </c>
      <c r="H321" s="21">
        <f t="shared" si="198"/>
        <v>0</v>
      </c>
      <c r="I321" s="21">
        <f t="shared" si="198"/>
        <v>0</v>
      </c>
      <c r="J321" s="21">
        <f t="shared" si="198"/>
        <v>0</v>
      </c>
      <c r="K321" s="27"/>
      <c r="L321" s="21">
        <f t="shared" ref="L321" ca="1" si="199">SUM(L318:L326)</f>
        <v>0</v>
      </c>
    </row>
    <row r="322" spans="1:12" ht="14.4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4"/>
      <c r="F322" s="51"/>
      <c r="G322" s="51"/>
      <c r="H322" s="51"/>
      <c r="I322" s="51"/>
      <c r="J322" s="51"/>
      <c r="K322" s="52"/>
      <c r="L322" s="51"/>
    </row>
    <row r="323" spans="1:12" ht="14.4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200">SUM(G322:G325)</f>
        <v>0</v>
      </c>
      <c r="H326" s="21">
        <f t="shared" si="200"/>
        <v>0</v>
      </c>
      <c r="I326" s="21">
        <f t="shared" si="200"/>
        <v>0</v>
      </c>
      <c r="J326" s="21">
        <f t="shared" si="200"/>
        <v>0</v>
      </c>
      <c r="K326" s="27"/>
      <c r="L326" s="21">
        <f>SUM(L322:L325)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201">SUM(G327:G332)</f>
        <v>0</v>
      </c>
      <c r="H333" s="21">
        <f t="shared" si="201"/>
        <v>0</v>
      </c>
      <c r="I333" s="21">
        <f t="shared" si="201"/>
        <v>0</v>
      </c>
      <c r="J333" s="21">
        <f t="shared" si="201"/>
        <v>0</v>
      </c>
      <c r="K333" s="27"/>
      <c r="L333" s="21">
        <f t="shared" ref="L333" ca="1" si="202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3">SUM(G334:G339)</f>
        <v>0</v>
      </c>
      <c r="H340" s="21">
        <f t="shared" si="203"/>
        <v>0</v>
      </c>
      <c r="I340" s="21">
        <f t="shared" si="203"/>
        <v>0</v>
      </c>
      <c r="J340" s="21">
        <f t="shared" si="203"/>
        <v>0</v>
      </c>
      <c r="K340" s="27"/>
      <c r="L340" s="21">
        <f t="shared" ref="L340" ca="1" si="20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91" t="s">
        <v>4</v>
      </c>
      <c r="D341" s="92"/>
      <c r="E341" s="33"/>
      <c r="F341" s="34">
        <f>F307+F311+F321+F326+F333+F340</f>
        <v>1068</v>
      </c>
      <c r="G341" s="34">
        <f>G307+G311+G321+G326+G333+G340</f>
        <v>25.400000000000002</v>
      </c>
      <c r="H341" s="34">
        <f t="shared" ref="H341:J341" si="205">H307+H311+H321+H326+H333+H340</f>
        <v>19.968</v>
      </c>
      <c r="I341" s="34">
        <f t="shared" si="205"/>
        <v>149.23400000000001</v>
      </c>
      <c r="J341" s="34">
        <f t="shared" si="205"/>
        <v>940.56999999999994</v>
      </c>
      <c r="K341" s="35"/>
      <c r="L341" s="34">
        <v>80.260000000000005</v>
      </c>
    </row>
    <row r="342" spans="1:12" ht="14.4">
      <c r="A342" s="15">
        <v>2</v>
      </c>
      <c r="B342" s="16">
        <v>2</v>
      </c>
      <c r="C342" s="24" t="s">
        <v>20</v>
      </c>
      <c r="D342" s="5" t="s">
        <v>21</v>
      </c>
      <c r="E342" s="60" t="s">
        <v>111</v>
      </c>
      <c r="F342" s="48">
        <v>200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112</v>
      </c>
      <c r="L342" s="48">
        <v>28.88</v>
      </c>
    </row>
    <row r="343" spans="1:12" ht="14.4">
      <c r="A343" s="15"/>
      <c r="B343" s="16"/>
      <c r="C343" s="11"/>
      <c r="D343" s="7" t="s">
        <v>22</v>
      </c>
      <c r="E343" s="63" t="s">
        <v>92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94</v>
      </c>
      <c r="L343" s="51">
        <v>3.09</v>
      </c>
    </row>
    <row r="344" spans="1:12" ht="14.4">
      <c r="A344" s="15"/>
      <c r="B344" s="16"/>
      <c r="C344" s="11"/>
      <c r="D344" s="7" t="s">
        <v>32</v>
      </c>
      <c r="E344" s="50" t="s">
        <v>50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4.4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4.4">
      <c r="A346" s="15"/>
      <c r="B346" s="16"/>
      <c r="C346" s="11"/>
      <c r="D346" s="7" t="s">
        <v>30</v>
      </c>
      <c r="E346" s="59"/>
      <c r="F346" s="51"/>
      <c r="G346" s="51"/>
      <c r="H346" s="51"/>
      <c r="I346" s="51"/>
      <c r="J346" s="51"/>
      <c r="K346" s="52"/>
      <c r="L346" s="51"/>
    </row>
    <row r="347" spans="1:12" ht="14.4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>
      <c r="A348" s="15"/>
      <c r="B348" s="16"/>
      <c r="C348" s="11"/>
      <c r="D348" s="7" t="s">
        <v>27</v>
      </c>
      <c r="E348" s="59" t="s">
        <v>72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76</v>
      </c>
      <c r="L348" s="51">
        <v>2.66</v>
      </c>
    </row>
    <row r="349" spans="1:12" ht="15" thickBot="1">
      <c r="A349" s="17"/>
      <c r="B349" s="18"/>
      <c r="C349" s="8"/>
      <c r="D349" s="19" t="s">
        <v>39</v>
      </c>
      <c r="E349" s="9"/>
      <c r="F349" s="21">
        <f>SUM(F342:F348)</f>
        <v>522</v>
      </c>
      <c r="G349" s="21">
        <f t="shared" ref="G349:J349" si="206">SUM(G342:G348)</f>
        <v>17.969000000000001</v>
      </c>
      <c r="H349" s="21">
        <f t="shared" si="206"/>
        <v>18.734999999999999</v>
      </c>
      <c r="I349" s="21">
        <f t="shared" si="206"/>
        <v>73.905000000000001</v>
      </c>
      <c r="J349" s="21">
        <f t="shared" si="206"/>
        <v>573.31999999999994</v>
      </c>
      <c r="K349" s="27"/>
      <c r="L349" s="21">
        <f t="shared" ref="L349" si="207">SUM(L342:L348)</f>
        <v>36.67</v>
      </c>
    </row>
    <row r="350" spans="1:12" ht="14.4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64" t="s">
        <v>113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45</v>
      </c>
      <c r="L350" s="51">
        <v>10.53</v>
      </c>
    </row>
    <row r="351" spans="1:12" ht="14.4">
      <c r="A351" s="15"/>
      <c r="B351" s="16"/>
      <c r="C351" s="11"/>
      <c r="D351" s="7" t="s">
        <v>22</v>
      </c>
      <c r="E351" s="50" t="s">
        <v>48</v>
      </c>
      <c r="F351" s="51">
        <v>215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106</v>
      </c>
      <c r="L351" s="51">
        <v>1.65</v>
      </c>
    </row>
    <row r="352" spans="1:12" ht="14.4">
      <c r="A352" s="15"/>
      <c r="B352" s="16"/>
      <c r="C352" s="11"/>
      <c r="D352" s="7" t="s">
        <v>23</v>
      </c>
      <c r="E352" s="60" t="s">
        <v>50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4.4">
      <c r="A353" s="17"/>
      <c r="B353" s="18"/>
      <c r="C353" s="8"/>
      <c r="D353" s="19" t="s">
        <v>39</v>
      </c>
      <c r="E353" s="9"/>
      <c r="F353" s="21">
        <f>SUM(F350:F352)</f>
        <v>405</v>
      </c>
      <c r="G353" s="21">
        <f t="shared" ref="G353:J353" si="208">SUM(G350:G352)</f>
        <v>9.0399999999999991</v>
      </c>
      <c r="H353" s="21">
        <f t="shared" si="208"/>
        <v>6.54</v>
      </c>
      <c r="I353" s="21">
        <f t="shared" si="208"/>
        <v>60.79</v>
      </c>
      <c r="J353" s="21">
        <f t="shared" si="208"/>
        <v>338.6</v>
      </c>
      <c r="K353" s="27"/>
      <c r="L353" s="21">
        <v>14.38</v>
      </c>
    </row>
    <row r="354" spans="1:12" ht="14.4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09">SUM(G354:G362)</f>
        <v>0</v>
      </c>
      <c r="H363" s="21">
        <f t="shared" si="209"/>
        <v>0</v>
      </c>
      <c r="I363" s="21">
        <f t="shared" si="209"/>
        <v>0</v>
      </c>
      <c r="J363" s="21">
        <f t="shared" si="209"/>
        <v>0</v>
      </c>
      <c r="K363" s="27"/>
      <c r="L363" s="21">
        <f t="shared" ref="L363" ca="1" si="210">SUM(L360:L368)</f>
        <v>0</v>
      </c>
    </row>
    <row r="364" spans="1:12" ht="14.4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4"/>
      <c r="F364" s="51"/>
      <c r="G364" s="51"/>
      <c r="H364" s="51"/>
      <c r="I364" s="51"/>
      <c r="J364" s="51"/>
      <c r="K364" s="52"/>
      <c r="L364" s="51"/>
    </row>
    <row r="365" spans="1:12" ht="14.4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H368" si="211">SUM(G364:G367)</f>
        <v>0</v>
      </c>
      <c r="H368" s="21">
        <f t="shared" si="211"/>
        <v>0</v>
      </c>
      <c r="I368" s="21">
        <f t="shared" ref="I368" si="212">SUM(I364:I367)</f>
        <v>0</v>
      </c>
      <c r="J368" s="21">
        <f t="shared" ref="J368" si="213">SUM(J364:J367)</f>
        <v>0</v>
      </c>
      <c r="K368" s="27"/>
      <c r="L368" s="21">
        <f>SUM(L364:L367)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4">SUM(G369:G374)</f>
        <v>0</v>
      </c>
      <c r="H375" s="21">
        <f t="shared" si="214"/>
        <v>0</v>
      </c>
      <c r="I375" s="21">
        <f t="shared" si="214"/>
        <v>0</v>
      </c>
      <c r="J375" s="21">
        <f t="shared" si="214"/>
        <v>0</v>
      </c>
      <c r="K375" s="27"/>
      <c r="L375" s="21">
        <f t="shared" ref="L375" ca="1" si="215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6">SUM(G376:G381)</f>
        <v>0</v>
      </c>
      <c r="H382" s="21">
        <f t="shared" si="216"/>
        <v>0</v>
      </c>
      <c r="I382" s="21">
        <f t="shared" si="216"/>
        <v>0</v>
      </c>
      <c r="J382" s="21">
        <f t="shared" si="216"/>
        <v>0</v>
      </c>
      <c r="K382" s="27"/>
      <c r="L382" s="21">
        <f t="shared" ref="L382" ca="1" si="217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91" t="s">
        <v>4</v>
      </c>
      <c r="D383" s="92"/>
      <c r="E383" s="33"/>
      <c r="F383" s="34">
        <f>F349+F353+F363+F368+F375+F382</f>
        <v>927</v>
      </c>
      <c r="G383" s="34">
        <f t="shared" ref="G383:J383" si="218">G349+G353+G363+G368+G375+G382</f>
        <v>27.009</v>
      </c>
      <c r="H383" s="34">
        <f t="shared" si="218"/>
        <v>25.274999999999999</v>
      </c>
      <c r="I383" s="34">
        <f t="shared" si="218"/>
        <v>134.69499999999999</v>
      </c>
      <c r="J383" s="34">
        <f t="shared" si="218"/>
        <v>911.92</v>
      </c>
      <c r="K383" s="35"/>
      <c r="L383" s="34">
        <v>50.75</v>
      </c>
    </row>
    <row r="384" spans="1:12" ht="14.4">
      <c r="A384" s="22">
        <v>2</v>
      </c>
      <c r="B384" s="23">
        <v>3</v>
      </c>
      <c r="C384" s="24" t="s">
        <v>20</v>
      </c>
      <c r="D384" s="5" t="s">
        <v>21</v>
      </c>
      <c r="E384" s="60" t="s">
        <v>114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115</v>
      </c>
      <c r="L384" s="48">
        <v>45.48</v>
      </c>
    </row>
    <row r="385" spans="1:12" ht="14.4">
      <c r="A385" s="25"/>
      <c r="B385" s="16"/>
      <c r="C385" s="11"/>
      <c r="D385" s="7" t="s">
        <v>22</v>
      </c>
      <c r="E385" s="50" t="s">
        <v>48</v>
      </c>
      <c r="F385" s="51">
        <v>215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49</v>
      </c>
      <c r="L385" s="51">
        <v>1.65</v>
      </c>
    </row>
    <row r="386" spans="1:12" ht="14.4">
      <c r="A386" s="25"/>
      <c r="B386" s="16"/>
      <c r="C386" s="11"/>
      <c r="D386" s="7" t="s">
        <v>32</v>
      </c>
      <c r="E386" s="50" t="s">
        <v>50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4.4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4.4">
      <c r="A388" s="25"/>
      <c r="B388" s="16"/>
      <c r="C388" s="11"/>
      <c r="D388" s="7" t="s">
        <v>30</v>
      </c>
      <c r="E388" s="60" t="s">
        <v>116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83</v>
      </c>
      <c r="L388" s="51">
        <v>10.68</v>
      </c>
    </row>
    <row r="389" spans="1:12" ht="14.4">
      <c r="A389" s="25"/>
      <c r="B389" s="16"/>
      <c r="C389" s="11"/>
      <c r="D389" s="12" t="s">
        <v>24</v>
      </c>
      <c r="E389" s="63" t="s">
        <v>64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4.4">
      <c r="A390" s="25"/>
      <c r="B390" s="16"/>
      <c r="C390" s="11"/>
      <c r="D390" s="7" t="s">
        <v>27</v>
      </c>
      <c r="E390" s="60" t="s">
        <v>117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58</v>
      </c>
      <c r="L390" s="51">
        <v>2.73</v>
      </c>
    </row>
    <row r="391" spans="1:12" ht="15" thickBot="1">
      <c r="A391" s="26"/>
      <c r="B391" s="18"/>
      <c r="C391" s="8"/>
      <c r="D391" s="19" t="s">
        <v>39</v>
      </c>
      <c r="E391" s="9"/>
      <c r="F391" s="21">
        <f>SUM(F384:F390)</f>
        <v>687</v>
      </c>
      <c r="G391" s="21">
        <f t="shared" ref="G391:J391" si="219">SUM(G384:G390)</f>
        <v>14.406000000000001</v>
      </c>
      <c r="H391" s="21">
        <f t="shared" si="219"/>
        <v>16.044</v>
      </c>
      <c r="I391" s="21">
        <f t="shared" si="219"/>
        <v>76.040000000000006</v>
      </c>
      <c r="J391" s="21">
        <f t="shared" si="219"/>
        <v>545.81999999999994</v>
      </c>
      <c r="K391" s="27"/>
      <c r="L391" s="21">
        <f t="shared" ref="L391:L433" si="220">SUM(L384:L390)</f>
        <v>76.38</v>
      </c>
    </row>
    <row r="392" spans="1:12" ht="28.8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9" t="s">
        <v>118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119</v>
      </c>
      <c r="L392" s="51">
        <v>12.56</v>
      </c>
    </row>
    <row r="393" spans="1:12" ht="14.4">
      <c r="A393" s="25"/>
      <c r="B393" s="16"/>
      <c r="C393" s="11"/>
      <c r="D393" s="7" t="s">
        <v>22</v>
      </c>
      <c r="E393" s="50" t="s">
        <v>54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55</v>
      </c>
      <c r="L393" s="51">
        <v>3.45</v>
      </c>
    </row>
    <row r="394" spans="1:12" ht="14.4">
      <c r="A394" s="25"/>
      <c r="B394" s="16"/>
      <c r="C394" s="11"/>
      <c r="D394" s="7" t="s">
        <v>23</v>
      </c>
      <c r="E394" s="60" t="s">
        <v>51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:J395" si="221">SUM(G392:G394)</f>
        <v>6.3</v>
      </c>
      <c r="H395" s="21">
        <f t="shared" si="221"/>
        <v>2.5</v>
      </c>
      <c r="I395" s="21">
        <f t="shared" si="221"/>
        <v>44.4</v>
      </c>
      <c r="J395" s="21">
        <f t="shared" si="221"/>
        <v>230.9</v>
      </c>
      <c r="K395" s="27"/>
      <c r="L395" s="21">
        <v>17.89</v>
      </c>
    </row>
    <row r="396" spans="1:12" ht="14.4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2">SUM(G396:G404)</f>
        <v>0</v>
      </c>
      <c r="H405" s="21">
        <f t="shared" si="222"/>
        <v>0</v>
      </c>
      <c r="I405" s="21">
        <f t="shared" si="222"/>
        <v>0</v>
      </c>
      <c r="J405" s="21">
        <f t="shared" si="222"/>
        <v>0</v>
      </c>
      <c r="K405" s="27"/>
      <c r="L405" s="21">
        <f t="shared" ref="L405" ca="1" si="223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/>
      <c r="F406" s="51"/>
      <c r="G406" s="51"/>
      <c r="H406" s="51"/>
      <c r="I406" s="51"/>
      <c r="J406" s="51"/>
      <c r="K406" s="86"/>
      <c r="L406" s="51"/>
    </row>
    <row r="407" spans="1:12" ht="14.4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4">SUM(G406:G409)</f>
        <v>0</v>
      </c>
      <c r="H410" s="21">
        <f t="shared" si="224"/>
        <v>0</v>
      </c>
      <c r="I410" s="21">
        <f t="shared" si="224"/>
        <v>0</v>
      </c>
      <c r="J410" s="21">
        <f t="shared" si="224"/>
        <v>0</v>
      </c>
      <c r="K410" s="27"/>
      <c r="L410" s="21">
        <f>SUM(L406:L409)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5">SUM(G411:G416)</f>
        <v>0</v>
      </c>
      <c r="H417" s="21">
        <f t="shared" si="225"/>
        <v>0</v>
      </c>
      <c r="I417" s="21">
        <f t="shared" si="225"/>
        <v>0</v>
      </c>
      <c r="J417" s="21">
        <f t="shared" si="225"/>
        <v>0</v>
      </c>
      <c r="K417" s="27"/>
      <c r="L417" s="21">
        <f t="shared" ref="L417" ca="1" si="226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7">SUM(G418:G423)</f>
        <v>0</v>
      </c>
      <c r="H424" s="21">
        <f t="shared" si="227"/>
        <v>0</v>
      </c>
      <c r="I424" s="21">
        <f t="shared" si="227"/>
        <v>0</v>
      </c>
      <c r="J424" s="21">
        <f t="shared" si="227"/>
        <v>0</v>
      </c>
      <c r="K424" s="27"/>
      <c r="L424" s="21">
        <f t="shared" ref="L424" ca="1" si="228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91" t="s">
        <v>4</v>
      </c>
      <c r="D425" s="92"/>
      <c r="E425" s="33"/>
      <c r="F425" s="34">
        <f>F391+F395+F405+F410+F417+F424</f>
        <v>1177</v>
      </c>
      <c r="G425" s="34">
        <f t="shared" ref="G425:J425" si="229">G391+G395+G405+G410+G417+G424</f>
        <v>20.706</v>
      </c>
      <c r="H425" s="34">
        <f t="shared" si="229"/>
        <v>18.544</v>
      </c>
      <c r="I425" s="34">
        <f t="shared" si="229"/>
        <v>120.44</v>
      </c>
      <c r="J425" s="34">
        <f t="shared" si="229"/>
        <v>776.71999999999991</v>
      </c>
      <c r="K425" s="35"/>
      <c r="L425" s="34">
        <v>94.27</v>
      </c>
    </row>
    <row r="426" spans="1:12" ht="14.4">
      <c r="A426" s="22">
        <v>2</v>
      </c>
      <c r="B426" s="23">
        <v>4</v>
      </c>
      <c r="C426" s="24" t="s">
        <v>20</v>
      </c>
      <c r="D426" s="5" t="s">
        <v>21</v>
      </c>
      <c r="E426" s="60" t="s">
        <v>91</v>
      </c>
      <c r="F426" s="48">
        <v>168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93</v>
      </c>
      <c r="L426" s="48">
        <v>49.9</v>
      </c>
    </row>
    <row r="427" spans="1:12" ht="14.4">
      <c r="A427" s="25"/>
      <c r="B427" s="16"/>
      <c r="C427" s="11"/>
      <c r="D427" s="7" t="s">
        <v>22</v>
      </c>
      <c r="E427" s="63" t="s">
        <v>92</v>
      </c>
      <c r="F427" s="51">
        <v>222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94</v>
      </c>
      <c r="L427" s="51">
        <v>3.09</v>
      </c>
    </row>
    <row r="428" spans="1:12" ht="14.4">
      <c r="A428" s="25"/>
      <c r="B428" s="16"/>
      <c r="C428" s="11"/>
      <c r="D428" s="7" t="s">
        <v>32</v>
      </c>
      <c r="E428" s="50" t="s">
        <v>50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4.4">
      <c r="A429" s="25"/>
      <c r="B429" s="16"/>
      <c r="C429" s="11"/>
      <c r="D429" s="7" t="s">
        <v>33</v>
      </c>
      <c r="E429" s="50" t="s">
        <v>51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4.4">
      <c r="A430" s="25"/>
      <c r="B430" s="16"/>
      <c r="C430" s="11"/>
      <c r="D430" s="7" t="s">
        <v>30</v>
      </c>
      <c r="E430" s="59"/>
      <c r="F430" s="51"/>
      <c r="G430" s="51"/>
      <c r="H430" s="51"/>
      <c r="I430" s="51"/>
      <c r="J430" s="51"/>
      <c r="K430" s="52"/>
      <c r="L430" s="51"/>
    </row>
    <row r="431" spans="1:12" ht="14.4">
      <c r="A431" s="25"/>
      <c r="B431" s="16"/>
      <c r="C431" s="11"/>
      <c r="D431" s="12" t="s">
        <v>24</v>
      </c>
      <c r="E431" s="59" t="s">
        <v>80</v>
      </c>
      <c r="F431" s="84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4.4">
      <c r="A432" s="25"/>
      <c r="B432" s="16"/>
      <c r="C432" s="11"/>
      <c r="D432" s="7" t="s">
        <v>27</v>
      </c>
      <c r="E432" s="59" t="s">
        <v>81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84</v>
      </c>
      <c r="L432" s="51">
        <v>6.41</v>
      </c>
    </row>
    <row r="433" spans="1:12" ht="15" thickBot="1">
      <c r="A433" s="26"/>
      <c r="B433" s="18"/>
      <c r="C433" s="8"/>
      <c r="D433" s="19" t="s">
        <v>39</v>
      </c>
      <c r="E433" s="9"/>
      <c r="F433" s="21">
        <f>SUM(F426:F432)</f>
        <v>608</v>
      </c>
      <c r="G433" s="21">
        <f t="shared" ref="G433:J433" si="230">SUM(G426:G432)</f>
        <v>17.463999999999999</v>
      </c>
      <c r="H433" s="21">
        <f t="shared" si="230"/>
        <v>17.262</v>
      </c>
      <c r="I433" s="21">
        <f t="shared" si="230"/>
        <v>89.695000000000007</v>
      </c>
      <c r="J433" s="21">
        <f t="shared" si="230"/>
        <v>618</v>
      </c>
      <c r="K433" s="27"/>
      <c r="L433" s="21">
        <f t="shared" si="220"/>
        <v>88.91</v>
      </c>
    </row>
    <row r="434" spans="1:12" ht="14.4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64" t="s">
        <v>121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45</v>
      </c>
      <c r="L434" s="51">
        <v>12.25</v>
      </c>
    </row>
    <row r="435" spans="1:12" ht="14.4">
      <c r="A435" s="25"/>
      <c r="B435" s="16"/>
      <c r="C435" s="11"/>
      <c r="D435" s="7" t="s">
        <v>22</v>
      </c>
      <c r="E435" s="50" t="s">
        <v>48</v>
      </c>
      <c r="F435" s="51">
        <v>215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106</v>
      </c>
      <c r="L435" s="51">
        <v>1.65</v>
      </c>
    </row>
    <row r="436" spans="1:12" ht="14.4">
      <c r="A436" s="25"/>
      <c r="B436" s="16"/>
      <c r="C436" s="11"/>
      <c r="D436" s="7" t="s">
        <v>23</v>
      </c>
      <c r="E436" s="60" t="s">
        <v>50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405</v>
      </c>
      <c r="G437" s="21">
        <f t="shared" ref="G437:J437" si="231">SUM(G434:G436)</f>
        <v>7.47</v>
      </c>
      <c r="H437" s="21">
        <f t="shared" si="231"/>
        <v>6.12</v>
      </c>
      <c r="I437" s="21">
        <f t="shared" si="231"/>
        <v>60.47</v>
      </c>
      <c r="J437" s="21">
        <f t="shared" si="231"/>
        <v>328.5</v>
      </c>
      <c r="K437" s="27"/>
      <c r="L437" s="21">
        <v>16.100000000000001</v>
      </c>
    </row>
    <row r="438" spans="1:12" ht="14.4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2">SUM(G438:G446)</f>
        <v>0</v>
      </c>
      <c r="H447" s="21">
        <f t="shared" si="232"/>
        <v>0</v>
      </c>
      <c r="I447" s="21">
        <f t="shared" si="232"/>
        <v>0</v>
      </c>
      <c r="J447" s="21">
        <f t="shared" si="232"/>
        <v>0</v>
      </c>
      <c r="K447" s="27"/>
      <c r="L447" s="21">
        <f t="shared" ref="L447" ca="1" si="233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4"/>
      <c r="F448" s="51"/>
      <c r="G448" s="51"/>
      <c r="H448" s="51"/>
      <c r="I448" s="51"/>
      <c r="J448" s="51"/>
      <c r="K448" s="52"/>
      <c r="L448" s="51"/>
    </row>
    <row r="449" spans="1:12" ht="14.4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4">SUM(G448:G451)</f>
        <v>0</v>
      </c>
      <c r="H452" s="21">
        <f t="shared" si="234"/>
        <v>0</v>
      </c>
      <c r="I452" s="21">
        <f t="shared" si="234"/>
        <v>0</v>
      </c>
      <c r="J452" s="21">
        <f t="shared" si="234"/>
        <v>0</v>
      </c>
      <c r="K452" s="27"/>
      <c r="L452" s="21">
        <f>SUM(L448:L451)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5">SUM(G453:G458)</f>
        <v>0</v>
      </c>
      <c r="H459" s="21">
        <f t="shared" si="235"/>
        <v>0</v>
      </c>
      <c r="I459" s="21">
        <f t="shared" si="235"/>
        <v>0</v>
      </c>
      <c r="J459" s="21">
        <f t="shared" si="235"/>
        <v>0</v>
      </c>
      <c r="K459" s="27"/>
      <c r="L459" s="21">
        <f t="shared" ref="L459" ca="1" si="236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7">SUM(G460:G465)</f>
        <v>0</v>
      </c>
      <c r="H466" s="21">
        <f t="shared" si="237"/>
        <v>0</v>
      </c>
      <c r="I466" s="21">
        <f t="shared" si="237"/>
        <v>0</v>
      </c>
      <c r="J466" s="21">
        <f t="shared" si="237"/>
        <v>0</v>
      </c>
      <c r="K466" s="27"/>
      <c r="L466" s="21">
        <f t="shared" ref="L466" ca="1" si="238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91" t="s">
        <v>4</v>
      </c>
      <c r="D467" s="92"/>
      <c r="E467" s="33"/>
      <c r="F467" s="34">
        <f>F433+F437+F447+F452+F459+F466</f>
        <v>1013</v>
      </c>
      <c r="G467" s="34">
        <f t="shared" ref="G467:J467" si="239">G433+G437+G447+G452+G459+G466</f>
        <v>24.933999999999997</v>
      </c>
      <c r="H467" s="34">
        <f t="shared" si="239"/>
        <v>23.382000000000001</v>
      </c>
      <c r="I467" s="34">
        <f t="shared" si="239"/>
        <v>150.16500000000002</v>
      </c>
      <c r="J467" s="34">
        <f t="shared" si="239"/>
        <v>946.5</v>
      </c>
      <c r="K467" s="35"/>
      <c r="L467" s="34">
        <v>105.01</v>
      </c>
    </row>
    <row r="468" spans="1:12" ht="14.4">
      <c r="A468" s="22">
        <v>2</v>
      </c>
      <c r="B468" s="23">
        <v>5</v>
      </c>
      <c r="C468" s="24" t="s">
        <v>20</v>
      </c>
      <c r="D468" s="5" t="s">
        <v>21</v>
      </c>
      <c r="E468" s="60" t="s">
        <v>122</v>
      </c>
      <c r="F468" s="48">
        <v>100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123</v>
      </c>
      <c r="L468" s="48">
        <v>23.94</v>
      </c>
    </row>
    <row r="469" spans="1:12" ht="14.4">
      <c r="A469" s="25"/>
      <c r="B469" s="16"/>
      <c r="C469" s="11"/>
      <c r="D469" s="7" t="s">
        <v>22</v>
      </c>
      <c r="E469" s="63" t="s">
        <v>124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125</v>
      </c>
      <c r="L469" s="51">
        <v>5.63</v>
      </c>
    </row>
    <row r="470" spans="1:12" ht="14.4">
      <c r="A470" s="25"/>
      <c r="B470" s="16"/>
      <c r="C470" s="11"/>
      <c r="D470" s="7" t="s">
        <v>32</v>
      </c>
      <c r="E470" s="50" t="s">
        <v>50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4.4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4.4">
      <c r="A472" s="25"/>
      <c r="B472" s="16"/>
      <c r="C472" s="11"/>
      <c r="D472" s="7" t="s">
        <v>30</v>
      </c>
      <c r="E472" s="59" t="s">
        <v>56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57</v>
      </c>
      <c r="L472" s="51">
        <v>7.57</v>
      </c>
    </row>
    <row r="473" spans="1:12" ht="14.4">
      <c r="A473" s="25"/>
      <c r="B473" s="16"/>
      <c r="C473" s="11"/>
      <c r="D473" s="12" t="s">
        <v>24</v>
      </c>
      <c r="E473" s="59"/>
      <c r="F473" s="51"/>
      <c r="G473" s="51"/>
      <c r="H473" s="51"/>
      <c r="I473" s="51"/>
      <c r="J473" s="51"/>
      <c r="K473" s="52"/>
      <c r="L473" s="51"/>
    </row>
    <row r="474" spans="1:12" ht="14.4">
      <c r="A474" s="25"/>
      <c r="B474" s="16"/>
      <c r="C474" s="11"/>
      <c r="D474" s="7" t="s">
        <v>27</v>
      </c>
      <c r="E474" s="59" t="s">
        <v>72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76</v>
      </c>
      <c r="L474" s="51">
        <v>2.66</v>
      </c>
    </row>
    <row r="475" spans="1:12" ht="15" thickBot="1">
      <c r="A475" s="26"/>
      <c r="B475" s="18"/>
      <c r="C475" s="8"/>
      <c r="D475" s="19" t="s">
        <v>39</v>
      </c>
      <c r="E475" s="9"/>
      <c r="F475" s="21">
        <f>SUM(F468:F474)</f>
        <v>550</v>
      </c>
      <c r="G475" s="21">
        <f t="shared" ref="G475:J475" si="240">SUM(G468:G474)</f>
        <v>23.207000000000001</v>
      </c>
      <c r="H475" s="21">
        <f t="shared" si="240"/>
        <v>25.136999999999997</v>
      </c>
      <c r="I475" s="21">
        <f t="shared" si="240"/>
        <v>91.88</v>
      </c>
      <c r="J475" s="21">
        <f t="shared" si="240"/>
        <v>562.31999999999994</v>
      </c>
      <c r="K475" s="27"/>
      <c r="L475" s="21">
        <f t="shared" ref="L475:L517" si="241">SUM(L468:L474)</f>
        <v>41.84</v>
      </c>
    </row>
    <row r="476" spans="1:12" ht="14.4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64" t="s">
        <v>100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102</v>
      </c>
      <c r="L476" s="51">
        <v>9.76</v>
      </c>
    </row>
    <row r="477" spans="1:12" ht="14.4">
      <c r="A477" s="25"/>
      <c r="B477" s="16"/>
      <c r="C477" s="11"/>
      <c r="D477" s="7" t="s">
        <v>22</v>
      </c>
      <c r="E477" s="50" t="s">
        <v>48</v>
      </c>
      <c r="F477" s="51">
        <v>215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106</v>
      </c>
      <c r="L477" s="51">
        <v>1.65</v>
      </c>
    </row>
    <row r="478" spans="1:12" ht="14.4">
      <c r="A478" s="25"/>
      <c r="B478" s="16"/>
      <c r="C478" s="11"/>
      <c r="D478" s="7" t="s">
        <v>23</v>
      </c>
      <c r="E478" s="60" t="s">
        <v>50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405</v>
      </c>
      <c r="G479" s="21">
        <f t="shared" ref="G479:J479" si="242">SUM(G476:G478)</f>
        <v>8.67</v>
      </c>
      <c r="H479" s="21">
        <f t="shared" si="242"/>
        <v>6.32</v>
      </c>
      <c r="I479" s="21">
        <f t="shared" si="242"/>
        <v>56.57</v>
      </c>
      <c r="J479" s="21">
        <f t="shared" si="242"/>
        <v>318.60000000000002</v>
      </c>
      <c r="K479" s="27"/>
      <c r="L479" s="21">
        <v>13.61</v>
      </c>
    </row>
    <row r="480" spans="1:12" ht="14.4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3">SUM(G480:G488)</f>
        <v>0</v>
      </c>
      <c r="H489" s="21">
        <f t="shared" si="243"/>
        <v>0</v>
      </c>
      <c r="I489" s="21">
        <f t="shared" si="243"/>
        <v>0</v>
      </c>
      <c r="J489" s="21">
        <f t="shared" si="243"/>
        <v>0</v>
      </c>
      <c r="K489" s="27"/>
      <c r="L489" s="21">
        <f t="shared" ref="L489" ca="1" si="244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4"/>
      <c r="F490" s="51"/>
      <c r="G490" s="51"/>
      <c r="H490" s="51"/>
      <c r="I490" s="51"/>
      <c r="J490" s="51"/>
      <c r="K490" s="52"/>
      <c r="L490" s="51"/>
    </row>
    <row r="491" spans="1:12" ht="14.4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5">SUM(G490:G493)</f>
        <v>0</v>
      </c>
      <c r="H494" s="21">
        <f t="shared" si="245"/>
        <v>0</v>
      </c>
      <c r="I494" s="21">
        <f t="shared" si="245"/>
        <v>0</v>
      </c>
      <c r="J494" s="21">
        <f t="shared" si="245"/>
        <v>0</v>
      </c>
      <c r="K494" s="27"/>
      <c r="L494" s="21">
        <f>SUM(L490:L493)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6">SUM(G495:G500)</f>
        <v>0</v>
      </c>
      <c r="H501" s="21">
        <f t="shared" si="246"/>
        <v>0</v>
      </c>
      <c r="I501" s="21">
        <f t="shared" si="246"/>
        <v>0</v>
      </c>
      <c r="J501" s="21">
        <f t="shared" si="246"/>
        <v>0</v>
      </c>
      <c r="K501" s="27"/>
      <c r="L501" s="21">
        <f t="shared" ref="L501" ca="1" si="247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8">SUM(G502:G507)</f>
        <v>0</v>
      </c>
      <c r="H508" s="21">
        <f t="shared" si="248"/>
        <v>0</v>
      </c>
      <c r="I508" s="21">
        <f t="shared" si="248"/>
        <v>0</v>
      </c>
      <c r="J508" s="21">
        <f t="shared" si="248"/>
        <v>0</v>
      </c>
      <c r="K508" s="27"/>
      <c r="L508" s="21">
        <f t="shared" ref="L508" ca="1" si="249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91" t="s">
        <v>4</v>
      </c>
      <c r="D509" s="92"/>
      <c r="E509" s="33"/>
      <c r="F509" s="34">
        <f>F475+F479+F489+F494+F501+F508</f>
        <v>955</v>
      </c>
      <c r="G509" s="34">
        <f t="shared" ref="G509:J509" si="250">G475+G479+G489+G494+G501+G508</f>
        <v>31.877000000000002</v>
      </c>
      <c r="H509" s="34">
        <f t="shared" si="250"/>
        <v>31.456999999999997</v>
      </c>
      <c r="I509" s="34">
        <f t="shared" si="250"/>
        <v>148.44999999999999</v>
      </c>
      <c r="J509" s="34">
        <f t="shared" si="250"/>
        <v>880.92</v>
      </c>
      <c r="K509" s="35"/>
      <c r="L509" s="34">
        <v>55.45</v>
      </c>
    </row>
    <row r="510" spans="1:12" ht="14.4">
      <c r="A510" s="22">
        <v>2</v>
      </c>
      <c r="B510" s="23">
        <v>6</v>
      </c>
      <c r="C510" s="24" t="s">
        <v>20</v>
      </c>
      <c r="D510" s="5" t="s">
        <v>21</v>
      </c>
      <c r="E510" s="60" t="s">
        <v>126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87</v>
      </c>
      <c r="L510" s="48">
        <v>38.24</v>
      </c>
    </row>
    <row r="511" spans="1:12" ht="14.4">
      <c r="A511" s="25"/>
      <c r="B511" s="16"/>
      <c r="C511" s="11"/>
      <c r="D511" s="7" t="s">
        <v>22</v>
      </c>
      <c r="E511" s="50" t="s">
        <v>48</v>
      </c>
      <c r="F511" s="51">
        <v>215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106</v>
      </c>
      <c r="L511" s="51">
        <v>1.65</v>
      </c>
    </row>
    <row r="512" spans="1:12" ht="14.4">
      <c r="A512" s="25"/>
      <c r="B512" s="16"/>
      <c r="C512" s="11"/>
      <c r="D512" s="7" t="s">
        <v>32</v>
      </c>
      <c r="E512" s="50" t="s">
        <v>50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4.4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4.4">
      <c r="A514" s="25"/>
      <c r="B514" s="16"/>
      <c r="C514" s="11"/>
      <c r="D514" s="7" t="s">
        <v>30</v>
      </c>
      <c r="E514" s="60" t="s">
        <v>71</v>
      </c>
      <c r="F514" s="51">
        <v>155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75</v>
      </c>
      <c r="L514" s="51">
        <v>3.12</v>
      </c>
    </row>
    <row r="515" spans="1:12" ht="14.4">
      <c r="A515" s="25"/>
      <c r="B515" s="16"/>
      <c r="C515" s="11"/>
      <c r="D515" s="12" t="s">
        <v>24</v>
      </c>
      <c r="E515" s="60" t="s">
        <v>117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58</v>
      </c>
      <c r="L515" s="51">
        <v>2.73</v>
      </c>
    </row>
    <row r="516" spans="1:12" ht="14.4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:J517" si="251">SUM(G510:G516)</f>
        <v>22.335999999999999</v>
      </c>
      <c r="H517" s="21">
        <f t="shared" si="251"/>
        <v>20.631</v>
      </c>
      <c r="I517" s="21">
        <f t="shared" si="251"/>
        <v>69.92</v>
      </c>
      <c r="J517" s="21">
        <f t="shared" si="251"/>
        <v>577.92000000000007</v>
      </c>
      <c r="K517" s="27"/>
      <c r="L517" s="21">
        <f t="shared" si="241"/>
        <v>47.779999999999994</v>
      </c>
    </row>
    <row r="518" spans="1:12" ht="14.4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64" t="s">
        <v>127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128</v>
      </c>
      <c r="L518" s="51">
        <v>10.95</v>
      </c>
    </row>
    <row r="519" spans="1:12" ht="14.4">
      <c r="A519" s="25"/>
      <c r="B519" s="16"/>
      <c r="C519" s="11"/>
      <c r="D519" s="7" t="s">
        <v>22</v>
      </c>
      <c r="E519" s="50" t="s">
        <v>48</v>
      </c>
      <c r="F519" s="51">
        <v>215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120</v>
      </c>
      <c r="L519" s="51">
        <v>1.65</v>
      </c>
    </row>
    <row r="520" spans="1:12" ht="14.4">
      <c r="A520" s="25"/>
      <c r="B520" s="16"/>
      <c r="C520" s="11"/>
      <c r="D520" s="7" t="s">
        <v>23</v>
      </c>
      <c r="E520" s="60" t="s">
        <v>51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4.4">
      <c r="A521" s="26"/>
      <c r="B521" s="18"/>
      <c r="C521" s="8"/>
      <c r="D521" s="19" t="s">
        <v>39</v>
      </c>
      <c r="E521" s="9"/>
      <c r="F521" s="21">
        <f>SUM(F518:F520)</f>
        <v>505</v>
      </c>
      <c r="G521" s="21">
        <f t="shared" ref="G521:J521" si="252">SUM(G518:G520)</f>
        <v>10.33</v>
      </c>
      <c r="H521" s="21">
        <f t="shared" si="252"/>
        <v>2.6999999999999997</v>
      </c>
      <c r="I521" s="21">
        <f t="shared" si="252"/>
        <v>45.97</v>
      </c>
      <c r="J521" s="21">
        <f t="shared" si="252"/>
        <v>254.9</v>
      </c>
      <c r="K521" s="27"/>
      <c r="L521" s="21">
        <v>14.48</v>
      </c>
    </row>
    <row r="522" spans="1:12" ht="14.4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3">SUM(G522:G530)</f>
        <v>0</v>
      </c>
      <c r="H531" s="21">
        <f t="shared" si="253"/>
        <v>0</v>
      </c>
      <c r="I531" s="21">
        <f t="shared" si="253"/>
        <v>0</v>
      </c>
      <c r="J531" s="21">
        <f t="shared" si="253"/>
        <v>0</v>
      </c>
      <c r="K531" s="27"/>
      <c r="L531" s="21">
        <f t="shared" ref="L531" ca="1" si="254">SUM(L528:L536)</f>
        <v>0</v>
      </c>
    </row>
    <row r="532" spans="1:12" ht="14.4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5">SUM(G532:G535)</f>
        <v>0</v>
      </c>
      <c r="H536" s="21">
        <f t="shared" si="255"/>
        <v>0</v>
      </c>
      <c r="I536" s="21">
        <f t="shared" si="255"/>
        <v>0</v>
      </c>
      <c r="J536" s="21">
        <f t="shared" si="255"/>
        <v>0</v>
      </c>
      <c r="K536" s="27"/>
      <c r="L536" s="21">
        <f t="shared" ref="L536" ca="1" si="256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7">SUM(G537:G542)</f>
        <v>0</v>
      </c>
      <c r="H543" s="21">
        <f t="shared" si="257"/>
        <v>0</v>
      </c>
      <c r="I543" s="21">
        <f t="shared" si="257"/>
        <v>0</v>
      </c>
      <c r="J543" s="21">
        <f t="shared" si="257"/>
        <v>0</v>
      </c>
      <c r="K543" s="27"/>
      <c r="L543" s="21">
        <f t="shared" ref="L543" ca="1" si="258">SUM(L537:L545)</f>
        <v>0</v>
      </c>
    </row>
    <row r="544" spans="1:12" ht="14.4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9">SUM(G544:G549)</f>
        <v>0</v>
      </c>
      <c r="H550" s="21">
        <f t="shared" si="259"/>
        <v>0</v>
      </c>
      <c r="I550" s="21">
        <f t="shared" si="259"/>
        <v>0</v>
      </c>
      <c r="J550" s="21">
        <f t="shared" si="259"/>
        <v>0</v>
      </c>
      <c r="K550" s="27"/>
      <c r="L550" s="21">
        <f t="shared" ref="L550" ca="1" si="260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91" t="s">
        <v>4</v>
      </c>
      <c r="D551" s="92"/>
      <c r="E551" s="33"/>
      <c r="F551" s="34">
        <f>F517+F521+F531+F536+F543+F550</f>
        <v>1065</v>
      </c>
      <c r="G551" s="34">
        <f t="shared" ref="G551:J551" si="261">G517+G521+G531+G536+G543+G550</f>
        <v>32.665999999999997</v>
      </c>
      <c r="H551" s="34">
        <f t="shared" si="261"/>
        <v>23.331</v>
      </c>
      <c r="I551" s="34">
        <f t="shared" si="261"/>
        <v>115.89</v>
      </c>
      <c r="J551" s="34">
        <f t="shared" si="261"/>
        <v>832.82</v>
      </c>
      <c r="K551" s="35"/>
      <c r="L551" s="34">
        <v>62.26</v>
      </c>
    </row>
    <row r="552" spans="1:12" ht="14.4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2">SUM(G552:G558)</f>
        <v>0</v>
      </c>
      <c r="H559" s="21">
        <f t="shared" si="262"/>
        <v>0</v>
      </c>
      <c r="I559" s="21">
        <f t="shared" si="262"/>
        <v>0</v>
      </c>
      <c r="J559" s="21">
        <f t="shared" si="262"/>
        <v>0</v>
      </c>
      <c r="K559" s="27"/>
      <c r="L559" s="21">
        <f t="shared" ref="L559" si="263">SUM(L552:L558)</f>
        <v>0</v>
      </c>
    </row>
    <row r="560" spans="1:12" ht="14.4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4">SUM(G560:G562)</f>
        <v>0</v>
      </c>
      <c r="H563" s="21">
        <f t="shared" si="264"/>
        <v>0</v>
      </c>
      <c r="I563" s="21">
        <f t="shared" si="264"/>
        <v>0</v>
      </c>
      <c r="J563" s="21">
        <f t="shared" si="264"/>
        <v>0</v>
      </c>
      <c r="K563" s="27"/>
      <c r="L563" s="21">
        <f t="shared" ref="L563" ca="1" si="265">SUM(L560:L568)</f>
        <v>0</v>
      </c>
    </row>
    <row r="564" spans="1:12" ht="14.4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6">SUM(G564:G572)</f>
        <v>0</v>
      </c>
      <c r="H573" s="21">
        <f t="shared" si="266"/>
        <v>0</v>
      </c>
      <c r="I573" s="21">
        <f t="shared" si="266"/>
        <v>0</v>
      </c>
      <c r="J573" s="21">
        <f t="shared" si="266"/>
        <v>0</v>
      </c>
      <c r="K573" s="27"/>
      <c r="L573" s="21">
        <f t="shared" ref="L573" ca="1" si="267">SUM(L570:L578)</f>
        <v>0</v>
      </c>
    </row>
    <row r="574" spans="1:12" ht="14.4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8">SUM(G574:G577)</f>
        <v>0</v>
      </c>
      <c r="H578" s="21">
        <f t="shared" si="268"/>
        <v>0</v>
      </c>
      <c r="I578" s="21">
        <f t="shared" si="268"/>
        <v>0</v>
      </c>
      <c r="J578" s="21">
        <f t="shared" si="268"/>
        <v>0</v>
      </c>
      <c r="K578" s="27"/>
      <c r="L578" s="21">
        <f t="shared" ref="L578" ca="1" si="269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0">SUM(G579:G584)</f>
        <v>0</v>
      </c>
      <c r="H585" s="21">
        <f t="shared" si="270"/>
        <v>0</v>
      </c>
      <c r="I585" s="21">
        <f t="shared" si="270"/>
        <v>0</v>
      </c>
      <c r="J585" s="21">
        <f t="shared" si="270"/>
        <v>0</v>
      </c>
      <c r="K585" s="27"/>
      <c r="L585" s="21">
        <f t="shared" ref="L585" ca="1" si="271">SUM(L579:L587)</f>
        <v>0</v>
      </c>
    </row>
    <row r="586" spans="1:12" ht="14.4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2">SUM(G586:G591)</f>
        <v>0</v>
      </c>
      <c r="H592" s="21">
        <f t="shared" si="272"/>
        <v>0</v>
      </c>
      <c r="I592" s="21">
        <f t="shared" si="272"/>
        <v>0</v>
      </c>
      <c r="J592" s="21">
        <f t="shared" si="272"/>
        <v>0</v>
      </c>
      <c r="K592" s="27"/>
      <c r="L592" s="21">
        <f t="shared" ref="L592" ca="1" si="273">SUM(L586:L594)</f>
        <v>0</v>
      </c>
    </row>
    <row r="593" spans="1:12" ht="15" thickBot="1">
      <c r="A593" s="37">
        <f>A552</f>
        <v>2</v>
      </c>
      <c r="B593" s="38">
        <f>B552</f>
        <v>7</v>
      </c>
      <c r="C593" s="88" t="s">
        <v>4</v>
      </c>
      <c r="D593" s="89"/>
      <c r="E593" s="39"/>
      <c r="F593" s="40">
        <f>F559+F563+F573+F578+F585+F592</f>
        <v>0</v>
      </c>
      <c r="G593" s="40">
        <f t="shared" ref="G593" si="274">G559+G563+G573+G578+G585+G592</f>
        <v>0</v>
      </c>
      <c r="H593" s="40">
        <f t="shared" ref="H593" si="275">H559+H563+H573+H578+H585+H592</f>
        <v>0</v>
      </c>
      <c r="I593" s="40">
        <f t="shared" ref="I593" si="276">I559+I563+I573+I578+I585+I592</f>
        <v>0</v>
      </c>
      <c r="J593" s="40">
        <f t="shared" ref="J593" si="277">J559+J563+J573+J578+J585+J592</f>
        <v>0</v>
      </c>
      <c r="K593" s="41"/>
      <c r="L593" s="34">
        <f ca="1">L559+L563+L573+L578+L585+L592</f>
        <v>0</v>
      </c>
    </row>
    <row r="594" spans="1:12" ht="13.8" thickBot="1">
      <c r="A594" s="29"/>
      <c r="B594" s="30"/>
      <c r="C594" s="90" t="s">
        <v>5</v>
      </c>
      <c r="D594" s="90"/>
      <c r="E594" s="9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1032.6666666666667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27.515583333333336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24.823166666666669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139.06558333333336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897.07916666666654</v>
      </c>
      <c r="K594" s="42"/>
      <c r="L594" s="42">
        <v>895.79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  <ignoredErrors>
    <ignoredError sqref="L139 L181" formulaRange="1"/>
    <ignoredError sqref="K1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gazrail1989@gmail.com</cp:lastModifiedBy>
  <dcterms:created xsi:type="dcterms:W3CDTF">2022-05-16T14:23:56Z</dcterms:created>
  <dcterms:modified xsi:type="dcterms:W3CDTF">2023-10-14T20:39:42Z</dcterms:modified>
</cp:coreProperties>
</file>