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55" i="1" l="1"/>
  <c r="H452" i="1"/>
  <c r="G101" i="1"/>
  <c r="F257" i="1" l="1"/>
  <c r="F173" i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G307" i="1"/>
  <c r="H307" i="1"/>
  <c r="L307" i="1"/>
  <c r="J307" i="1"/>
  <c r="I307" i="1"/>
  <c r="L227" i="1"/>
  <c r="J227" i="1"/>
  <c r="I227" i="1"/>
  <c r="H227" i="1"/>
  <c r="G227" i="1"/>
  <c r="L223" i="1"/>
  <c r="J223" i="1"/>
  <c r="I223" i="1"/>
  <c r="H223" i="1"/>
  <c r="G223" i="1"/>
  <c r="L200" i="1"/>
  <c r="J200" i="1"/>
  <c r="I200" i="1"/>
  <c r="H200" i="1"/>
  <c r="G200" i="1"/>
  <c r="L185" i="1"/>
  <c r="J185" i="1"/>
  <c r="I185" i="1"/>
  <c r="H185" i="1"/>
  <c r="G185" i="1"/>
  <c r="L181" i="1"/>
  <c r="J181" i="1"/>
  <c r="J215" i="1" s="1"/>
  <c r="I181" i="1"/>
  <c r="H181" i="1"/>
  <c r="G181" i="1"/>
  <c r="L158" i="1"/>
  <c r="J158" i="1"/>
  <c r="I158" i="1"/>
  <c r="H158" i="1"/>
  <c r="G158" i="1"/>
  <c r="L143" i="1"/>
  <c r="J143" i="1"/>
  <c r="I143" i="1"/>
  <c r="H143" i="1"/>
  <c r="G143" i="1"/>
  <c r="L139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H59" i="1"/>
  <c r="G59" i="1"/>
  <c r="L55" i="1"/>
  <c r="J55" i="1"/>
  <c r="I55" i="1"/>
  <c r="I89" i="1" s="1"/>
  <c r="H55" i="1"/>
  <c r="L32" i="1"/>
  <c r="J32" i="1"/>
  <c r="I32" i="1"/>
  <c r="H32" i="1"/>
  <c r="G32" i="1"/>
  <c r="H17" i="1"/>
  <c r="I17" i="1"/>
  <c r="L17" i="1"/>
  <c r="J17" i="1"/>
  <c r="G17" i="1"/>
  <c r="L13" i="1"/>
  <c r="J13" i="1"/>
  <c r="I13" i="1"/>
  <c r="H13" i="1"/>
  <c r="G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17" i="1"/>
  <c r="L551" i="1" s="1"/>
  <c r="J517" i="1"/>
  <c r="I517" i="1"/>
  <c r="H517" i="1"/>
  <c r="G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J475" i="1"/>
  <c r="I475" i="1"/>
  <c r="H475" i="1"/>
  <c r="G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33" i="1"/>
  <c r="L467" i="1" s="1"/>
  <c r="J433" i="1"/>
  <c r="I433" i="1"/>
  <c r="H433" i="1"/>
  <c r="G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593" i="1"/>
  <c r="L563" i="1"/>
  <c r="L573" i="1"/>
  <c r="L578" i="1"/>
  <c r="L531" i="1"/>
  <c r="L536" i="1"/>
  <c r="L382" i="1"/>
  <c r="L405" i="1"/>
  <c r="L417" i="1"/>
  <c r="L489" i="1"/>
  <c r="L375" i="1"/>
  <c r="L340" i="1"/>
  <c r="L592" i="1"/>
  <c r="L466" i="1"/>
  <c r="L447" i="1"/>
  <c r="L508" i="1"/>
  <c r="L543" i="1"/>
  <c r="L363" i="1"/>
  <c r="L459" i="1"/>
  <c r="L501" i="1"/>
  <c r="L321" i="1"/>
  <c r="L585" i="1"/>
  <c r="L333" i="1"/>
  <c r="L424" i="1"/>
  <c r="L550" i="1"/>
</calcChain>
</file>

<file path=xl/sharedStrings.xml><?xml version="1.0" encoding="utf-8"?>
<sst xmlns="http://schemas.openxmlformats.org/spreadsheetml/2006/main" count="738" uniqueCount="123">
  <si>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</si>
  <si>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</si>
  <si>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</si>
  <si>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</si>
  <si>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</si>
  <si>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</si>
  <si>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</si>
  <si>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</si>
  <si>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</si>
  <si>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</si>
  <si>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</si>
  <si>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</si>
  <si>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</si>
  <si>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</si>
  <si>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</si>
  <si>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</si>
  <si>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</si>
  <si>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</si>
  <si>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</si>
  <si>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</si>
  <si>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</si>
  <si>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</si>
  <si>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</si>
  <si>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</si>
  <si>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</si>
  <si>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</si>
  <si>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</si>
  <si>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</si>
  <si>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</si>
  <si>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</si>
  <si>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</si>
  <si>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</si>
  <si>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</si>
  <si>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</si>
  <si>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</si>
  <si>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</si>
  <si>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</si>
  <si>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</si>
  <si>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</si>
  <si>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</si>
  <si>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</si>
  <si>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</si>
  <si>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</si>
  <si>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</si>
  <si>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</si>
  <si>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</si>
  <si>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</si>
  <si>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</si>
  <si>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салат из белокочанной капусты</t>
  </si>
  <si>
    <t>фрикадельки  в соусе</t>
  </si>
  <si>
    <t>каша полбяная вязкая</t>
  </si>
  <si>
    <t>чай с сахаром</t>
  </si>
  <si>
    <t>ржано-пшеничный</t>
  </si>
  <si>
    <t>№45/2015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</si>
  <si>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</si>
  <si>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</si>
  <si>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</si>
  <si>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</si>
  <si>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</si>
  <si>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</si>
  <si>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</si>
  <si>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</si>
  <si>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</si>
  <si>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</si>
  <si>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</si>
  <si>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</si>
  <si>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</si>
  <si>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</si>
  <si>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</si>
  <si>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 xml:space="preserve">салат из моркови с сахаром </t>
  </si>
  <si>
    <t>234/2015</t>
  </si>
  <si>
    <t>312/2015</t>
  </si>
  <si>
    <t>67/2015</t>
  </si>
  <si>
    <t>62/2015</t>
  </si>
  <si>
    <t>пельмени мясные отварные</t>
  </si>
  <si>
    <t>салат овощной с яблоками</t>
  </si>
  <si>
    <t>392/2015</t>
  </si>
  <si>
    <t>56/2015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</si>
  <si>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</si>
  <si>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</si>
  <si>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</si>
  <si>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</si>
  <si>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</si>
  <si>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</si>
  <si>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</si>
  <si>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</si>
  <si>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</si>
  <si>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</si>
  <si>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</si>
  <si>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</si>
  <si>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</si>
  <si>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</si>
  <si>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</si>
  <si>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салат из моркови с сахаром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</si>
  <si>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</si>
  <si>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</si>
  <si>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</si>
  <si>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</si>
  <si>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</si>
  <si>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</si>
  <si>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</si>
  <si>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</si>
  <si>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</si>
  <si>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</si>
  <si>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</si>
  <si>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</si>
  <si>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</si>
  <si>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</si>
  <si>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</si>
  <si>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</si>
  <si>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</si>
  <si>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</si>
  <si>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</si>
  <si>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</si>
  <si>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</si>
  <si>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</si>
  <si>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</si>
  <si>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</si>
  <si>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</si>
  <si>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</si>
  <si>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</si>
  <si>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МБОУ КСШ №4</t>
  </si>
  <si>
    <t>Минимуллина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</si>
</sst>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88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7" fontId="4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3" fillId="0" borderId="2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2" fontId="4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420" activePane="bottomRight" state="frozen"/>
      <selection pane="topRight" activeCell="E1" sqref="E1"/>
      <selection pane="bottomLeft" activeCell="A6" sqref="A6"/>
      <selection pane="bottomRight" activeCell="N582" sqref="N5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45" customHeight="1" x14ac:dyDescent="0.25">
      <c r="A1" s="1" t="s">
        <v>7</v>
      </c>
      <c r="C1" s="79" t="s">
        <v>121</v>
      </c>
      <c r="D1" s="80"/>
      <c r="E1" s="81"/>
      <c r="F1" s="13" t="s">
        <v>16</v>
      </c>
      <c r="G1" s="2" t="s">
        <v>17</v>
      </c>
      <c r="H1" s="82" t="s">
        <v>66</v>
      </c>
      <c r="I1" s="82"/>
      <c r="J1" s="82"/>
      <c r="K1" s="82"/>
    </row>
    <row r="2" spans="1:12" ht="18" x14ac:dyDescent="0.2">
      <c r="A2" s="43" t="s">
        <v>6</v>
      </c>
      <c r="C2" s="2"/>
      <c r="G2" s="2" t="s">
        <v>18</v>
      </c>
      <c r="H2" s="82" t="s">
        <v>122</v>
      </c>
      <c r="I2" s="82"/>
      <c r="J2" s="82"/>
      <c r="K2" s="8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68" t="s">
        <v>94</v>
      </c>
      <c r="E6" s="47" t="s">
        <v>100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101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51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92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52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87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89</v>
      </c>
      <c r="L11" s="51">
        <v>7.42</v>
      </c>
    </row>
    <row r="12" spans="1:12" ht="15" x14ac:dyDescent="0.25">
      <c r="A12" s="25"/>
      <c r="B12" s="16"/>
      <c r="C12" s="11"/>
      <c r="D12" s="6" t="s">
        <v>27</v>
      </c>
      <c r="E12" s="50" t="s">
        <v>48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>
        <v>45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61.839999999999996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94</v>
      </c>
      <c r="E14" s="50" t="s">
        <v>110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13.68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54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19.049999999999997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80.889999999999986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91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51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52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80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85</v>
      </c>
      <c r="L52" s="71">
        <v>7.9</v>
      </c>
    </row>
    <row r="53" spans="1:12" ht="15" x14ac:dyDescent="0.25">
      <c r="A53" s="15"/>
      <c r="B53" s="16"/>
      <c r="C53" s="11"/>
      <c r="D53" s="6" t="s">
        <v>27</v>
      </c>
      <c r="E53" s="50" t="s">
        <v>93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>
        <v>62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 t="shared" ref="H55:J55" si="2">SUM(H48:H54)</f>
        <v>19.259</v>
      </c>
      <c r="I55" s="21">
        <f t="shared" si="2"/>
        <v>70.543999999999997</v>
      </c>
      <c r="J55" s="21">
        <f t="shared" si="2"/>
        <v>527.42000000000007</v>
      </c>
      <c r="K55" s="27"/>
      <c r="L55" s="21">
        <f>SUM(L48:L54)</f>
        <v>42.699999999999996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98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99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51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92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52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3">SUM(H56:H58)</f>
        <v>2.9</v>
      </c>
      <c r="I59" s="21">
        <f t="shared" si="3"/>
        <v>38.799999999999997</v>
      </c>
      <c r="J59" s="21">
        <f t="shared" si="3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4">SUM(H70:H73)</f>
        <v>0</v>
      </c>
      <c r="I74" s="69">
        <f t="shared" si="4"/>
        <v>0</v>
      </c>
      <c r="J74" s="69">
        <f t="shared" si="4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57.39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96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51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52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61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64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81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82</v>
      </c>
      <c r="L98" s="51">
        <v>11.07</v>
      </c>
    </row>
    <row r="99" spans="1:12" ht="15" x14ac:dyDescent="0.25">
      <c r="A99" s="25"/>
      <c r="B99" s="16"/>
      <c r="C99" s="11"/>
      <c r="D99" s="6" t="s">
        <v>22</v>
      </c>
      <c r="E99" s="50" t="s">
        <v>51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92</v>
      </c>
      <c r="L99" s="51">
        <v>1.3</v>
      </c>
    </row>
    <row r="100" spans="1:12" ht="15" x14ac:dyDescent="0.25">
      <c r="A100" s="25"/>
      <c r="B100" s="16"/>
      <c r="C100" s="11"/>
      <c r="D100" s="6" t="s">
        <v>33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14.290000000000001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53.080000000000005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68" t="s">
        <v>94</v>
      </c>
      <c r="E132" s="47" t="s">
        <v>104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88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51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92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52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105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15.54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75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77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70.37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113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54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114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89.580000000000013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109</v>
      </c>
      <c r="E174" s="47" t="s">
        <v>74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76</v>
      </c>
      <c r="L174" s="48">
        <v>71.41</v>
      </c>
    </row>
    <row r="175" spans="1:12" ht="15" x14ac:dyDescent="0.25">
      <c r="A175" s="25"/>
      <c r="B175" s="16"/>
      <c r="C175" s="11"/>
      <c r="D175" s="6" t="s">
        <v>22</v>
      </c>
      <c r="E175" s="50" t="s">
        <v>60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63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52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48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108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80.569999999999993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115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55</v>
      </c>
      <c r="L182" s="51">
        <v>12</v>
      </c>
    </row>
    <row r="183" spans="1:12" ht="15" x14ac:dyDescent="0.25">
      <c r="A183" s="25"/>
      <c r="B183" s="16"/>
      <c r="C183" s="11"/>
      <c r="D183" s="6" t="s">
        <v>22</v>
      </c>
      <c r="E183" s="50" t="s">
        <v>51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92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15.22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95.789999999999992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116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51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92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52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103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71</v>
      </c>
      <c r="L220" s="51">
        <v>12.11</v>
      </c>
    </row>
    <row r="221" spans="1:12" ht="15" x14ac:dyDescent="0.25">
      <c r="A221" s="25"/>
      <c r="B221" s="16"/>
      <c r="C221" s="11"/>
      <c r="D221" s="6" t="s">
        <v>27</v>
      </c>
      <c r="E221" s="50" t="s">
        <v>93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73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46.76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117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72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54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52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64.89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94</v>
      </c>
      <c r="E300" s="63" t="s">
        <v>59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62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51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57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52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48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53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95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65</v>
      </c>
      <c r="L308" s="48">
        <v>12.56</v>
      </c>
    </row>
    <row r="309" spans="1:12" ht="25.5" x14ac:dyDescent="0.25">
      <c r="A309" s="25"/>
      <c r="B309" s="16"/>
      <c r="C309" s="11"/>
      <c r="D309" s="7" t="s">
        <v>22</v>
      </c>
      <c r="E309" s="50" t="s">
        <v>51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57</v>
      </c>
      <c r="L309" s="51">
        <v>1.3</v>
      </c>
    </row>
    <row r="310" spans="1:12" ht="15" x14ac:dyDescent="0.25">
      <c r="A310" s="25"/>
      <c r="B310" s="16"/>
      <c r="C310" s="11"/>
      <c r="D310" s="7" t="s">
        <v>23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15.780000000000001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5">SUM(G312:G320)</f>
        <v>0</v>
      </c>
      <c r="H321" s="21">
        <f t="shared" ref="H321" si="6">SUM(H312:H320)</f>
        <v>0</v>
      </c>
      <c r="I321" s="21">
        <f t="shared" ref="I321" si="7">SUM(I312:I320)</f>
        <v>0</v>
      </c>
      <c r="J321" s="21">
        <f t="shared" ref="J321" si="8">SUM(J312:J320)</f>
        <v>0</v>
      </c>
      <c r="K321" s="27"/>
      <c r="L321" s="21">
        <f t="shared" ref="L321" ca="1" si="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0">SUM(G327:G332)</f>
        <v>0</v>
      </c>
      <c r="H333" s="21">
        <f t="shared" ref="H333" si="11">SUM(H327:H332)</f>
        <v>0</v>
      </c>
      <c r="I333" s="21">
        <f t="shared" ref="I333" si="12">SUM(I327:I332)</f>
        <v>0</v>
      </c>
      <c r="J333" s="21">
        <f t="shared" ref="J333" si="13">SUM(J327:J332)</f>
        <v>0</v>
      </c>
      <c r="K333" s="27"/>
      <c r="L333" s="21">
        <f t="shared" ref="L333" ca="1" si="14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5">SUM(G334:G339)</f>
        <v>0</v>
      </c>
      <c r="H340" s="21">
        <f t="shared" ref="H340" si="16">SUM(H334:H339)</f>
        <v>0</v>
      </c>
      <c r="I340" s="21">
        <f t="shared" ref="I340" si="17">SUM(I334:I339)</f>
        <v>0</v>
      </c>
      <c r="J340" s="21">
        <f t="shared" ref="J340" si="18">SUM(J334:J339)</f>
        <v>0</v>
      </c>
      <c r="K340" s="27"/>
      <c r="L340" s="21">
        <f t="shared" ref="L340" ca="1" si="19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6" t="s">
        <v>4</v>
      </c>
      <c r="D341" s="87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20">H307+H311+H321+H326+H333+H340</f>
        <v>23.950000000000003</v>
      </c>
      <c r="I341" s="34">
        <f t="shared" ref="I341" si="21">I307+I311+I321+I326+I333+I340</f>
        <v>121.50999999999999</v>
      </c>
      <c r="J341" s="34">
        <f t="shared" ref="J341" si="22">J307+J311+J321+J326+J333+J340</f>
        <v>872.7700000000001</v>
      </c>
      <c r="K341" s="35"/>
      <c r="L341" s="34">
        <f>SUM(L326,L311,L307)</f>
        <v>57.1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68" t="s">
        <v>94</v>
      </c>
      <c r="E342" s="50" t="s">
        <v>49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56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60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63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52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50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58</v>
      </c>
      <c r="L346" s="51">
        <v>7.1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61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64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43.27000000000001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118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54</v>
      </c>
      <c r="L351" s="51">
        <v>3.45</v>
      </c>
    </row>
    <row r="352" spans="1:12" ht="15" x14ac:dyDescent="0.25">
      <c r="A352" s="15"/>
      <c r="B352" s="16"/>
      <c r="C352" s="11"/>
      <c r="D352" s="7" t="s">
        <v>23</v>
      </c>
      <c r="E352" s="63" t="s">
        <v>52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3">SUM(G350:G352)</f>
        <v>5.9</v>
      </c>
      <c r="H353" s="21">
        <f t="shared" si="23"/>
        <v>6.3</v>
      </c>
      <c r="I353" s="21">
        <f t="shared" ref="I353" si="24">SUM(I350:I352)</f>
        <v>44.2</v>
      </c>
      <c r="J353" s="21">
        <f t="shared" ref="J353" si="25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6">SUM(G354:G362)</f>
        <v>0</v>
      </c>
      <c r="H363" s="21">
        <f t="shared" ref="H363" si="27">SUM(H354:H362)</f>
        <v>0</v>
      </c>
      <c r="I363" s="21">
        <f t="shared" ref="I363" si="28">SUM(I354:I362)</f>
        <v>0</v>
      </c>
      <c r="J363" s="21">
        <f t="shared" ref="J363" si="29">SUM(J354:J362)</f>
        <v>0</v>
      </c>
      <c r="K363" s="27"/>
      <c r="L363" s="21">
        <f t="shared" ref="L363" ca="1" si="30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1">SUM(G364:G367)</f>
        <v>0</v>
      </c>
      <c r="H368" s="21">
        <f t="shared" ref="H368" si="32">SUM(H364:H367)</f>
        <v>0</v>
      </c>
      <c r="I368" s="21">
        <f t="shared" ref="I368" si="33">SUM(I364:I367)</f>
        <v>0</v>
      </c>
      <c r="J368" s="21">
        <f t="shared" ref="J368" si="34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5">SUM(G369:G374)</f>
        <v>0</v>
      </c>
      <c r="H375" s="21">
        <f t="shared" ref="H375" si="36">SUM(H369:H374)</f>
        <v>0</v>
      </c>
      <c r="I375" s="21">
        <f t="shared" ref="I375" si="37">SUM(I369:I374)</f>
        <v>0</v>
      </c>
      <c r="J375" s="21">
        <f t="shared" ref="J375" si="38">SUM(J369:J374)</f>
        <v>0</v>
      </c>
      <c r="K375" s="27"/>
      <c r="L375" s="21">
        <f t="shared" ref="L375" ca="1" si="39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0">SUM(G376:G381)</f>
        <v>0</v>
      </c>
      <c r="H382" s="21">
        <f t="shared" ref="H382" si="41">SUM(H376:H381)</f>
        <v>0</v>
      </c>
      <c r="I382" s="21">
        <f t="shared" ref="I382" si="42">SUM(I376:I381)</f>
        <v>0</v>
      </c>
      <c r="J382" s="21">
        <f t="shared" ref="J382" si="43">SUM(J376:J381)</f>
        <v>0</v>
      </c>
      <c r="K382" s="27"/>
      <c r="L382" s="21">
        <f t="shared" ref="L382" ca="1" si="44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6" t="s">
        <v>4</v>
      </c>
      <c r="D383" s="87"/>
      <c r="E383" s="33"/>
      <c r="F383" s="34">
        <f>F349+F353+F363+F368+F375+F382</f>
        <v>1057</v>
      </c>
      <c r="G383" s="34">
        <f t="shared" ref="G383" si="45">G349+G353+G363+G368+G375+G382</f>
        <v>21.189</v>
      </c>
      <c r="H383" s="34">
        <f t="shared" ref="H383" si="46">H349+H353+H363+H368+H375+H382</f>
        <v>21.097999999999999</v>
      </c>
      <c r="I383" s="34">
        <f t="shared" ref="I383" si="47">I349+I353+I363+I368+I375+I382</f>
        <v>119.15900000000001</v>
      </c>
      <c r="J383" s="34">
        <f t="shared" ref="J383" si="48">J349+J353+J363+J368+J375+J382</f>
        <v>789.31999999999994</v>
      </c>
      <c r="K383" s="35"/>
      <c r="L383" s="34">
        <f>SUM(L368,L349,L353)</f>
        <v>59.940000000000012</v>
      </c>
    </row>
    <row r="384" spans="1:12" ht="15" x14ac:dyDescent="0.25">
      <c r="A384" s="22">
        <v>2</v>
      </c>
      <c r="B384" s="23">
        <v>3</v>
      </c>
      <c r="C384" s="24" t="s">
        <v>20</v>
      </c>
      <c r="D384" s="68" t="s">
        <v>94</v>
      </c>
      <c r="E384" s="63" t="s">
        <v>67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70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51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57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52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71</v>
      </c>
      <c r="L388" s="51">
        <v>12.11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63" t="s">
        <v>69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73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9">SUM(G384:G390)</f>
        <v>13.576000000000001</v>
      </c>
      <c r="H391" s="21">
        <f t="shared" ref="H391" si="50">SUM(H384:H390)</f>
        <v>15.543999999999999</v>
      </c>
      <c r="I391" s="21">
        <f t="shared" ref="I391" si="51">SUM(I384:I390)</f>
        <v>63.77</v>
      </c>
      <c r="J391" s="21">
        <f t="shared" ref="J391" si="52">SUM(J384:J390)</f>
        <v>484.91999999999996</v>
      </c>
      <c r="K391" s="27"/>
      <c r="L391" s="21">
        <f t="shared" ref="L391:L433" si="53">SUM(L384:L390)</f>
        <v>60.099999999999994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81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111</v>
      </c>
      <c r="L392" s="51">
        <v>12.12</v>
      </c>
    </row>
    <row r="393" spans="1:12" ht="25.5" x14ac:dyDescent="0.25">
      <c r="A393" s="25"/>
      <c r="B393" s="16"/>
      <c r="C393" s="11"/>
      <c r="D393" s="7" t="s">
        <v>22</v>
      </c>
      <c r="E393" s="50" t="s">
        <v>51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57</v>
      </c>
      <c r="L393" s="51">
        <v>1.3</v>
      </c>
    </row>
    <row r="394" spans="1:12" ht="15" x14ac:dyDescent="0.25">
      <c r="A394" s="25"/>
      <c r="B394" s="16"/>
      <c r="C394" s="11"/>
      <c r="D394" s="7" t="s">
        <v>23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4">SUM(G392:G394)</f>
        <v>7.58</v>
      </c>
      <c r="H395" s="21">
        <f t="shared" ref="H395" si="55">SUM(H392:H394)</f>
        <v>6.24</v>
      </c>
      <c r="I395" s="21">
        <f t="shared" ref="I395" si="56">SUM(I392:I394)</f>
        <v>52.3</v>
      </c>
      <c r="J395" s="21">
        <f t="shared" ref="J395" si="57">SUM(J392:J394)</f>
        <v>296.05</v>
      </c>
      <c r="K395" s="27"/>
      <c r="L395" s="21">
        <f>SUM(L392:L394)</f>
        <v>15.34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8">SUM(G396:G404)</f>
        <v>0</v>
      </c>
      <c r="H405" s="21">
        <f t="shared" ref="H405" si="59">SUM(H396:H404)</f>
        <v>0</v>
      </c>
      <c r="I405" s="21">
        <f t="shared" ref="I405" si="60">SUM(I396:I404)</f>
        <v>0</v>
      </c>
      <c r="J405" s="21">
        <f t="shared" ref="J405" si="61">SUM(J396:J404)</f>
        <v>0</v>
      </c>
      <c r="K405" s="27"/>
      <c r="L405" s="21">
        <f t="shared" ref="L405" ca="1" si="62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3">SUM(G406:G409)</f>
        <v>0</v>
      </c>
      <c r="H410" s="21">
        <f t="shared" ref="H410" si="64">SUM(H406:H409)</f>
        <v>0</v>
      </c>
      <c r="I410" s="21">
        <f t="shared" ref="I410" si="65">SUM(I406:I409)</f>
        <v>0</v>
      </c>
      <c r="J410" s="21">
        <f t="shared" ref="J410" si="66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7">SUM(G411:G416)</f>
        <v>0</v>
      </c>
      <c r="H417" s="21">
        <f t="shared" ref="H417" si="68">SUM(H411:H416)</f>
        <v>0</v>
      </c>
      <c r="I417" s="21">
        <f t="shared" ref="I417" si="69">SUM(I411:I416)</f>
        <v>0</v>
      </c>
      <c r="J417" s="21">
        <f t="shared" ref="J417" si="70">SUM(J411:J416)</f>
        <v>0</v>
      </c>
      <c r="K417" s="27"/>
      <c r="L417" s="21">
        <f t="shared" ref="L417" ca="1" si="7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2">SUM(G418:G423)</f>
        <v>0</v>
      </c>
      <c r="H424" s="21">
        <f t="shared" ref="H424" si="73">SUM(H418:H423)</f>
        <v>0</v>
      </c>
      <c r="I424" s="21">
        <f t="shared" ref="I424" si="74">SUM(I418:I423)</f>
        <v>0</v>
      </c>
      <c r="J424" s="21">
        <f t="shared" ref="J424" si="75">SUM(J418:J423)</f>
        <v>0</v>
      </c>
      <c r="K424" s="27"/>
      <c r="L424" s="21">
        <f t="shared" ref="L424" ca="1" si="76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6" t="s">
        <v>4</v>
      </c>
      <c r="D425" s="87"/>
      <c r="E425" s="33"/>
      <c r="F425" s="34">
        <f>F391+F395+F405+F410+F417+F424</f>
        <v>940</v>
      </c>
      <c r="G425" s="34">
        <f t="shared" ref="G425" si="77">G391+G395+G405+G410+G417+G424</f>
        <v>21.155999999999999</v>
      </c>
      <c r="H425" s="34">
        <f t="shared" ref="H425" si="78">H391+H395+H405+H410+H417+H424</f>
        <v>21.783999999999999</v>
      </c>
      <c r="I425" s="34">
        <f t="shared" ref="I425" si="79">I391+I395+I405+I410+I417+I424</f>
        <v>116.07</v>
      </c>
      <c r="J425" s="34">
        <f t="shared" ref="J425" si="80">J391+J395+J405+J410+J417+J424</f>
        <v>780.97</v>
      </c>
      <c r="K425" s="35"/>
      <c r="L425" s="34">
        <f>SUM(L410,L391,L395)</f>
        <v>75.44</v>
      </c>
    </row>
    <row r="426" spans="1:12" ht="15" x14ac:dyDescent="0.25">
      <c r="A426" s="22">
        <v>2</v>
      </c>
      <c r="B426" s="23">
        <v>4</v>
      </c>
      <c r="C426" s="24" t="s">
        <v>20</v>
      </c>
      <c r="D426" s="68" t="s">
        <v>94</v>
      </c>
      <c r="E426" s="77" t="s">
        <v>78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83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84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52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87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89</v>
      </c>
      <c r="L430" s="51">
        <v>7.42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76" t="s">
        <v>48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108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 t="shared" ref="G433" si="81">SUM(G426:G432)</f>
        <v>21.57</v>
      </c>
      <c r="H433" s="21">
        <f t="shared" ref="H433" si="82">SUM(H426:H432)</f>
        <v>18.867999999999999</v>
      </c>
      <c r="I433" s="21">
        <f t="shared" ref="I433" si="83">SUM(I426:I432)</f>
        <v>78.67</v>
      </c>
      <c r="J433" s="21">
        <f t="shared" ref="J433" si="84">SUM(J426:J432)</f>
        <v>559.31999999999994</v>
      </c>
      <c r="K433" s="27"/>
      <c r="L433" s="21">
        <f t="shared" si="53"/>
        <v>48.18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119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90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51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120</v>
      </c>
      <c r="L435" s="51">
        <v>1.3</v>
      </c>
    </row>
    <row r="436" spans="1:12" ht="15" x14ac:dyDescent="0.25">
      <c r="A436" s="25"/>
      <c r="B436" s="16"/>
      <c r="C436" s="11"/>
      <c r="D436" s="7" t="s">
        <v>23</v>
      </c>
      <c r="E436" s="63" t="s">
        <v>52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5">SUM(G434:G436)</f>
        <v>9.5</v>
      </c>
      <c r="H437" s="21">
        <f t="shared" ref="H437" si="86">SUM(H434:H436)</f>
        <v>2.5999999999999996</v>
      </c>
      <c r="I437" s="21">
        <f t="shared" ref="I437" si="87">SUM(I434:I436)</f>
        <v>42.1</v>
      </c>
      <c r="J437" s="21">
        <f t="shared" ref="J437" si="88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9">SUM(G438:G446)</f>
        <v>0</v>
      </c>
      <c r="H447" s="21">
        <f t="shared" ref="H447" si="90">SUM(H438:H446)</f>
        <v>0</v>
      </c>
      <c r="I447" s="21">
        <f t="shared" ref="I447" si="91">SUM(I438:I446)</f>
        <v>0</v>
      </c>
      <c r="J447" s="21">
        <f t="shared" ref="J447" si="92">SUM(J438:J446)</f>
        <v>0</v>
      </c>
      <c r="K447" s="27"/>
      <c r="L447" s="21">
        <f t="shared" ref="L447" ca="1" si="93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94">SUM(G448:G451)</f>
        <v>0</v>
      </c>
      <c r="H452" s="21">
        <f t="shared" ref="H452" si="95">SUM(H448:H451)</f>
        <v>0</v>
      </c>
      <c r="I452" s="21">
        <f t="shared" ref="I452" si="96">SUM(I448:I451)</f>
        <v>0</v>
      </c>
      <c r="J452" s="21">
        <f t="shared" ref="J452" si="97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8">SUM(G453:G458)</f>
        <v>0</v>
      </c>
      <c r="H459" s="21">
        <f t="shared" ref="H459" si="99">SUM(H453:H458)</f>
        <v>0</v>
      </c>
      <c r="I459" s="21">
        <f t="shared" ref="I459" si="100">SUM(I453:I458)</f>
        <v>0</v>
      </c>
      <c r="J459" s="21">
        <f t="shared" ref="J459" si="101">SUM(J453:J458)</f>
        <v>0</v>
      </c>
      <c r="K459" s="27"/>
      <c r="L459" s="21">
        <f t="shared" ref="L459" ca="1" si="10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03">SUM(G460:G465)</f>
        <v>0</v>
      </c>
      <c r="H466" s="21">
        <f t="shared" ref="H466" si="104">SUM(H460:H465)</f>
        <v>0</v>
      </c>
      <c r="I466" s="21">
        <f t="shared" ref="I466" si="105">SUM(I460:I465)</f>
        <v>0</v>
      </c>
      <c r="J466" s="21">
        <f t="shared" ref="J466" si="106">SUM(J460:J465)</f>
        <v>0</v>
      </c>
      <c r="K466" s="27"/>
      <c r="L466" s="21">
        <f t="shared" ref="L466" ca="1" si="10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6" t="s">
        <v>4</v>
      </c>
      <c r="D467" s="87"/>
      <c r="E467" s="33"/>
      <c r="F467" s="34">
        <f>F433+F437+F447+F452+F459+F466</f>
        <v>1045</v>
      </c>
      <c r="G467" s="34">
        <f t="shared" ref="G467" si="108">G433+G437+G447+G452+G459+G466</f>
        <v>31.07</v>
      </c>
      <c r="H467" s="34">
        <f t="shared" ref="H467" si="109">H433+H437+H447+H452+H459+H466</f>
        <v>21.467999999999996</v>
      </c>
      <c r="I467" s="34">
        <f t="shared" ref="I467" si="110">I433+I437+I447+I452+I459+I466</f>
        <v>120.77000000000001</v>
      </c>
      <c r="J467" s="34">
        <f t="shared" ref="J467" si="111">J433+J437+J447+J452+J459+J466</f>
        <v>793.31999999999994</v>
      </c>
      <c r="K467" s="35"/>
      <c r="L467" s="34">
        <f>SUM(L452,L433,L437)</f>
        <v>64.12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68" t="s">
        <v>94</v>
      </c>
      <c r="E468" s="77" t="s">
        <v>116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102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60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63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52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105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106</v>
      </c>
      <c r="L472" s="51">
        <v>15.54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76" t="s">
        <v>75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77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 t="shared" ref="G475" si="112">SUM(G468:G474)</f>
        <v>21.423999999999999</v>
      </c>
      <c r="H475" s="21">
        <f t="shared" ref="H475" si="113">SUM(H468:H474)</f>
        <v>21.122</v>
      </c>
      <c r="I475" s="21">
        <f t="shared" ref="I475" si="114">SUM(I468:I474)</f>
        <v>104.565</v>
      </c>
      <c r="J475" s="21">
        <f t="shared" ref="J475" si="115">SUM(J468:J474)</f>
        <v>703.12</v>
      </c>
      <c r="K475" s="27"/>
      <c r="L475" s="21">
        <f t="shared" ref="L475:L517" si="116">SUM(L468:L474)</f>
        <v>55.55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55</v>
      </c>
      <c r="L476" s="51">
        <v>12</v>
      </c>
    </row>
    <row r="477" spans="1:12" ht="15" x14ac:dyDescent="0.25">
      <c r="A477" s="25"/>
      <c r="B477" s="16"/>
      <c r="C477" s="11"/>
      <c r="D477" s="7" t="s">
        <v>22</v>
      </c>
      <c r="E477" s="50" t="s">
        <v>51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120</v>
      </c>
      <c r="L477" s="51">
        <v>1.3</v>
      </c>
    </row>
    <row r="478" spans="1:12" ht="15" x14ac:dyDescent="0.25">
      <c r="A478" s="25"/>
      <c r="B478" s="16"/>
      <c r="C478" s="11"/>
      <c r="D478" s="7" t="s">
        <v>23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17">SUM(G476:G478)</f>
        <v>7.58</v>
      </c>
      <c r="H479" s="21">
        <f t="shared" ref="H479" si="118">SUM(H476:H478)</f>
        <v>6.3150000000000004</v>
      </c>
      <c r="I479" s="21">
        <f t="shared" ref="I479" si="119">SUM(I476:I478)</f>
        <v>55.599999999999994</v>
      </c>
      <c r="J479" s="21">
        <f t="shared" ref="J479" si="120">SUM(J476:J478)</f>
        <v>309.60000000000002</v>
      </c>
      <c r="K479" s="27"/>
      <c r="L479" s="21">
        <f>SUM(L476:L478)</f>
        <v>15.22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1">SUM(G480:G488)</f>
        <v>0</v>
      </c>
      <c r="H489" s="21">
        <f t="shared" ref="H489" si="122">SUM(H480:H488)</f>
        <v>0</v>
      </c>
      <c r="I489" s="21">
        <f t="shared" ref="I489" si="123">SUM(I480:I488)</f>
        <v>0</v>
      </c>
      <c r="J489" s="21">
        <f t="shared" ref="J489" si="124">SUM(J480:J488)</f>
        <v>0</v>
      </c>
      <c r="K489" s="27"/>
      <c r="L489" s="21">
        <f t="shared" ref="L489" ca="1" si="125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26">SUM(G490:G493)</f>
        <v>0</v>
      </c>
      <c r="H494" s="21">
        <f t="shared" ref="H494" si="127">SUM(H490:H493)</f>
        <v>0</v>
      </c>
      <c r="I494" s="21">
        <f t="shared" ref="I494" si="128">SUM(I490:I493)</f>
        <v>0</v>
      </c>
      <c r="J494" s="21">
        <f t="shared" ref="J494" si="129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0">SUM(G495:G500)</f>
        <v>0</v>
      </c>
      <c r="H501" s="21">
        <f t="shared" ref="H501" si="131">SUM(H495:H500)</f>
        <v>0</v>
      </c>
      <c r="I501" s="21">
        <f t="shared" ref="I501" si="132">SUM(I495:I500)</f>
        <v>0</v>
      </c>
      <c r="J501" s="21">
        <f t="shared" ref="J501" si="133">SUM(J495:J500)</f>
        <v>0</v>
      </c>
      <c r="K501" s="27"/>
      <c r="L501" s="21">
        <f t="shared" ref="L501" ca="1" si="134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35">SUM(G502:G507)</f>
        <v>0</v>
      </c>
      <c r="H508" s="21">
        <f t="shared" ref="H508" si="136">SUM(H502:H507)</f>
        <v>0</v>
      </c>
      <c r="I508" s="21">
        <f t="shared" ref="I508" si="137">SUM(I502:I507)</f>
        <v>0</v>
      </c>
      <c r="J508" s="21">
        <f t="shared" ref="J508" si="138">SUM(J502:J507)</f>
        <v>0</v>
      </c>
      <c r="K508" s="27"/>
      <c r="L508" s="21">
        <f t="shared" ref="L508" ca="1" si="139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6" t="s">
        <v>4</v>
      </c>
      <c r="D509" s="87"/>
      <c r="E509" s="33"/>
      <c r="F509" s="34">
        <f>F475+F479+F489+F494+F501+F508</f>
        <v>952</v>
      </c>
      <c r="G509" s="34">
        <f t="shared" ref="G509" si="140">G475+G479+G489+G494+G501+G508</f>
        <v>29.003999999999998</v>
      </c>
      <c r="H509" s="34">
        <f t="shared" ref="H509" si="141">H475+H479+H489+H494+H501+H508</f>
        <v>27.437000000000001</v>
      </c>
      <c r="I509" s="34">
        <f t="shared" ref="I509" si="142">I475+I479+I489+I494+I501+I508</f>
        <v>160.16499999999999</v>
      </c>
      <c r="J509" s="34">
        <f t="shared" ref="J509" si="143">J475+J479+J489+J494+J501+J508</f>
        <v>1012.72</v>
      </c>
      <c r="K509" s="35"/>
      <c r="L509" s="34">
        <f>SUM(L494,L475,L479)</f>
        <v>70.77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68" t="s">
        <v>94</v>
      </c>
      <c r="E510" s="63" t="s">
        <v>86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88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51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120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52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112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85</v>
      </c>
      <c r="L514" s="51">
        <v>7.91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63" t="s">
        <v>69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73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 t="shared" ref="G517" si="144">SUM(G510:G516)</f>
        <v>23.526000000000003</v>
      </c>
      <c r="H517" s="21">
        <f t="shared" ref="H517" si="145">SUM(H510:H516)</f>
        <v>16.186999999999998</v>
      </c>
      <c r="I517" s="21">
        <f t="shared" ref="I517" si="146">SUM(I510:I516)</f>
        <v>76.05</v>
      </c>
      <c r="J517" s="21">
        <f t="shared" ref="J517" si="147">SUM(J510:J516)</f>
        <v>562.02</v>
      </c>
      <c r="K517" s="27"/>
      <c r="L517" s="21">
        <f t="shared" si="116"/>
        <v>58.469999999999992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107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51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120</v>
      </c>
      <c r="L519" s="51">
        <v>1.3</v>
      </c>
    </row>
    <row r="520" spans="1:12" ht="15" x14ac:dyDescent="0.25">
      <c r="A520" s="25"/>
      <c r="B520" s="16"/>
      <c r="C520" s="11"/>
      <c r="D520" s="7" t="s">
        <v>23</v>
      </c>
      <c r="E520" s="63" t="s">
        <v>52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48">SUM(G518:G520)</f>
        <v>6</v>
      </c>
      <c r="H521" s="21">
        <f t="shared" ref="H521" si="149">SUM(H518:H520)</f>
        <v>2.2999999999999998</v>
      </c>
      <c r="I521" s="21">
        <f t="shared" ref="I521" si="150">SUM(I518:I520)</f>
        <v>36.9</v>
      </c>
      <c r="J521" s="21">
        <f t="shared" ref="J521" si="151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52">SUM(G522:G530)</f>
        <v>0</v>
      </c>
      <c r="H531" s="21">
        <f t="shared" ref="H531" si="153">SUM(H522:H530)</f>
        <v>0</v>
      </c>
      <c r="I531" s="21">
        <f t="shared" ref="I531" si="154">SUM(I522:I530)</f>
        <v>0</v>
      </c>
      <c r="J531" s="21">
        <f t="shared" ref="J531" si="155">SUM(J522:J530)</f>
        <v>0</v>
      </c>
      <c r="K531" s="27"/>
      <c r="L531" s="21">
        <f t="shared" ref="L531" ca="1" si="156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57">SUM(G532:G535)</f>
        <v>0</v>
      </c>
      <c r="H536" s="21">
        <f t="shared" ref="H536" si="158">SUM(H532:H535)</f>
        <v>0</v>
      </c>
      <c r="I536" s="21">
        <f t="shared" ref="I536" si="159">SUM(I532:I535)</f>
        <v>0</v>
      </c>
      <c r="J536" s="21">
        <f t="shared" ref="J536" si="160">SUM(J532:J535)</f>
        <v>0</v>
      </c>
      <c r="K536" s="27"/>
      <c r="L536" s="21">
        <f t="shared" ref="L536" ca="1" si="161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62">SUM(G537:G542)</f>
        <v>0</v>
      </c>
      <c r="H543" s="21">
        <f t="shared" ref="H543" si="163">SUM(H537:H542)</f>
        <v>0</v>
      </c>
      <c r="I543" s="21">
        <f t="shared" ref="I543" si="164">SUM(I537:I542)</f>
        <v>0</v>
      </c>
      <c r="J543" s="21">
        <f t="shared" ref="J543" si="165">SUM(J537:J542)</f>
        <v>0</v>
      </c>
      <c r="K543" s="27"/>
      <c r="L543" s="21">
        <f t="shared" ref="L543" ca="1" si="166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67">SUM(G544:G549)</f>
        <v>0</v>
      </c>
      <c r="H550" s="21">
        <f t="shared" ref="H550" si="168">SUM(H544:H549)</f>
        <v>0</v>
      </c>
      <c r="I550" s="21">
        <f t="shared" ref="I550" si="169">SUM(I544:I549)</f>
        <v>0</v>
      </c>
      <c r="J550" s="21">
        <f t="shared" ref="J550" si="170">SUM(J544:J549)</f>
        <v>0</v>
      </c>
      <c r="K550" s="27"/>
      <c r="L550" s="21">
        <f t="shared" ref="L550" ca="1" si="171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6" t="s">
        <v>4</v>
      </c>
      <c r="D551" s="87"/>
      <c r="E551" s="33"/>
      <c r="F551" s="34">
        <f>F517+F521+F531+F536+F543+F550</f>
        <v>1040</v>
      </c>
      <c r="G551" s="34">
        <f t="shared" ref="G551" si="172">G517+G521+G531+G536+G543+G550</f>
        <v>29.526000000000003</v>
      </c>
      <c r="H551" s="34">
        <f t="shared" ref="H551" si="173">H517+H521+H531+H536+H543+H550</f>
        <v>18.486999999999998</v>
      </c>
      <c r="I551" s="34">
        <f t="shared" ref="I551" si="174">I517+I521+I531+I536+I543+I550</f>
        <v>112.94999999999999</v>
      </c>
      <c r="J551" s="34">
        <f t="shared" ref="J551" si="175">J517+J521+J531+J536+J543+J550</f>
        <v>760.12</v>
      </c>
      <c r="K551" s="35"/>
      <c r="L551" s="34">
        <f>SUM(L517,L521)</f>
        <v>75.53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76">SUM(G552:G558)</f>
        <v>0</v>
      </c>
      <c r="H559" s="21">
        <f t="shared" ref="H559" si="177">SUM(H552:H558)</f>
        <v>0</v>
      </c>
      <c r="I559" s="21">
        <f t="shared" ref="I559" si="178">SUM(I552:I558)</f>
        <v>0</v>
      </c>
      <c r="J559" s="21">
        <f t="shared" ref="J559" si="179">SUM(J552:J558)</f>
        <v>0</v>
      </c>
      <c r="K559" s="27"/>
      <c r="L559" s="21">
        <f t="shared" ref="L559" si="18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1">SUM(G560:G562)</f>
        <v>0</v>
      </c>
      <c r="H563" s="21">
        <f t="shared" ref="H563" si="182">SUM(H560:H562)</f>
        <v>0</v>
      </c>
      <c r="I563" s="21">
        <f t="shared" ref="I563" si="183">SUM(I560:I562)</f>
        <v>0</v>
      </c>
      <c r="J563" s="21">
        <f t="shared" ref="J563" si="184">SUM(J560:J562)</f>
        <v>0</v>
      </c>
      <c r="K563" s="27"/>
      <c r="L563" s="21">
        <f t="shared" ref="L563" ca="1" si="18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86">SUM(G564:G572)</f>
        <v>0</v>
      </c>
      <c r="H573" s="21">
        <f t="shared" ref="H573" si="187">SUM(H564:H572)</f>
        <v>0</v>
      </c>
      <c r="I573" s="21">
        <f t="shared" ref="I573" si="188">SUM(I564:I572)</f>
        <v>0</v>
      </c>
      <c r="J573" s="21">
        <f t="shared" ref="J573" si="189">SUM(J564:J572)</f>
        <v>0</v>
      </c>
      <c r="K573" s="27"/>
      <c r="L573" s="21">
        <f t="shared" ref="L573" ca="1" si="19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1">SUM(G574:G577)</f>
        <v>0</v>
      </c>
      <c r="H578" s="21">
        <f t="shared" ref="H578" si="192">SUM(H574:H577)</f>
        <v>0</v>
      </c>
      <c r="I578" s="21">
        <f t="shared" ref="I578" si="193">SUM(I574:I577)</f>
        <v>0</v>
      </c>
      <c r="J578" s="21">
        <f t="shared" ref="J578" si="194">SUM(J574:J577)</f>
        <v>0</v>
      </c>
      <c r="K578" s="27"/>
      <c r="L578" s="21">
        <f t="shared" ref="L578" ca="1" si="19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96">SUM(G579:G584)</f>
        <v>0</v>
      </c>
      <c r="H585" s="21">
        <f t="shared" ref="H585" si="197">SUM(H579:H584)</f>
        <v>0</v>
      </c>
      <c r="I585" s="21">
        <f t="shared" ref="I585" si="198">SUM(I579:I584)</f>
        <v>0</v>
      </c>
      <c r="J585" s="21">
        <f t="shared" ref="J585" si="199">SUM(J579:J584)</f>
        <v>0</v>
      </c>
      <c r="K585" s="27"/>
      <c r="L585" s="21">
        <f t="shared" ref="L585" ca="1" si="20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1">SUM(G586:G591)</f>
        <v>0</v>
      </c>
      <c r="H592" s="21">
        <f t="shared" ref="H592" si="202">SUM(H586:H591)</f>
        <v>0</v>
      </c>
      <c r="I592" s="21">
        <f t="shared" ref="I592" si="203">SUM(I586:I591)</f>
        <v>0</v>
      </c>
      <c r="J592" s="21">
        <f t="shared" ref="J592" si="204">SUM(J586:J591)</f>
        <v>0</v>
      </c>
      <c r="K592" s="27"/>
      <c r="L592" s="21">
        <f t="shared" ref="L592" ca="1" si="20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3" t="s">
        <v>4</v>
      </c>
      <c r="D593" s="84"/>
      <c r="E593" s="39"/>
      <c r="F593" s="40">
        <f>F559+F563+F573+F578+F585+F592</f>
        <v>0</v>
      </c>
      <c r="G593" s="40">
        <f t="shared" ref="G593" si="206">G559+G563+G573+G578+G585+G592</f>
        <v>0</v>
      </c>
      <c r="H593" s="40">
        <f t="shared" ref="H593" si="207">H559+H563+H573+H578+H585+H592</f>
        <v>0</v>
      </c>
      <c r="I593" s="40">
        <f t="shared" ref="I593" si="208">I559+I563+I573+I578+I585+I592</f>
        <v>0</v>
      </c>
      <c r="J593" s="40">
        <f t="shared" ref="J593" si="20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5" t="s">
        <v>5</v>
      </c>
      <c r="D594" s="85"/>
      <c r="E594" s="8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2022-05-16T14:23:56Z</dcterms:created>
  <dcterms:modified xsi:type="dcterms:W3CDTF">2025-01-31T07:47:01Z</dcterms:modified>
</cp:coreProperties>
</file>